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14DFE06C-3F33-49B7-8DF8-D9F7979A186C}" xr6:coauthVersionLast="45" xr6:coauthVersionMax="45" xr10:uidLastSave="{00000000-0000-0000-0000-000000000000}"/>
  <bookViews>
    <workbookView xWindow="-120" yWindow="-120" windowWidth="38640" windowHeight="15840"/>
  </bookViews>
  <sheets>
    <sheet name="diagnostyka i urządzenia mechat" sheetId="1" r:id="rId1"/>
    <sheet name="organizacja transportu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M17" i="1"/>
  <c r="N17" i="1"/>
  <c r="O17" i="1"/>
  <c r="P17" i="1"/>
  <c r="S17" i="1"/>
  <c r="AL17" i="1"/>
  <c r="BE17" i="1"/>
  <c r="BM17" i="1"/>
  <c r="L17" i="1"/>
  <c r="BW17" i="1"/>
  <c r="CQ17" i="1"/>
  <c r="DJ17" i="1"/>
  <c r="EC17" i="1"/>
  <c r="EV17" i="1"/>
  <c r="FO17" i="1"/>
  <c r="I18" i="1"/>
  <c r="J18" i="1"/>
  <c r="K18" i="1"/>
  <c r="M18" i="1"/>
  <c r="N18" i="1"/>
  <c r="O18" i="1"/>
  <c r="P18" i="1"/>
  <c r="S18" i="1"/>
  <c r="AL18" i="1"/>
  <c r="BE18" i="1"/>
  <c r="G18" i="1"/>
  <c r="BX18" i="1"/>
  <c r="CF18" i="1"/>
  <c r="CP18" i="1"/>
  <c r="R18" i="1"/>
  <c r="CQ18" i="1"/>
  <c r="DJ18" i="1"/>
  <c r="EC18" i="1"/>
  <c r="EV18" i="1"/>
  <c r="FO18" i="1"/>
  <c r="I19" i="1"/>
  <c r="J19" i="1"/>
  <c r="K19" i="1"/>
  <c r="M19" i="1"/>
  <c r="N19" i="1"/>
  <c r="O19" i="1"/>
  <c r="P19" i="1"/>
  <c r="S19" i="1"/>
  <c r="AL19" i="1"/>
  <c r="BE19" i="1"/>
  <c r="BX19" i="1"/>
  <c r="CQ19" i="1"/>
  <c r="CY19" i="1"/>
  <c r="L19" i="1"/>
  <c r="DI19" i="1"/>
  <c r="EC19" i="1"/>
  <c r="EV19" i="1"/>
  <c r="FO19" i="1"/>
  <c r="I20" i="1"/>
  <c r="J20" i="1"/>
  <c r="K20" i="1"/>
  <c r="L20" i="1"/>
  <c r="M20" i="1"/>
  <c r="N20" i="1"/>
  <c r="O20" i="1"/>
  <c r="P20" i="1"/>
  <c r="R20" i="1"/>
  <c r="AL20" i="1"/>
  <c r="BE20" i="1"/>
  <c r="BX20" i="1"/>
  <c r="CQ20" i="1"/>
  <c r="DJ20" i="1"/>
  <c r="EC20" i="1"/>
  <c r="EV20" i="1"/>
  <c r="FO20" i="1"/>
  <c r="I21" i="1"/>
  <c r="J21" i="1"/>
  <c r="K21" i="1"/>
  <c r="L21" i="1"/>
  <c r="M21" i="1"/>
  <c r="N21" i="1"/>
  <c r="O21" i="1"/>
  <c r="P21" i="1"/>
  <c r="R21" i="1"/>
  <c r="AL21" i="1"/>
  <c r="G21" i="1"/>
  <c r="BE21" i="1"/>
  <c r="F21" i="1"/>
  <c r="BX21" i="1"/>
  <c r="CQ21" i="1"/>
  <c r="DJ21" i="1"/>
  <c r="EC21" i="1"/>
  <c r="EV21" i="1"/>
  <c r="FO21" i="1"/>
  <c r="I22" i="1"/>
  <c r="J22" i="1"/>
  <c r="K22" i="1"/>
  <c r="L22" i="1"/>
  <c r="M22" i="1"/>
  <c r="N22" i="1"/>
  <c r="O22" i="1"/>
  <c r="P22" i="1"/>
  <c r="R22" i="1"/>
  <c r="S22" i="1"/>
  <c r="AL22" i="1"/>
  <c r="BE22" i="1"/>
  <c r="BX22" i="1"/>
  <c r="CQ22" i="1"/>
  <c r="DJ22" i="1"/>
  <c r="EC22" i="1"/>
  <c r="ED22" i="1"/>
  <c r="EH22" i="1"/>
  <c r="FO22" i="1"/>
  <c r="I23" i="1"/>
  <c r="I25" i="1"/>
  <c r="J23" i="1"/>
  <c r="K23" i="1"/>
  <c r="L23" i="1"/>
  <c r="M23" i="1"/>
  <c r="M25" i="1"/>
  <c r="N23" i="1"/>
  <c r="O23" i="1"/>
  <c r="P23" i="1"/>
  <c r="R23" i="1"/>
  <c r="AL23" i="1"/>
  <c r="G23" i="1"/>
  <c r="BE23" i="1"/>
  <c r="BX23" i="1"/>
  <c r="CQ23" i="1"/>
  <c r="DJ23" i="1"/>
  <c r="EC23" i="1"/>
  <c r="EV23" i="1"/>
  <c r="FO23" i="1"/>
  <c r="F24" i="1"/>
  <c r="J24" i="1"/>
  <c r="K24" i="1"/>
  <c r="L24" i="1"/>
  <c r="M24" i="1"/>
  <c r="N24" i="1"/>
  <c r="O24" i="1"/>
  <c r="P24" i="1"/>
  <c r="R24" i="1"/>
  <c r="S24" i="1"/>
  <c r="AL24" i="1"/>
  <c r="BE24" i="1"/>
  <c r="BX24" i="1"/>
  <c r="CQ24" i="1"/>
  <c r="DJ24" i="1"/>
  <c r="EC24" i="1"/>
  <c r="EV24" i="1"/>
  <c r="EW24" i="1"/>
  <c r="I24" i="1"/>
  <c r="H24" i="1"/>
  <c r="EY24" i="1"/>
  <c r="FA24" i="1"/>
  <c r="FO24" i="1"/>
  <c r="K25" i="1"/>
  <c r="O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Y25" i="1"/>
  <c r="BZ25" i="1"/>
  <c r="CA25" i="1"/>
  <c r="CB25" i="1"/>
  <c r="CC25" i="1"/>
  <c r="CD25" i="1"/>
  <c r="CE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I25" i="1"/>
  <c r="EJ25" i="1"/>
  <c r="EK25" i="1"/>
  <c r="EL25" i="1"/>
  <c r="EM25" i="1"/>
  <c r="EN25" i="1"/>
  <c r="EO25" i="1"/>
  <c r="EP25" i="1"/>
  <c r="EQ25" i="1"/>
  <c r="ER25" i="1"/>
  <c r="ES25" i="1"/>
  <c r="ET25" i="1"/>
  <c r="EU25" i="1"/>
  <c r="EW25" i="1"/>
  <c r="EX25" i="1"/>
  <c r="EY25" i="1"/>
  <c r="EZ25" i="1"/>
  <c r="FA25" i="1"/>
  <c r="FB25" i="1"/>
  <c r="FC25" i="1"/>
  <c r="FD25" i="1"/>
  <c r="FE25" i="1"/>
  <c r="FF25" i="1"/>
  <c r="FG25" i="1"/>
  <c r="FH25" i="1"/>
  <c r="FI25" i="1"/>
  <c r="FJ25" i="1"/>
  <c r="FK25" i="1"/>
  <c r="FL25" i="1"/>
  <c r="FM25" i="1"/>
  <c r="FN25" i="1"/>
  <c r="FO25" i="1"/>
  <c r="I27" i="1"/>
  <c r="J27" i="1"/>
  <c r="K27" i="1"/>
  <c r="L27" i="1"/>
  <c r="M27" i="1"/>
  <c r="N27" i="1"/>
  <c r="O27" i="1"/>
  <c r="P27" i="1"/>
  <c r="R27" i="1"/>
  <c r="AL27" i="1"/>
  <c r="G27" i="1"/>
  <c r="BE27" i="1"/>
  <c r="BX27" i="1"/>
  <c r="CQ27" i="1"/>
  <c r="DJ27" i="1"/>
  <c r="EC27" i="1"/>
  <c r="EV27" i="1"/>
  <c r="FO27" i="1"/>
  <c r="I28" i="1"/>
  <c r="J28" i="1"/>
  <c r="H28" i="1"/>
  <c r="K28" i="1"/>
  <c r="L28" i="1"/>
  <c r="M28" i="1"/>
  <c r="N28" i="1"/>
  <c r="O28" i="1"/>
  <c r="P28" i="1"/>
  <c r="R28" i="1"/>
  <c r="R39" i="1"/>
  <c r="AL28" i="1"/>
  <c r="BE28" i="1"/>
  <c r="BX28" i="1"/>
  <c r="CQ28" i="1"/>
  <c r="DJ28" i="1"/>
  <c r="EC28" i="1"/>
  <c r="EV28" i="1"/>
  <c r="FO28" i="1"/>
  <c r="I29" i="1"/>
  <c r="J29" i="1"/>
  <c r="K29" i="1"/>
  <c r="L29" i="1"/>
  <c r="M29" i="1"/>
  <c r="N29" i="1"/>
  <c r="O29" i="1"/>
  <c r="P29" i="1"/>
  <c r="R29" i="1"/>
  <c r="AL29" i="1"/>
  <c r="G29" i="1"/>
  <c r="BE29" i="1"/>
  <c r="BX29" i="1"/>
  <c r="CQ29" i="1"/>
  <c r="DJ29" i="1"/>
  <c r="DJ39" i="1"/>
  <c r="EC29" i="1"/>
  <c r="EV29" i="1"/>
  <c r="FO29" i="1"/>
  <c r="I30" i="1"/>
  <c r="J30" i="1"/>
  <c r="H30" i="1"/>
  <c r="K30" i="1"/>
  <c r="L30" i="1"/>
  <c r="M30" i="1"/>
  <c r="N30" i="1"/>
  <c r="O30" i="1"/>
  <c r="P30" i="1"/>
  <c r="R30" i="1"/>
  <c r="AL30" i="1"/>
  <c r="BE30" i="1"/>
  <c r="F30" i="1"/>
  <c r="BX30" i="1"/>
  <c r="CQ30" i="1"/>
  <c r="DJ30" i="1"/>
  <c r="EC30" i="1"/>
  <c r="EV30" i="1"/>
  <c r="FO30" i="1"/>
  <c r="I31" i="1"/>
  <c r="J31" i="1"/>
  <c r="K31" i="1"/>
  <c r="L31" i="1"/>
  <c r="M31" i="1"/>
  <c r="N31" i="1"/>
  <c r="O31" i="1"/>
  <c r="P31" i="1"/>
  <c r="R31" i="1"/>
  <c r="AL31" i="1"/>
  <c r="G31" i="1"/>
  <c r="BE31" i="1"/>
  <c r="BX31" i="1"/>
  <c r="CQ31" i="1"/>
  <c r="DJ31" i="1"/>
  <c r="EC31" i="1"/>
  <c r="EV31" i="1"/>
  <c r="FO31" i="1"/>
  <c r="I32" i="1"/>
  <c r="J32" i="1"/>
  <c r="H32" i="1"/>
  <c r="K32" i="1"/>
  <c r="L32" i="1"/>
  <c r="M32" i="1"/>
  <c r="N32" i="1"/>
  <c r="O32" i="1"/>
  <c r="P32" i="1"/>
  <c r="R32" i="1"/>
  <c r="AL32" i="1"/>
  <c r="BE32" i="1"/>
  <c r="F32" i="1"/>
  <c r="BX32" i="1"/>
  <c r="CQ32" i="1"/>
  <c r="DJ32" i="1"/>
  <c r="EC32" i="1"/>
  <c r="EV32" i="1"/>
  <c r="FO32" i="1"/>
  <c r="I33" i="1"/>
  <c r="J33" i="1"/>
  <c r="K33" i="1"/>
  <c r="L33" i="1"/>
  <c r="M33" i="1"/>
  <c r="N33" i="1"/>
  <c r="O33" i="1"/>
  <c r="P33" i="1"/>
  <c r="R33" i="1"/>
  <c r="AL33" i="1"/>
  <c r="G33" i="1"/>
  <c r="BE33" i="1"/>
  <c r="BX33" i="1"/>
  <c r="CQ33" i="1"/>
  <c r="DJ33" i="1"/>
  <c r="EC33" i="1"/>
  <c r="EV33" i="1"/>
  <c r="FO33" i="1"/>
  <c r="I34" i="1"/>
  <c r="J34" i="1"/>
  <c r="H34" i="1"/>
  <c r="K34" i="1"/>
  <c r="L34" i="1"/>
  <c r="M34" i="1"/>
  <c r="N34" i="1"/>
  <c r="O34" i="1"/>
  <c r="P34" i="1"/>
  <c r="R34" i="1"/>
  <c r="AL34" i="1"/>
  <c r="BE34" i="1"/>
  <c r="F34" i="1"/>
  <c r="BX34" i="1"/>
  <c r="CQ34" i="1"/>
  <c r="DJ34" i="1"/>
  <c r="EC34" i="1"/>
  <c r="EV34" i="1"/>
  <c r="FO34" i="1"/>
  <c r="I35" i="1"/>
  <c r="J35" i="1"/>
  <c r="K35" i="1"/>
  <c r="L35" i="1"/>
  <c r="M35" i="1"/>
  <c r="N35" i="1"/>
  <c r="O35" i="1"/>
  <c r="P35" i="1"/>
  <c r="Q35" i="1"/>
  <c r="S35" i="1"/>
  <c r="S39" i="1"/>
  <c r="AL35" i="1"/>
  <c r="F35" i="1"/>
  <c r="AM35" i="1"/>
  <c r="AM39" i="1"/>
  <c r="AQ35" i="1"/>
  <c r="AR35" i="1"/>
  <c r="BD35" i="1"/>
  <c r="R35" i="1"/>
  <c r="BE35" i="1"/>
  <c r="BX35" i="1"/>
  <c r="CQ35" i="1"/>
  <c r="DJ35" i="1"/>
  <c r="EC35" i="1"/>
  <c r="EV35" i="1"/>
  <c r="FO35" i="1"/>
  <c r="G36" i="1"/>
  <c r="I36" i="1"/>
  <c r="J36" i="1"/>
  <c r="K36" i="1"/>
  <c r="L36" i="1"/>
  <c r="M36" i="1"/>
  <c r="N36" i="1"/>
  <c r="O36" i="1"/>
  <c r="P36" i="1"/>
  <c r="R36" i="1"/>
  <c r="AL36" i="1"/>
  <c r="BE36" i="1"/>
  <c r="BX36" i="1"/>
  <c r="CQ36" i="1"/>
  <c r="DJ36" i="1"/>
  <c r="EC36" i="1"/>
  <c r="EV36" i="1"/>
  <c r="FO36" i="1"/>
  <c r="I37" i="1"/>
  <c r="J37" i="1"/>
  <c r="H37" i="1"/>
  <c r="K37" i="1"/>
  <c r="L37" i="1"/>
  <c r="M37" i="1"/>
  <c r="N37" i="1"/>
  <c r="N39" i="1"/>
  <c r="O37" i="1"/>
  <c r="P37" i="1"/>
  <c r="R37" i="1"/>
  <c r="AL37" i="1"/>
  <c r="G37" i="1"/>
  <c r="BE37" i="1"/>
  <c r="F37" i="1"/>
  <c r="BX37" i="1"/>
  <c r="CQ37" i="1"/>
  <c r="DJ37" i="1"/>
  <c r="EC37" i="1"/>
  <c r="EV37" i="1"/>
  <c r="FO37" i="1"/>
  <c r="G38" i="1"/>
  <c r="I38" i="1"/>
  <c r="J38" i="1"/>
  <c r="K38" i="1"/>
  <c r="L38" i="1"/>
  <c r="M38" i="1"/>
  <c r="N38" i="1"/>
  <c r="O38" i="1"/>
  <c r="P38" i="1"/>
  <c r="R38" i="1"/>
  <c r="AL38" i="1"/>
  <c r="BE38" i="1"/>
  <c r="BX38" i="1"/>
  <c r="CQ38" i="1"/>
  <c r="DJ38" i="1"/>
  <c r="EC38" i="1"/>
  <c r="EV38" i="1"/>
  <c r="FO38" i="1"/>
  <c r="L39" i="1"/>
  <c r="P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A39" i="1"/>
  <c r="EB39" i="1"/>
  <c r="ED39" i="1"/>
  <c r="EE39" i="1"/>
  <c r="EF39" i="1"/>
  <c r="EG39" i="1"/>
  <c r="EH39" i="1"/>
  <c r="EI39" i="1"/>
  <c r="EJ39" i="1"/>
  <c r="EK39" i="1"/>
  <c r="EL39" i="1"/>
  <c r="EM39" i="1"/>
  <c r="EN39" i="1"/>
  <c r="EO39" i="1"/>
  <c r="EP39" i="1"/>
  <c r="EQ39" i="1"/>
  <c r="ER39" i="1"/>
  <c r="ES39" i="1"/>
  <c r="ET39" i="1"/>
  <c r="EU39" i="1"/>
  <c r="EV39" i="1"/>
  <c r="EW39" i="1"/>
  <c r="EX39" i="1"/>
  <c r="EY39" i="1"/>
  <c r="EZ39" i="1"/>
  <c r="FA39" i="1"/>
  <c r="FB39" i="1"/>
  <c r="FC39" i="1"/>
  <c r="FD39" i="1"/>
  <c r="FE39" i="1"/>
  <c r="FF39" i="1"/>
  <c r="FG39" i="1"/>
  <c r="FH39" i="1"/>
  <c r="FI39" i="1"/>
  <c r="FJ39" i="1"/>
  <c r="FK39" i="1"/>
  <c r="FL39" i="1"/>
  <c r="FM39" i="1"/>
  <c r="FN39" i="1"/>
  <c r="I41" i="1"/>
  <c r="J41" i="1"/>
  <c r="H41" i="1"/>
  <c r="K41" i="1"/>
  <c r="L41" i="1"/>
  <c r="M41" i="1"/>
  <c r="N41" i="1"/>
  <c r="O41" i="1"/>
  <c r="P41" i="1"/>
  <c r="R41" i="1"/>
  <c r="AL41" i="1"/>
  <c r="G41" i="1"/>
  <c r="BE41" i="1"/>
  <c r="F41" i="1"/>
  <c r="BX41" i="1"/>
  <c r="CQ41" i="1"/>
  <c r="DJ41" i="1"/>
  <c r="EC41" i="1"/>
  <c r="EV41" i="1"/>
  <c r="FO41" i="1"/>
  <c r="G42" i="1"/>
  <c r="I42" i="1"/>
  <c r="J42" i="1"/>
  <c r="K42" i="1"/>
  <c r="L42" i="1"/>
  <c r="M42" i="1"/>
  <c r="N42" i="1"/>
  <c r="O42" i="1"/>
  <c r="P42" i="1"/>
  <c r="R42" i="1"/>
  <c r="AL42" i="1"/>
  <c r="BE42" i="1"/>
  <c r="BX42" i="1"/>
  <c r="CQ42" i="1"/>
  <c r="DJ42" i="1"/>
  <c r="EC42" i="1"/>
  <c r="EV42" i="1"/>
  <c r="FO42" i="1"/>
  <c r="J43" i="1"/>
  <c r="K43" i="1"/>
  <c r="L43" i="1"/>
  <c r="N43" i="1"/>
  <c r="O43" i="1"/>
  <c r="P43" i="1"/>
  <c r="S43" i="1"/>
  <c r="AL43" i="1"/>
  <c r="BE43" i="1"/>
  <c r="BX43" i="1"/>
  <c r="BY43" i="1"/>
  <c r="I43" i="1"/>
  <c r="H43" i="1"/>
  <c r="CC43" i="1"/>
  <c r="CH43" i="1"/>
  <c r="M43" i="1"/>
  <c r="CP43" i="1"/>
  <c r="R43" i="1"/>
  <c r="DJ43" i="1"/>
  <c r="EC43" i="1"/>
  <c r="EV43" i="1"/>
  <c r="FO43" i="1"/>
  <c r="I44" i="1"/>
  <c r="J44" i="1"/>
  <c r="H44" i="1"/>
  <c r="K44" i="1"/>
  <c r="L44" i="1"/>
  <c r="M44" i="1"/>
  <c r="N44" i="1"/>
  <c r="O44" i="1"/>
  <c r="P44" i="1"/>
  <c r="R44" i="1"/>
  <c r="AL44" i="1"/>
  <c r="G44" i="1"/>
  <c r="BE44" i="1"/>
  <c r="F44" i="1"/>
  <c r="BX44" i="1"/>
  <c r="CQ44" i="1"/>
  <c r="DJ44" i="1"/>
  <c r="EC44" i="1"/>
  <c r="EV44" i="1"/>
  <c r="FO44" i="1"/>
  <c r="I45" i="1"/>
  <c r="H45" i="1"/>
  <c r="J45" i="1"/>
  <c r="K45" i="1"/>
  <c r="L45" i="1"/>
  <c r="M45" i="1"/>
  <c r="N45" i="1"/>
  <c r="O45" i="1"/>
  <c r="P45" i="1"/>
  <c r="R45" i="1"/>
  <c r="AL45" i="1"/>
  <c r="G45" i="1"/>
  <c r="BE45" i="1"/>
  <c r="BX45" i="1"/>
  <c r="CQ45" i="1"/>
  <c r="DJ45" i="1"/>
  <c r="EC45" i="1"/>
  <c r="EV45" i="1"/>
  <c r="FO45" i="1"/>
  <c r="I46" i="1"/>
  <c r="J46" i="1"/>
  <c r="H46" i="1"/>
  <c r="K46" i="1"/>
  <c r="L46" i="1"/>
  <c r="M46" i="1"/>
  <c r="N46" i="1"/>
  <c r="O46" i="1"/>
  <c r="P46" i="1"/>
  <c r="R46" i="1"/>
  <c r="AL46" i="1"/>
  <c r="G46" i="1"/>
  <c r="BE46" i="1"/>
  <c r="F46" i="1"/>
  <c r="BX46" i="1"/>
  <c r="CQ46" i="1"/>
  <c r="DJ46" i="1"/>
  <c r="EC46" i="1"/>
  <c r="EV46" i="1"/>
  <c r="FO46" i="1"/>
  <c r="I47" i="1"/>
  <c r="H47" i="1"/>
  <c r="J47" i="1"/>
  <c r="K47" i="1"/>
  <c r="L47" i="1"/>
  <c r="M47" i="1"/>
  <c r="N47" i="1"/>
  <c r="O47" i="1"/>
  <c r="P47" i="1"/>
  <c r="R47" i="1"/>
  <c r="AL47" i="1"/>
  <c r="G47" i="1"/>
  <c r="BE47" i="1"/>
  <c r="BX47" i="1"/>
  <c r="CQ47" i="1"/>
  <c r="DJ47" i="1"/>
  <c r="EC47" i="1"/>
  <c r="EV47" i="1"/>
  <c r="FO47" i="1"/>
  <c r="I48" i="1"/>
  <c r="J48" i="1"/>
  <c r="K48" i="1"/>
  <c r="L48" i="1"/>
  <c r="M48" i="1"/>
  <c r="N48" i="1"/>
  <c r="O48" i="1"/>
  <c r="P48" i="1"/>
  <c r="R48" i="1"/>
  <c r="AL48" i="1"/>
  <c r="G48" i="1"/>
  <c r="BE48" i="1"/>
  <c r="BX48" i="1"/>
  <c r="CQ48" i="1"/>
  <c r="DJ48" i="1"/>
  <c r="EC48" i="1"/>
  <c r="EV48" i="1"/>
  <c r="FO48" i="1"/>
  <c r="G49" i="1"/>
  <c r="I49" i="1"/>
  <c r="J49" i="1"/>
  <c r="K49" i="1"/>
  <c r="L49" i="1"/>
  <c r="M49" i="1"/>
  <c r="N49" i="1"/>
  <c r="O49" i="1"/>
  <c r="P49" i="1"/>
  <c r="R49" i="1"/>
  <c r="AL49" i="1"/>
  <c r="BE49" i="1"/>
  <c r="BX49" i="1"/>
  <c r="CQ49" i="1"/>
  <c r="DJ49" i="1"/>
  <c r="EC49" i="1"/>
  <c r="EV49" i="1"/>
  <c r="FO49" i="1"/>
  <c r="I50" i="1"/>
  <c r="J50" i="1"/>
  <c r="H50" i="1"/>
  <c r="K50" i="1"/>
  <c r="L50" i="1"/>
  <c r="M50" i="1"/>
  <c r="N50" i="1"/>
  <c r="O50" i="1"/>
  <c r="P50" i="1"/>
  <c r="R50" i="1"/>
  <c r="AL50" i="1"/>
  <c r="G50" i="1"/>
  <c r="BE50" i="1"/>
  <c r="F50" i="1"/>
  <c r="BX50" i="1"/>
  <c r="CQ50" i="1"/>
  <c r="DJ50" i="1"/>
  <c r="EC50" i="1"/>
  <c r="EV50" i="1"/>
  <c r="FO50" i="1"/>
  <c r="G51" i="1"/>
  <c r="I51" i="1"/>
  <c r="J51" i="1"/>
  <c r="K51" i="1"/>
  <c r="L51" i="1"/>
  <c r="M51" i="1"/>
  <c r="N51" i="1"/>
  <c r="O51" i="1"/>
  <c r="P51" i="1"/>
  <c r="R51" i="1"/>
  <c r="AL51" i="1"/>
  <c r="BE51" i="1"/>
  <c r="BX51" i="1"/>
  <c r="CQ51" i="1"/>
  <c r="DJ51" i="1"/>
  <c r="EC51" i="1"/>
  <c r="EV51" i="1"/>
  <c r="FO51" i="1"/>
  <c r="I52" i="1"/>
  <c r="J52" i="1"/>
  <c r="H52" i="1"/>
  <c r="K52" i="1"/>
  <c r="L52" i="1"/>
  <c r="M52" i="1"/>
  <c r="N52" i="1"/>
  <c r="O52" i="1"/>
  <c r="P52" i="1"/>
  <c r="R52" i="1"/>
  <c r="AL52" i="1"/>
  <c r="G52" i="1"/>
  <c r="BE52" i="1"/>
  <c r="F52" i="1"/>
  <c r="BX52" i="1"/>
  <c r="CQ52" i="1"/>
  <c r="DJ52" i="1"/>
  <c r="EC52" i="1"/>
  <c r="EV52" i="1"/>
  <c r="FO52" i="1"/>
  <c r="G53" i="1"/>
  <c r="I53" i="1"/>
  <c r="J53" i="1"/>
  <c r="K53" i="1"/>
  <c r="L53" i="1"/>
  <c r="M53" i="1"/>
  <c r="N53" i="1"/>
  <c r="O53" i="1"/>
  <c r="P53" i="1"/>
  <c r="R53" i="1"/>
  <c r="AL53" i="1"/>
  <c r="BE53" i="1"/>
  <c r="BX53" i="1"/>
  <c r="CQ53" i="1"/>
  <c r="DJ53" i="1"/>
  <c r="EC53" i="1"/>
  <c r="EV53" i="1"/>
  <c r="FO53" i="1"/>
  <c r="I54" i="1"/>
  <c r="J54" i="1"/>
  <c r="H54" i="1"/>
  <c r="K54" i="1"/>
  <c r="L54" i="1"/>
  <c r="M54" i="1"/>
  <c r="N54" i="1"/>
  <c r="O54" i="1"/>
  <c r="P54" i="1"/>
  <c r="R54" i="1"/>
  <c r="AL54" i="1"/>
  <c r="G54" i="1"/>
  <c r="BE54" i="1"/>
  <c r="F54" i="1"/>
  <c r="BX54" i="1"/>
  <c r="CQ54" i="1"/>
  <c r="DJ54" i="1"/>
  <c r="EC54" i="1"/>
  <c r="EV54" i="1"/>
  <c r="FO54" i="1"/>
  <c r="G55" i="1"/>
  <c r="I55" i="1"/>
  <c r="J55" i="1"/>
  <c r="K55" i="1"/>
  <c r="L55" i="1"/>
  <c r="M55" i="1"/>
  <c r="N55" i="1"/>
  <c r="O55" i="1"/>
  <c r="P55" i="1"/>
  <c r="R55" i="1"/>
  <c r="AL55" i="1"/>
  <c r="BE55" i="1"/>
  <c r="BX55" i="1"/>
  <c r="CQ55" i="1"/>
  <c r="DJ55" i="1"/>
  <c r="EC55" i="1"/>
  <c r="EV55" i="1"/>
  <c r="FO55" i="1"/>
  <c r="I56" i="1"/>
  <c r="J56" i="1"/>
  <c r="H56" i="1"/>
  <c r="K56" i="1"/>
  <c r="L56" i="1"/>
  <c r="M56" i="1"/>
  <c r="N56" i="1"/>
  <c r="O56" i="1"/>
  <c r="P56" i="1"/>
  <c r="R56" i="1"/>
  <c r="AL56" i="1"/>
  <c r="G56" i="1"/>
  <c r="BE56" i="1"/>
  <c r="F56" i="1"/>
  <c r="BX56" i="1"/>
  <c r="CQ56" i="1"/>
  <c r="DJ56" i="1"/>
  <c r="EC56" i="1"/>
  <c r="EV56" i="1"/>
  <c r="FO56" i="1"/>
  <c r="G57" i="1"/>
  <c r="I57" i="1"/>
  <c r="J57" i="1"/>
  <c r="K57" i="1"/>
  <c r="L57" i="1"/>
  <c r="M57" i="1"/>
  <c r="N57" i="1"/>
  <c r="O57" i="1"/>
  <c r="P57" i="1"/>
  <c r="R57" i="1"/>
  <c r="AL57" i="1"/>
  <c r="BE57" i="1"/>
  <c r="BX57" i="1"/>
  <c r="CQ57" i="1"/>
  <c r="DJ57" i="1"/>
  <c r="EC57" i="1"/>
  <c r="EV57" i="1"/>
  <c r="FO57" i="1"/>
  <c r="L58" i="1"/>
  <c r="M58" i="1"/>
  <c r="N58" i="1"/>
  <c r="O58" i="1"/>
  <c r="P58" i="1"/>
  <c r="R58" i="1"/>
  <c r="S58" i="1"/>
  <c r="AL58" i="1"/>
  <c r="BE58" i="1"/>
  <c r="BX58" i="1"/>
  <c r="CQ58" i="1"/>
  <c r="DJ58" i="1"/>
  <c r="DK58" i="1"/>
  <c r="I58" i="1"/>
  <c r="H58" i="1"/>
  <c r="DM58" i="1"/>
  <c r="J58" i="1"/>
  <c r="J78" i="1"/>
  <c r="DO58" i="1"/>
  <c r="DP58" i="1"/>
  <c r="K58" i="1"/>
  <c r="EB58" i="1"/>
  <c r="EC58" i="1"/>
  <c r="EV58" i="1"/>
  <c r="FO58" i="1"/>
  <c r="I59" i="1"/>
  <c r="H59" i="1"/>
  <c r="J59" i="1"/>
  <c r="K59" i="1"/>
  <c r="L59" i="1"/>
  <c r="M59" i="1"/>
  <c r="N59" i="1"/>
  <c r="O59" i="1"/>
  <c r="P59" i="1"/>
  <c r="S59" i="1"/>
  <c r="AL59" i="1"/>
  <c r="BE59" i="1"/>
  <c r="BX59" i="1"/>
  <c r="CQ59" i="1"/>
  <c r="DJ59" i="1"/>
  <c r="EC59" i="1"/>
  <c r="ED59" i="1"/>
  <c r="EH59" i="1"/>
  <c r="EV59" i="1"/>
  <c r="EV78" i="1"/>
  <c r="EM59" i="1"/>
  <c r="EU59" i="1"/>
  <c r="R59" i="1"/>
  <c r="FO59" i="1"/>
  <c r="I60" i="1"/>
  <c r="H60" i="1"/>
  <c r="J60" i="1"/>
  <c r="K60" i="1"/>
  <c r="L60" i="1"/>
  <c r="M60" i="1"/>
  <c r="N60" i="1"/>
  <c r="O60" i="1"/>
  <c r="P60" i="1"/>
  <c r="R60" i="1"/>
  <c r="AL60" i="1"/>
  <c r="F60" i="1"/>
  <c r="BE60" i="1"/>
  <c r="BX60" i="1"/>
  <c r="CQ60" i="1"/>
  <c r="DJ60" i="1"/>
  <c r="EC60" i="1"/>
  <c r="EV60" i="1"/>
  <c r="FO60" i="1"/>
  <c r="J61" i="1"/>
  <c r="L61" i="1"/>
  <c r="M61" i="1"/>
  <c r="N61" i="1"/>
  <c r="O61" i="1"/>
  <c r="P61" i="1"/>
  <c r="S61" i="1"/>
  <c r="AL61" i="1"/>
  <c r="BE61" i="1"/>
  <c r="BX61" i="1"/>
  <c r="CQ61" i="1"/>
  <c r="DJ61" i="1"/>
  <c r="DK61" i="1"/>
  <c r="I61" i="1"/>
  <c r="DO61" i="1"/>
  <c r="EC61" i="1"/>
  <c r="EC78" i="1"/>
  <c r="DP61" i="1"/>
  <c r="K61" i="1"/>
  <c r="EB61" i="1"/>
  <c r="R61" i="1"/>
  <c r="EV61" i="1"/>
  <c r="FO61" i="1"/>
  <c r="I62" i="1"/>
  <c r="J62" i="1"/>
  <c r="H62" i="1"/>
  <c r="K62" i="1"/>
  <c r="L62" i="1"/>
  <c r="M62" i="1"/>
  <c r="N62" i="1"/>
  <c r="O62" i="1"/>
  <c r="P62" i="1"/>
  <c r="R62" i="1"/>
  <c r="AL62" i="1"/>
  <c r="G62" i="1"/>
  <c r="BE62" i="1"/>
  <c r="F62" i="1"/>
  <c r="BX62" i="1"/>
  <c r="CQ62" i="1"/>
  <c r="DJ62" i="1"/>
  <c r="EC62" i="1"/>
  <c r="EV62" i="1"/>
  <c r="FO62" i="1"/>
  <c r="J63" i="1"/>
  <c r="L63" i="1"/>
  <c r="M63" i="1"/>
  <c r="N63" i="1"/>
  <c r="O63" i="1"/>
  <c r="P63" i="1"/>
  <c r="S63" i="1"/>
  <c r="AL63" i="1"/>
  <c r="F63" i="1"/>
  <c r="BE63" i="1"/>
  <c r="G63" i="1"/>
  <c r="BX63" i="1"/>
  <c r="CQ63" i="1"/>
  <c r="DJ63" i="1"/>
  <c r="DK63" i="1"/>
  <c r="I63" i="1"/>
  <c r="DO63" i="1"/>
  <c r="DP63" i="1"/>
  <c r="K63" i="1"/>
  <c r="EB63" i="1"/>
  <c r="R63" i="1"/>
  <c r="EC63" i="1"/>
  <c r="EV63" i="1"/>
  <c r="FO63" i="1"/>
  <c r="J64" i="1"/>
  <c r="L64" i="1"/>
  <c r="M64" i="1"/>
  <c r="N64" i="1"/>
  <c r="O64" i="1"/>
  <c r="P64" i="1"/>
  <c r="S64" i="1"/>
  <c r="AL64" i="1"/>
  <c r="F64" i="1"/>
  <c r="BE64" i="1"/>
  <c r="G64" i="1"/>
  <c r="BX64" i="1"/>
  <c r="CQ64" i="1"/>
  <c r="DJ64" i="1"/>
  <c r="DK64" i="1"/>
  <c r="I64" i="1"/>
  <c r="DO64" i="1"/>
  <c r="DP64" i="1"/>
  <c r="K64" i="1"/>
  <c r="EB64" i="1"/>
  <c r="R64" i="1"/>
  <c r="EC64" i="1"/>
  <c r="EV64" i="1"/>
  <c r="FO64" i="1"/>
  <c r="J65" i="1"/>
  <c r="K65" i="1"/>
  <c r="L65" i="1"/>
  <c r="N65" i="1"/>
  <c r="O65" i="1"/>
  <c r="P65" i="1"/>
  <c r="S65" i="1"/>
  <c r="AL65" i="1"/>
  <c r="F65" i="1"/>
  <c r="BE65" i="1"/>
  <c r="G65" i="1"/>
  <c r="BX65" i="1"/>
  <c r="CQ65" i="1"/>
  <c r="DJ65" i="1"/>
  <c r="DK65" i="1"/>
  <c r="I65" i="1"/>
  <c r="DO65" i="1"/>
  <c r="DT65" i="1"/>
  <c r="M65" i="1"/>
  <c r="EB65" i="1"/>
  <c r="R65" i="1"/>
  <c r="EC65" i="1"/>
  <c r="EV65" i="1"/>
  <c r="FO65" i="1"/>
  <c r="I66" i="1"/>
  <c r="H66" i="1"/>
  <c r="J66" i="1"/>
  <c r="K66" i="1"/>
  <c r="L66" i="1"/>
  <c r="M66" i="1"/>
  <c r="N66" i="1"/>
  <c r="O66" i="1"/>
  <c r="P66" i="1"/>
  <c r="R66" i="1"/>
  <c r="AL66" i="1"/>
  <c r="F66" i="1"/>
  <c r="BE66" i="1"/>
  <c r="BX66" i="1"/>
  <c r="CQ66" i="1"/>
  <c r="DJ66" i="1"/>
  <c r="EC66" i="1"/>
  <c r="EV66" i="1"/>
  <c r="FO66" i="1"/>
  <c r="I67" i="1"/>
  <c r="J67" i="1"/>
  <c r="H67" i="1"/>
  <c r="K67" i="1"/>
  <c r="L67" i="1"/>
  <c r="M67" i="1"/>
  <c r="N67" i="1"/>
  <c r="O67" i="1"/>
  <c r="P67" i="1"/>
  <c r="R67" i="1"/>
  <c r="AL67" i="1"/>
  <c r="G67" i="1"/>
  <c r="BE67" i="1"/>
  <c r="F67" i="1"/>
  <c r="BX67" i="1"/>
  <c r="CQ67" i="1"/>
  <c r="DJ67" i="1"/>
  <c r="EC67" i="1"/>
  <c r="EV67" i="1"/>
  <c r="FO67" i="1"/>
  <c r="I68" i="1"/>
  <c r="H68" i="1"/>
  <c r="J68" i="1"/>
  <c r="K68" i="1"/>
  <c r="L68" i="1"/>
  <c r="M68" i="1"/>
  <c r="N68" i="1"/>
  <c r="O68" i="1"/>
  <c r="P68" i="1"/>
  <c r="R68" i="1"/>
  <c r="AL68" i="1"/>
  <c r="F68" i="1"/>
  <c r="BE68" i="1"/>
  <c r="BX68" i="1"/>
  <c r="CQ68" i="1"/>
  <c r="DJ68" i="1"/>
  <c r="EC68" i="1"/>
  <c r="EV68" i="1"/>
  <c r="FO68" i="1"/>
  <c r="I69" i="1"/>
  <c r="J69" i="1"/>
  <c r="H69" i="1"/>
  <c r="K69" i="1"/>
  <c r="L69" i="1"/>
  <c r="M69" i="1"/>
  <c r="N69" i="1"/>
  <c r="O69" i="1"/>
  <c r="P69" i="1"/>
  <c r="R69" i="1"/>
  <c r="AL69" i="1"/>
  <c r="G69" i="1"/>
  <c r="BE69" i="1"/>
  <c r="F69" i="1"/>
  <c r="BX69" i="1"/>
  <c r="CQ69" i="1"/>
  <c r="DJ69" i="1"/>
  <c r="EC69" i="1"/>
  <c r="EV69" i="1"/>
  <c r="FO69" i="1"/>
  <c r="I70" i="1"/>
  <c r="H70" i="1"/>
  <c r="J70" i="1"/>
  <c r="K70" i="1"/>
  <c r="L70" i="1"/>
  <c r="M70" i="1"/>
  <c r="N70" i="1"/>
  <c r="O70" i="1"/>
  <c r="P70" i="1"/>
  <c r="R70" i="1"/>
  <c r="AL70" i="1"/>
  <c r="F70" i="1"/>
  <c r="BE70" i="1"/>
  <c r="BX70" i="1"/>
  <c r="CQ70" i="1"/>
  <c r="DJ70" i="1"/>
  <c r="EC70" i="1"/>
  <c r="EV70" i="1"/>
  <c r="FO70" i="1"/>
  <c r="J71" i="1"/>
  <c r="K71" i="1"/>
  <c r="L71" i="1"/>
  <c r="N71" i="1"/>
  <c r="O71" i="1"/>
  <c r="P71" i="1"/>
  <c r="S71" i="1"/>
  <c r="AL71" i="1"/>
  <c r="BE71" i="1"/>
  <c r="BX71" i="1"/>
  <c r="BY71" i="1"/>
  <c r="I71" i="1"/>
  <c r="CC71" i="1"/>
  <c r="CQ71" i="1"/>
  <c r="CH71" i="1"/>
  <c r="M71" i="1"/>
  <c r="CP71" i="1"/>
  <c r="R71" i="1"/>
  <c r="DJ71" i="1"/>
  <c r="EC71" i="1"/>
  <c r="EV71" i="1"/>
  <c r="FO71" i="1"/>
  <c r="J72" i="1"/>
  <c r="K72" i="1"/>
  <c r="L72" i="1"/>
  <c r="M72" i="1"/>
  <c r="N72" i="1"/>
  <c r="O72" i="1"/>
  <c r="P72" i="1"/>
  <c r="R72" i="1"/>
  <c r="S72" i="1"/>
  <c r="AL72" i="1"/>
  <c r="G72" i="1"/>
  <c r="BE72" i="1"/>
  <c r="BF72" i="1"/>
  <c r="I72" i="1"/>
  <c r="H72" i="1"/>
  <c r="BJ72" i="1"/>
  <c r="BX72" i="1"/>
  <c r="CQ72" i="1"/>
  <c r="DJ72" i="1"/>
  <c r="EC72" i="1"/>
  <c r="EV72" i="1"/>
  <c r="FO72" i="1"/>
  <c r="J73" i="1"/>
  <c r="L73" i="1"/>
  <c r="M73" i="1"/>
  <c r="N73" i="1"/>
  <c r="O73" i="1"/>
  <c r="P73" i="1"/>
  <c r="S73" i="1"/>
  <c r="AL73" i="1"/>
  <c r="AM73" i="1"/>
  <c r="I73" i="1"/>
  <c r="AQ73" i="1"/>
  <c r="BE73" i="1"/>
  <c r="BE78" i="1"/>
  <c r="AR73" i="1"/>
  <c r="K73" i="1"/>
  <c r="BD73" i="1"/>
  <c r="R73" i="1"/>
  <c r="BX73" i="1"/>
  <c r="CQ73" i="1"/>
  <c r="DJ73" i="1"/>
  <c r="EC73" i="1"/>
  <c r="EV73" i="1"/>
  <c r="FO73" i="1"/>
  <c r="J74" i="1"/>
  <c r="K74" i="1"/>
  <c r="L74" i="1"/>
  <c r="M74" i="1"/>
  <c r="N74" i="1"/>
  <c r="O74" i="1"/>
  <c r="P74" i="1"/>
  <c r="R74" i="1"/>
  <c r="S74" i="1"/>
  <c r="AL74" i="1"/>
  <c r="G74" i="1"/>
  <c r="BE74" i="1"/>
  <c r="BX74" i="1"/>
  <c r="CQ74" i="1"/>
  <c r="DJ74" i="1"/>
  <c r="EC74" i="1"/>
  <c r="ED74" i="1"/>
  <c r="I74" i="1"/>
  <c r="H74" i="1"/>
  <c r="EH74" i="1"/>
  <c r="EV74" i="1"/>
  <c r="FO74" i="1"/>
  <c r="J75" i="1"/>
  <c r="K75" i="1"/>
  <c r="L75" i="1"/>
  <c r="L78" i="1"/>
  <c r="N75" i="1"/>
  <c r="N78" i="1"/>
  <c r="O75" i="1"/>
  <c r="P75" i="1"/>
  <c r="P78" i="1"/>
  <c r="S75" i="1"/>
  <c r="AL75" i="1"/>
  <c r="G75" i="1"/>
  <c r="BE75" i="1"/>
  <c r="BX75" i="1"/>
  <c r="CQ75" i="1"/>
  <c r="DJ75" i="1"/>
  <c r="EC75" i="1"/>
  <c r="EV75" i="1"/>
  <c r="EW75" i="1"/>
  <c r="I75" i="1"/>
  <c r="FA75" i="1"/>
  <c r="FO75" i="1"/>
  <c r="FO78" i="1"/>
  <c r="FF75" i="1"/>
  <c r="M75" i="1"/>
  <c r="FN75" i="1"/>
  <c r="R75" i="1"/>
  <c r="J76" i="1"/>
  <c r="K76" i="1"/>
  <c r="L76" i="1"/>
  <c r="N76" i="1"/>
  <c r="O76" i="1"/>
  <c r="P76" i="1"/>
  <c r="S76" i="1"/>
  <c r="AL76" i="1"/>
  <c r="BE76" i="1"/>
  <c r="BX76" i="1"/>
  <c r="BY76" i="1"/>
  <c r="I76" i="1"/>
  <c r="CC76" i="1"/>
  <c r="CQ76" i="1"/>
  <c r="CH76" i="1"/>
  <c r="M76" i="1"/>
  <c r="CP76" i="1"/>
  <c r="R76" i="1"/>
  <c r="DJ76" i="1"/>
  <c r="EC76" i="1"/>
  <c r="EV76" i="1"/>
  <c r="FO76" i="1"/>
  <c r="I77" i="1"/>
  <c r="J77" i="1"/>
  <c r="H77" i="1"/>
  <c r="K77" i="1"/>
  <c r="L77" i="1"/>
  <c r="M77" i="1"/>
  <c r="N77" i="1"/>
  <c r="O77" i="1"/>
  <c r="P77" i="1"/>
  <c r="R77" i="1"/>
  <c r="AL77" i="1"/>
  <c r="G77" i="1"/>
  <c r="BE77" i="1"/>
  <c r="F77" i="1"/>
  <c r="BX77" i="1"/>
  <c r="CQ77" i="1"/>
  <c r="DJ77" i="1"/>
  <c r="EC77" i="1"/>
  <c r="EV77" i="1"/>
  <c r="FO77" i="1"/>
  <c r="O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EB78" i="1"/>
  <c r="ED78" i="1"/>
  <c r="EE78" i="1"/>
  <c r="EF78" i="1"/>
  <c r="EG78" i="1"/>
  <c r="EH78" i="1"/>
  <c r="EI78" i="1"/>
  <c r="EJ78" i="1"/>
  <c r="EK78" i="1"/>
  <c r="EL78" i="1"/>
  <c r="EM78" i="1"/>
  <c r="EN78" i="1"/>
  <c r="EO78" i="1"/>
  <c r="EP78" i="1"/>
  <c r="EQ78" i="1"/>
  <c r="ER78" i="1"/>
  <c r="ES78" i="1"/>
  <c r="ET78" i="1"/>
  <c r="EU78" i="1"/>
  <c r="EW78" i="1"/>
  <c r="EX78" i="1"/>
  <c r="EY78" i="1"/>
  <c r="EZ78" i="1"/>
  <c r="FA78" i="1"/>
  <c r="FB78" i="1"/>
  <c r="FC78" i="1"/>
  <c r="FD78" i="1"/>
  <c r="FE78" i="1"/>
  <c r="FF78" i="1"/>
  <c r="FG78" i="1"/>
  <c r="FH78" i="1"/>
  <c r="FI78" i="1"/>
  <c r="FJ78" i="1"/>
  <c r="FK78" i="1"/>
  <c r="FL78" i="1"/>
  <c r="FM78" i="1"/>
  <c r="FN78" i="1"/>
  <c r="I80" i="1"/>
  <c r="H80" i="1"/>
  <c r="J80" i="1"/>
  <c r="K80" i="1"/>
  <c r="L80" i="1"/>
  <c r="M80" i="1"/>
  <c r="N80" i="1"/>
  <c r="O80" i="1"/>
  <c r="P80" i="1"/>
  <c r="R80" i="1"/>
  <c r="AL80" i="1"/>
  <c r="F80" i="1"/>
  <c r="BE80" i="1"/>
  <c r="BX80" i="1"/>
  <c r="CQ80" i="1"/>
  <c r="DJ80" i="1"/>
  <c r="EC80" i="1"/>
  <c r="EV80" i="1"/>
  <c r="FO80" i="1"/>
  <c r="I81" i="1"/>
  <c r="J81" i="1"/>
  <c r="H81" i="1"/>
  <c r="K81" i="1"/>
  <c r="L81" i="1"/>
  <c r="M81" i="1"/>
  <c r="N81" i="1"/>
  <c r="O81" i="1"/>
  <c r="P81" i="1"/>
  <c r="R81" i="1"/>
  <c r="AL81" i="1"/>
  <c r="G81" i="1"/>
  <c r="BE81" i="1"/>
  <c r="F81" i="1"/>
  <c r="BX81" i="1"/>
  <c r="CQ81" i="1"/>
  <c r="DJ81" i="1"/>
  <c r="EC81" i="1"/>
  <c r="EV81" i="1"/>
  <c r="FO81" i="1"/>
  <c r="I82" i="1"/>
  <c r="H82" i="1"/>
  <c r="J82" i="1"/>
  <c r="K82" i="1"/>
  <c r="L82" i="1"/>
  <c r="M82" i="1"/>
  <c r="N82" i="1"/>
  <c r="O82" i="1"/>
  <c r="P82" i="1"/>
  <c r="R82" i="1"/>
  <c r="AL82" i="1"/>
  <c r="F82" i="1"/>
  <c r="BE82" i="1"/>
  <c r="BX82" i="1"/>
  <c r="CQ82" i="1"/>
  <c r="DJ82" i="1"/>
  <c r="EC82" i="1"/>
  <c r="EV82" i="1"/>
  <c r="FO82" i="1"/>
  <c r="I83" i="1"/>
  <c r="J83" i="1"/>
  <c r="H83" i="1"/>
  <c r="K83" i="1"/>
  <c r="L83" i="1"/>
  <c r="M83" i="1"/>
  <c r="N83" i="1"/>
  <c r="O83" i="1"/>
  <c r="P83" i="1"/>
  <c r="R83" i="1"/>
  <c r="AL83" i="1"/>
  <c r="G83" i="1"/>
  <c r="BE83" i="1"/>
  <c r="F83" i="1"/>
  <c r="BX83" i="1"/>
  <c r="CQ83" i="1"/>
  <c r="DJ83" i="1"/>
  <c r="EC83" i="1"/>
  <c r="EV83" i="1"/>
  <c r="FO83" i="1"/>
  <c r="I84" i="1"/>
  <c r="H84" i="1"/>
  <c r="J84" i="1"/>
  <c r="K84" i="1"/>
  <c r="L84" i="1"/>
  <c r="M84" i="1"/>
  <c r="N84" i="1"/>
  <c r="O84" i="1"/>
  <c r="P84" i="1"/>
  <c r="R84" i="1"/>
  <c r="AL84" i="1"/>
  <c r="F84" i="1"/>
  <c r="BE84" i="1"/>
  <c r="BX84" i="1"/>
  <c r="CQ84" i="1"/>
  <c r="DJ84" i="1"/>
  <c r="EC84" i="1"/>
  <c r="EV84" i="1"/>
  <c r="FO84" i="1"/>
  <c r="I85" i="1"/>
  <c r="J85" i="1"/>
  <c r="J88" i="1"/>
  <c r="K85" i="1"/>
  <c r="L85" i="1"/>
  <c r="L88" i="1"/>
  <c r="M85" i="1"/>
  <c r="N85" i="1"/>
  <c r="N88" i="1"/>
  <c r="O85" i="1"/>
  <c r="P85" i="1"/>
  <c r="P88" i="1"/>
  <c r="R85" i="1"/>
  <c r="R88" i="1"/>
  <c r="AL85" i="1"/>
  <c r="G85" i="1"/>
  <c r="BE85" i="1"/>
  <c r="F85" i="1"/>
  <c r="BX85" i="1"/>
  <c r="CQ85" i="1"/>
  <c r="DJ85" i="1"/>
  <c r="EC85" i="1"/>
  <c r="EV85" i="1"/>
  <c r="FO85" i="1"/>
  <c r="I86" i="1"/>
  <c r="H86" i="1"/>
  <c r="J86" i="1"/>
  <c r="K86" i="1"/>
  <c r="L86" i="1"/>
  <c r="M86" i="1"/>
  <c r="N86" i="1"/>
  <c r="O86" i="1"/>
  <c r="P86" i="1"/>
  <c r="R86" i="1"/>
  <c r="AL86" i="1"/>
  <c r="F86" i="1"/>
  <c r="BE86" i="1"/>
  <c r="BX86" i="1"/>
  <c r="BX88" i="1"/>
  <c r="CQ86" i="1"/>
  <c r="DJ86" i="1"/>
  <c r="EC86" i="1"/>
  <c r="EV86" i="1"/>
  <c r="FO86" i="1"/>
  <c r="I87" i="1"/>
  <c r="J87" i="1"/>
  <c r="H87" i="1"/>
  <c r="K87" i="1"/>
  <c r="L87" i="1"/>
  <c r="M87" i="1"/>
  <c r="N87" i="1"/>
  <c r="O87" i="1"/>
  <c r="P87" i="1"/>
  <c r="R87" i="1"/>
  <c r="AL87" i="1"/>
  <c r="G87" i="1"/>
  <c r="BE87" i="1"/>
  <c r="F87" i="1"/>
  <c r="BX87" i="1"/>
  <c r="CQ87" i="1"/>
  <c r="DJ87" i="1"/>
  <c r="EC87" i="1"/>
  <c r="EV87" i="1"/>
  <c r="FO87" i="1"/>
  <c r="I88" i="1"/>
  <c r="K88" i="1"/>
  <c r="M88" i="1"/>
  <c r="O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DB88" i="1"/>
  <c r="DC88" i="1"/>
  <c r="DD88" i="1"/>
  <c r="DE88" i="1"/>
  <c r="DF88" i="1"/>
  <c r="DG88" i="1"/>
  <c r="DH88" i="1"/>
  <c r="DI88" i="1"/>
  <c r="DJ88" i="1"/>
  <c r="DK88" i="1"/>
  <c r="DL88" i="1"/>
  <c r="DM88" i="1"/>
  <c r="DN88" i="1"/>
  <c r="DO88" i="1"/>
  <c r="DP88" i="1"/>
  <c r="DQ88" i="1"/>
  <c r="DR88" i="1"/>
  <c r="DS88" i="1"/>
  <c r="DT88" i="1"/>
  <c r="DU88" i="1"/>
  <c r="DV88" i="1"/>
  <c r="DW88" i="1"/>
  <c r="DX88" i="1"/>
  <c r="DY88" i="1"/>
  <c r="DZ88" i="1"/>
  <c r="EA88" i="1"/>
  <c r="EB88" i="1"/>
  <c r="EC88" i="1"/>
  <c r="ED88" i="1"/>
  <c r="EE88" i="1"/>
  <c r="EF88" i="1"/>
  <c r="EG88" i="1"/>
  <c r="EH88" i="1"/>
  <c r="EI88" i="1"/>
  <c r="EJ88" i="1"/>
  <c r="EK88" i="1"/>
  <c r="EL88" i="1"/>
  <c r="EM88" i="1"/>
  <c r="EN88" i="1"/>
  <c r="EO88" i="1"/>
  <c r="EP88" i="1"/>
  <c r="EQ88" i="1"/>
  <c r="ER88" i="1"/>
  <c r="ES88" i="1"/>
  <c r="ET88" i="1"/>
  <c r="EU88" i="1"/>
  <c r="EV88" i="1"/>
  <c r="EW88" i="1"/>
  <c r="EX88" i="1"/>
  <c r="EY88" i="1"/>
  <c r="EZ88" i="1"/>
  <c r="FA88" i="1"/>
  <c r="FB88" i="1"/>
  <c r="FC88" i="1"/>
  <c r="FD88" i="1"/>
  <c r="FE88" i="1"/>
  <c r="FF88" i="1"/>
  <c r="FG88" i="1"/>
  <c r="FH88" i="1"/>
  <c r="FI88" i="1"/>
  <c r="FJ88" i="1"/>
  <c r="FK88" i="1"/>
  <c r="FL88" i="1"/>
  <c r="FM88" i="1"/>
  <c r="FN88" i="1"/>
  <c r="FO88" i="1"/>
  <c r="I90" i="1"/>
  <c r="H90" i="1"/>
  <c r="J90" i="1"/>
  <c r="K90" i="1"/>
  <c r="L90" i="1"/>
  <c r="M90" i="1"/>
  <c r="N90" i="1"/>
  <c r="O90" i="1"/>
  <c r="P90" i="1"/>
  <c r="R90" i="1"/>
  <c r="AL90" i="1"/>
  <c r="F90" i="1"/>
  <c r="BE90" i="1"/>
  <c r="BX90" i="1"/>
  <c r="CQ90" i="1"/>
  <c r="DJ90" i="1"/>
  <c r="EC90" i="1"/>
  <c r="EV90" i="1"/>
  <c r="FO90" i="1"/>
  <c r="I91" i="1"/>
  <c r="J91" i="1"/>
  <c r="H91" i="1"/>
  <c r="K91" i="1"/>
  <c r="L91" i="1"/>
  <c r="M91" i="1"/>
  <c r="N91" i="1"/>
  <c r="O91" i="1"/>
  <c r="P91" i="1"/>
  <c r="R91" i="1"/>
  <c r="AL91" i="1"/>
  <c r="G91" i="1"/>
  <c r="BE91" i="1"/>
  <c r="F91" i="1"/>
  <c r="BX91" i="1"/>
  <c r="CQ91" i="1"/>
  <c r="DJ91" i="1"/>
  <c r="EC91" i="1"/>
  <c r="EV91" i="1"/>
  <c r="FO91" i="1"/>
  <c r="I92" i="1"/>
  <c r="H92" i="1"/>
  <c r="J92" i="1"/>
  <c r="K92" i="1"/>
  <c r="L92" i="1"/>
  <c r="M92" i="1"/>
  <c r="N92" i="1"/>
  <c r="O92" i="1"/>
  <c r="P92" i="1"/>
  <c r="R92" i="1"/>
  <c r="AL92" i="1"/>
  <c r="F92" i="1"/>
  <c r="BE92" i="1"/>
  <c r="BX92" i="1"/>
  <c r="CQ92" i="1"/>
  <c r="DJ92" i="1"/>
  <c r="EC92" i="1"/>
  <c r="EV92" i="1"/>
  <c r="FO92" i="1"/>
  <c r="I93" i="1"/>
  <c r="J93" i="1"/>
  <c r="H93" i="1"/>
  <c r="K93" i="1"/>
  <c r="L93" i="1"/>
  <c r="M93" i="1"/>
  <c r="N93" i="1"/>
  <c r="O93" i="1"/>
  <c r="P93" i="1"/>
  <c r="R93" i="1"/>
  <c r="AL93" i="1"/>
  <c r="G93" i="1"/>
  <c r="BE93" i="1"/>
  <c r="F93" i="1"/>
  <c r="BX93" i="1"/>
  <c r="CQ93" i="1"/>
  <c r="DJ93" i="1"/>
  <c r="EC93" i="1"/>
  <c r="EV93" i="1"/>
  <c r="FO93" i="1"/>
  <c r="I94" i="1"/>
  <c r="H94" i="1"/>
  <c r="J94" i="1"/>
  <c r="K94" i="1"/>
  <c r="L94" i="1"/>
  <c r="M94" i="1"/>
  <c r="N94" i="1"/>
  <c r="O94" i="1"/>
  <c r="P94" i="1"/>
  <c r="R94" i="1"/>
  <c r="AL94" i="1"/>
  <c r="F94" i="1"/>
  <c r="BE94" i="1"/>
  <c r="BX94" i="1"/>
  <c r="CQ94" i="1"/>
  <c r="DJ94" i="1"/>
  <c r="EC94" i="1"/>
  <c r="EV94" i="1"/>
  <c r="FO94" i="1"/>
  <c r="I95" i="1"/>
  <c r="J95" i="1"/>
  <c r="H95" i="1"/>
  <c r="K95" i="1"/>
  <c r="L95" i="1"/>
  <c r="M95" i="1"/>
  <c r="N95" i="1"/>
  <c r="O95" i="1"/>
  <c r="P95" i="1"/>
  <c r="R95" i="1"/>
  <c r="AL95" i="1"/>
  <c r="G95" i="1"/>
  <c r="BE95" i="1"/>
  <c r="F95" i="1"/>
  <c r="BX95" i="1"/>
  <c r="CQ95" i="1"/>
  <c r="DJ95" i="1"/>
  <c r="EC95" i="1"/>
  <c r="EV95" i="1"/>
  <c r="FO95" i="1"/>
  <c r="I96" i="1"/>
  <c r="H96" i="1"/>
  <c r="J96" i="1"/>
  <c r="K96" i="1"/>
  <c r="L96" i="1"/>
  <c r="M96" i="1"/>
  <c r="N96" i="1"/>
  <c r="O96" i="1"/>
  <c r="P96" i="1"/>
  <c r="R96" i="1"/>
  <c r="AL96" i="1"/>
  <c r="F96" i="1"/>
  <c r="BE96" i="1"/>
  <c r="BX96" i="1"/>
  <c r="CQ96" i="1"/>
  <c r="DJ96" i="1"/>
  <c r="EC96" i="1"/>
  <c r="EV96" i="1"/>
  <c r="FO96" i="1"/>
  <c r="I97" i="1"/>
  <c r="J97" i="1"/>
  <c r="H97" i="1"/>
  <c r="K97" i="1"/>
  <c r="L97" i="1"/>
  <c r="M97" i="1"/>
  <c r="N97" i="1"/>
  <c r="O97" i="1"/>
  <c r="P97" i="1"/>
  <c r="R97" i="1"/>
  <c r="AL97" i="1"/>
  <c r="G97" i="1"/>
  <c r="BE97" i="1"/>
  <c r="F97" i="1"/>
  <c r="BX97" i="1"/>
  <c r="CQ97" i="1"/>
  <c r="DJ97" i="1"/>
  <c r="EC97" i="1"/>
  <c r="EV97" i="1"/>
  <c r="FO97" i="1"/>
  <c r="I98" i="1"/>
  <c r="H98" i="1"/>
  <c r="J98" i="1"/>
  <c r="K98" i="1"/>
  <c r="L98" i="1"/>
  <c r="M98" i="1"/>
  <c r="N98" i="1"/>
  <c r="O98" i="1"/>
  <c r="P98" i="1"/>
  <c r="R98" i="1"/>
  <c r="AL98" i="1"/>
  <c r="F98" i="1"/>
  <c r="BE98" i="1"/>
  <c r="BX98" i="1"/>
  <c r="CQ98" i="1"/>
  <c r="DJ98" i="1"/>
  <c r="EC98" i="1"/>
  <c r="EV98" i="1"/>
  <c r="FO98" i="1"/>
  <c r="I99" i="1"/>
  <c r="J99" i="1"/>
  <c r="H99" i="1"/>
  <c r="K99" i="1"/>
  <c r="L99" i="1"/>
  <c r="M99" i="1"/>
  <c r="N99" i="1"/>
  <c r="O99" i="1"/>
  <c r="P99" i="1"/>
  <c r="R99" i="1"/>
  <c r="AL99" i="1"/>
  <c r="G99" i="1"/>
  <c r="BE99" i="1"/>
  <c r="F99" i="1"/>
  <c r="BX99" i="1"/>
  <c r="CQ99" i="1"/>
  <c r="DJ99" i="1"/>
  <c r="EC99" i="1"/>
  <c r="EV99" i="1"/>
  <c r="FO99" i="1"/>
  <c r="I100" i="1"/>
  <c r="H100" i="1"/>
  <c r="J100" i="1"/>
  <c r="K100" i="1"/>
  <c r="L100" i="1"/>
  <c r="M100" i="1"/>
  <c r="N100" i="1"/>
  <c r="O100" i="1"/>
  <c r="P100" i="1"/>
  <c r="R100" i="1"/>
  <c r="AL100" i="1"/>
  <c r="F100" i="1"/>
  <c r="BE100" i="1"/>
  <c r="BX100" i="1"/>
  <c r="CQ100" i="1"/>
  <c r="DJ100" i="1"/>
  <c r="EC100" i="1"/>
  <c r="EV100" i="1"/>
  <c r="FO100" i="1"/>
  <c r="I101" i="1"/>
  <c r="J101" i="1"/>
  <c r="H101" i="1"/>
  <c r="K101" i="1"/>
  <c r="L101" i="1"/>
  <c r="M101" i="1"/>
  <c r="N101" i="1"/>
  <c r="O101" i="1"/>
  <c r="P101" i="1"/>
  <c r="R101" i="1"/>
  <c r="AL101" i="1"/>
  <c r="G101" i="1"/>
  <c r="BE101" i="1"/>
  <c r="F101" i="1"/>
  <c r="BX101" i="1"/>
  <c r="CQ101" i="1"/>
  <c r="DJ101" i="1"/>
  <c r="EC101" i="1"/>
  <c r="EV101" i="1"/>
  <c r="FO101" i="1"/>
  <c r="I102" i="1"/>
  <c r="H102" i="1"/>
  <c r="J102" i="1"/>
  <c r="K102" i="1"/>
  <c r="L102" i="1"/>
  <c r="M102" i="1"/>
  <c r="N102" i="1"/>
  <c r="O102" i="1"/>
  <c r="P102" i="1"/>
  <c r="R102" i="1"/>
  <c r="AL102" i="1"/>
  <c r="F102" i="1"/>
  <c r="BE102" i="1"/>
  <c r="BX102" i="1"/>
  <c r="CQ102" i="1"/>
  <c r="DJ102" i="1"/>
  <c r="EC102" i="1"/>
  <c r="EV102" i="1"/>
  <c r="FO102" i="1"/>
  <c r="I103" i="1"/>
  <c r="J103" i="1"/>
  <c r="H103" i="1"/>
  <c r="K103" i="1"/>
  <c r="L103" i="1"/>
  <c r="M103" i="1"/>
  <c r="N103" i="1"/>
  <c r="O103" i="1"/>
  <c r="P103" i="1"/>
  <c r="R103" i="1"/>
  <c r="AL103" i="1"/>
  <c r="G103" i="1"/>
  <c r="BE103" i="1"/>
  <c r="F103" i="1"/>
  <c r="BX103" i="1"/>
  <c r="CQ103" i="1"/>
  <c r="DJ103" i="1"/>
  <c r="EC103" i="1"/>
  <c r="EV103" i="1"/>
  <c r="FO103" i="1"/>
  <c r="I104" i="1"/>
  <c r="H104" i="1"/>
  <c r="J104" i="1"/>
  <c r="K104" i="1"/>
  <c r="L104" i="1"/>
  <c r="M104" i="1"/>
  <c r="N104" i="1"/>
  <c r="O104" i="1"/>
  <c r="P104" i="1"/>
  <c r="R104" i="1"/>
  <c r="AL104" i="1"/>
  <c r="F104" i="1"/>
  <c r="BE104" i="1"/>
  <c r="BX104" i="1"/>
  <c r="CQ104" i="1"/>
  <c r="DJ104" i="1"/>
  <c r="EC104" i="1"/>
  <c r="EV104" i="1"/>
  <c r="FO104" i="1"/>
  <c r="I105" i="1"/>
  <c r="J105" i="1"/>
  <c r="H105" i="1"/>
  <c r="K105" i="1"/>
  <c r="L105" i="1"/>
  <c r="M105" i="1"/>
  <c r="N105" i="1"/>
  <c r="O105" i="1"/>
  <c r="P105" i="1"/>
  <c r="R105" i="1"/>
  <c r="AL105" i="1"/>
  <c r="G105" i="1"/>
  <c r="BE105" i="1"/>
  <c r="F105" i="1"/>
  <c r="BX105" i="1"/>
  <c r="CQ105" i="1"/>
  <c r="DJ105" i="1"/>
  <c r="EC105" i="1"/>
  <c r="EV105" i="1"/>
  <c r="FO105" i="1"/>
  <c r="I106" i="1"/>
  <c r="H106" i="1"/>
  <c r="J106" i="1"/>
  <c r="K106" i="1"/>
  <c r="L106" i="1"/>
  <c r="M106" i="1"/>
  <c r="N106" i="1"/>
  <c r="O106" i="1"/>
  <c r="P106" i="1"/>
  <c r="R106" i="1"/>
  <c r="AL106" i="1"/>
  <c r="F106" i="1"/>
  <c r="BE106" i="1"/>
  <c r="BX106" i="1"/>
  <c r="CQ106" i="1"/>
  <c r="DJ106" i="1"/>
  <c r="EC106" i="1"/>
  <c r="EV106" i="1"/>
  <c r="FO106" i="1"/>
  <c r="I107" i="1"/>
  <c r="J107" i="1"/>
  <c r="H107" i="1"/>
  <c r="K107" i="1"/>
  <c r="L107" i="1"/>
  <c r="M107" i="1"/>
  <c r="N107" i="1"/>
  <c r="O107" i="1"/>
  <c r="P107" i="1"/>
  <c r="R107" i="1"/>
  <c r="AL107" i="1"/>
  <c r="G107" i="1"/>
  <c r="BE107" i="1"/>
  <c r="F107" i="1"/>
  <c r="BX107" i="1"/>
  <c r="CQ107" i="1"/>
  <c r="DJ107" i="1"/>
  <c r="EC107" i="1"/>
  <c r="EV107" i="1"/>
  <c r="FO107" i="1"/>
  <c r="I108" i="1"/>
  <c r="H108" i="1"/>
  <c r="J108" i="1"/>
  <c r="K108" i="1"/>
  <c r="L108" i="1"/>
  <c r="M108" i="1"/>
  <c r="N108" i="1"/>
  <c r="O108" i="1"/>
  <c r="P108" i="1"/>
  <c r="R108" i="1"/>
  <c r="AL108" i="1"/>
  <c r="F108" i="1"/>
  <c r="BE108" i="1"/>
  <c r="BX108" i="1"/>
  <c r="CQ108" i="1"/>
  <c r="DJ108" i="1"/>
  <c r="EC108" i="1"/>
  <c r="EV108" i="1"/>
  <c r="FO108" i="1"/>
  <c r="I109" i="1"/>
  <c r="J109" i="1"/>
  <c r="H109" i="1"/>
  <c r="K109" i="1"/>
  <c r="L109" i="1"/>
  <c r="M109" i="1"/>
  <c r="N109" i="1"/>
  <c r="O109" i="1"/>
  <c r="P109" i="1"/>
  <c r="R109" i="1"/>
  <c r="AL109" i="1"/>
  <c r="G109" i="1"/>
  <c r="BE109" i="1"/>
  <c r="F109" i="1"/>
  <c r="BX109" i="1"/>
  <c r="CQ109" i="1"/>
  <c r="DJ109" i="1"/>
  <c r="EC109" i="1"/>
  <c r="EV109" i="1"/>
  <c r="FO109" i="1"/>
  <c r="I110" i="1"/>
  <c r="H110" i="1"/>
  <c r="J110" i="1"/>
  <c r="K110" i="1"/>
  <c r="L110" i="1"/>
  <c r="M110" i="1"/>
  <c r="N110" i="1"/>
  <c r="O110" i="1"/>
  <c r="P110" i="1"/>
  <c r="R110" i="1"/>
  <c r="AL110" i="1"/>
  <c r="F110" i="1"/>
  <c r="BE110" i="1"/>
  <c r="BX110" i="1"/>
  <c r="CQ110" i="1"/>
  <c r="DJ110" i="1"/>
  <c r="EC110" i="1"/>
  <c r="EV110" i="1"/>
  <c r="FO110" i="1"/>
  <c r="I111" i="1"/>
  <c r="J111" i="1"/>
  <c r="H111" i="1"/>
  <c r="K111" i="1"/>
  <c r="L111" i="1"/>
  <c r="M111" i="1"/>
  <c r="N111" i="1"/>
  <c r="O111" i="1"/>
  <c r="P111" i="1"/>
  <c r="R111" i="1"/>
  <c r="AL111" i="1"/>
  <c r="G111" i="1"/>
  <c r="BE111" i="1"/>
  <c r="F111" i="1"/>
  <c r="BX111" i="1"/>
  <c r="CQ111" i="1"/>
  <c r="DJ111" i="1"/>
  <c r="EC111" i="1"/>
  <c r="EV111" i="1"/>
  <c r="FO111" i="1"/>
  <c r="I112" i="1"/>
  <c r="H112" i="1"/>
  <c r="J112" i="1"/>
  <c r="K112" i="1"/>
  <c r="L112" i="1"/>
  <c r="M112" i="1"/>
  <c r="N112" i="1"/>
  <c r="O112" i="1"/>
  <c r="P112" i="1"/>
  <c r="R112" i="1"/>
  <c r="AL112" i="1"/>
  <c r="F112" i="1"/>
  <c r="BE112" i="1"/>
  <c r="BX112" i="1"/>
  <c r="CQ112" i="1"/>
  <c r="DJ112" i="1"/>
  <c r="EC112" i="1"/>
  <c r="EV112" i="1"/>
  <c r="FO112" i="1"/>
  <c r="I113" i="1"/>
  <c r="J113" i="1"/>
  <c r="H113" i="1"/>
  <c r="K113" i="1"/>
  <c r="L113" i="1"/>
  <c r="M113" i="1"/>
  <c r="N113" i="1"/>
  <c r="O113" i="1"/>
  <c r="P113" i="1"/>
  <c r="R113" i="1"/>
  <c r="AL113" i="1"/>
  <c r="BE113" i="1"/>
  <c r="BX113" i="1"/>
  <c r="CQ113" i="1"/>
  <c r="DJ113" i="1"/>
  <c r="EC113" i="1"/>
  <c r="EV113" i="1"/>
  <c r="FO113" i="1"/>
  <c r="I114" i="1"/>
  <c r="J114" i="1"/>
  <c r="K114" i="1"/>
  <c r="L114" i="1"/>
  <c r="M114" i="1"/>
  <c r="N114" i="1"/>
  <c r="O114" i="1"/>
  <c r="P114" i="1"/>
  <c r="R114" i="1"/>
  <c r="AL114" i="1"/>
  <c r="BE114" i="1"/>
  <c r="BX114" i="1"/>
  <c r="CQ114" i="1"/>
  <c r="DJ114" i="1"/>
  <c r="EC114" i="1"/>
  <c r="EV114" i="1"/>
  <c r="FO114" i="1"/>
  <c r="I115" i="1"/>
  <c r="J115" i="1"/>
  <c r="H115" i="1"/>
  <c r="K115" i="1"/>
  <c r="L115" i="1"/>
  <c r="M115" i="1"/>
  <c r="N115" i="1"/>
  <c r="O115" i="1"/>
  <c r="P115" i="1"/>
  <c r="R115" i="1"/>
  <c r="AL115" i="1"/>
  <c r="BE115" i="1"/>
  <c r="F115" i="1"/>
  <c r="BX115" i="1"/>
  <c r="CQ115" i="1"/>
  <c r="DJ115" i="1"/>
  <c r="EC115" i="1"/>
  <c r="EV115" i="1"/>
  <c r="FO115" i="1"/>
  <c r="I116" i="1"/>
  <c r="J116" i="1"/>
  <c r="H116" i="1"/>
  <c r="K116" i="1"/>
  <c r="L116" i="1"/>
  <c r="M116" i="1"/>
  <c r="N116" i="1"/>
  <c r="O116" i="1"/>
  <c r="P116" i="1"/>
  <c r="R116" i="1"/>
  <c r="AL116" i="1"/>
  <c r="BE116" i="1"/>
  <c r="BX116" i="1"/>
  <c r="CQ116" i="1"/>
  <c r="DJ116" i="1"/>
  <c r="EC116" i="1"/>
  <c r="EV116" i="1"/>
  <c r="FO116" i="1"/>
  <c r="I117" i="1"/>
  <c r="H117" i="1"/>
  <c r="J117" i="1"/>
  <c r="K117" i="1"/>
  <c r="L117" i="1"/>
  <c r="M117" i="1"/>
  <c r="N117" i="1"/>
  <c r="O117" i="1"/>
  <c r="P117" i="1"/>
  <c r="R117" i="1"/>
  <c r="AL117" i="1"/>
  <c r="F117" i="1"/>
  <c r="BE117" i="1"/>
  <c r="BX117" i="1"/>
  <c r="CQ117" i="1"/>
  <c r="DJ117" i="1"/>
  <c r="EC117" i="1"/>
  <c r="EV117" i="1"/>
  <c r="FO117" i="1"/>
  <c r="I118" i="1"/>
  <c r="J118" i="1"/>
  <c r="H118" i="1"/>
  <c r="K118" i="1"/>
  <c r="L118" i="1"/>
  <c r="M118" i="1"/>
  <c r="N118" i="1"/>
  <c r="O118" i="1"/>
  <c r="P118" i="1"/>
  <c r="R118" i="1"/>
  <c r="AL118" i="1"/>
  <c r="G118" i="1"/>
  <c r="BE118" i="1"/>
  <c r="F118" i="1"/>
  <c r="BX118" i="1"/>
  <c r="CQ118" i="1"/>
  <c r="DJ118" i="1"/>
  <c r="EC118" i="1"/>
  <c r="EV118" i="1"/>
  <c r="FO118" i="1"/>
  <c r="I119" i="1"/>
  <c r="H119" i="1"/>
  <c r="J119" i="1"/>
  <c r="K119" i="1"/>
  <c r="L119" i="1"/>
  <c r="M119" i="1"/>
  <c r="N119" i="1"/>
  <c r="O119" i="1"/>
  <c r="P119" i="1"/>
  <c r="R119" i="1"/>
  <c r="AL119" i="1"/>
  <c r="F119" i="1"/>
  <c r="BE119" i="1"/>
  <c r="BX119" i="1"/>
  <c r="CQ119" i="1"/>
  <c r="DJ119" i="1"/>
  <c r="EC119" i="1"/>
  <c r="EV119" i="1"/>
  <c r="FO119" i="1"/>
  <c r="I120" i="1"/>
  <c r="J120" i="1"/>
  <c r="H120" i="1"/>
  <c r="K120" i="1"/>
  <c r="L120" i="1"/>
  <c r="M120" i="1"/>
  <c r="N120" i="1"/>
  <c r="O120" i="1"/>
  <c r="P120" i="1"/>
  <c r="R120" i="1"/>
  <c r="AL120" i="1"/>
  <c r="G120" i="1"/>
  <c r="BE120" i="1"/>
  <c r="F120" i="1"/>
  <c r="BX120" i="1"/>
  <c r="CQ120" i="1"/>
  <c r="DJ120" i="1"/>
  <c r="EC120" i="1"/>
  <c r="EV120" i="1"/>
  <c r="FO120" i="1"/>
  <c r="I121" i="1"/>
  <c r="H121" i="1"/>
  <c r="J121" i="1"/>
  <c r="K121" i="1"/>
  <c r="L121" i="1"/>
  <c r="M121" i="1"/>
  <c r="N121" i="1"/>
  <c r="O121" i="1"/>
  <c r="P121" i="1"/>
  <c r="R121" i="1"/>
  <c r="AL121" i="1"/>
  <c r="F121" i="1"/>
  <c r="BE121" i="1"/>
  <c r="BX121" i="1"/>
  <c r="CQ121" i="1"/>
  <c r="DJ121" i="1"/>
  <c r="EC121" i="1"/>
  <c r="EV121" i="1"/>
  <c r="FO121" i="1"/>
  <c r="I122" i="1"/>
  <c r="J122" i="1"/>
  <c r="H122" i="1"/>
  <c r="K122" i="1"/>
  <c r="L122" i="1"/>
  <c r="M122" i="1"/>
  <c r="N122" i="1"/>
  <c r="O122" i="1"/>
  <c r="P122" i="1"/>
  <c r="R122" i="1"/>
  <c r="AL122" i="1"/>
  <c r="G122" i="1"/>
  <c r="BE122" i="1"/>
  <c r="F122" i="1"/>
  <c r="BX122" i="1"/>
  <c r="CQ122" i="1"/>
  <c r="DJ122" i="1"/>
  <c r="EC122" i="1"/>
  <c r="EV122" i="1"/>
  <c r="FO122" i="1"/>
  <c r="I123" i="1"/>
  <c r="H123" i="1"/>
  <c r="J123" i="1"/>
  <c r="K123" i="1"/>
  <c r="L123" i="1"/>
  <c r="M123" i="1"/>
  <c r="N123" i="1"/>
  <c r="O123" i="1"/>
  <c r="P123" i="1"/>
  <c r="R123" i="1"/>
  <c r="AL123" i="1"/>
  <c r="F123" i="1"/>
  <c r="BE123" i="1"/>
  <c r="BX123" i="1"/>
  <c r="CQ123" i="1"/>
  <c r="DJ123" i="1"/>
  <c r="EC123" i="1"/>
  <c r="EV123" i="1"/>
  <c r="FO123" i="1"/>
  <c r="I125" i="1"/>
  <c r="J125" i="1"/>
  <c r="J126" i="1"/>
  <c r="K125" i="1"/>
  <c r="L125" i="1"/>
  <c r="L126" i="1"/>
  <c r="M125" i="1"/>
  <c r="N125" i="1"/>
  <c r="N126" i="1"/>
  <c r="O125" i="1"/>
  <c r="P125" i="1"/>
  <c r="P126" i="1"/>
  <c r="R125" i="1"/>
  <c r="R126" i="1"/>
  <c r="AL125" i="1"/>
  <c r="G125" i="1"/>
  <c r="G126" i="1"/>
  <c r="BE125" i="1"/>
  <c r="F125" i="1"/>
  <c r="F126" i="1"/>
  <c r="BX125" i="1"/>
  <c r="CQ125" i="1"/>
  <c r="DJ125" i="1"/>
  <c r="EC125" i="1"/>
  <c r="EV125" i="1"/>
  <c r="FO125" i="1"/>
  <c r="I126" i="1"/>
  <c r="K126" i="1"/>
  <c r="M126" i="1"/>
  <c r="O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DB126" i="1"/>
  <c r="DC126" i="1"/>
  <c r="DD126" i="1"/>
  <c r="DE126" i="1"/>
  <c r="DF126" i="1"/>
  <c r="DG126" i="1"/>
  <c r="DH126" i="1"/>
  <c r="DI126" i="1"/>
  <c r="DJ126" i="1"/>
  <c r="DK126" i="1"/>
  <c r="DL126" i="1"/>
  <c r="DM126" i="1"/>
  <c r="DN126" i="1"/>
  <c r="DO126" i="1"/>
  <c r="DP126" i="1"/>
  <c r="DQ126" i="1"/>
  <c r="DR126" i="1"/>
  <c r="DS126" i="1"/>
  <c r="DT126" i="1"/>
  <c r="DU126" i="1"/>
  <c r="DV126" i="1"/>
  <c r="DW126" i="1"/>
  <c r="DX126" i="1"/>
  <c r="DY126" i="1"/>
  <c r="DZ126" i="1"/>
  <c r="EA126" i="1"/>
  <c r="EB126" i="1"/>
  <c r="EC126" i="1"/>
  <c r="ED126" i="1"/>
  <c r="EE126" i="1"/>
  <c r="EF126" i="1"/>
  <c r="EG126" i="1"/>
  <c r="EH126" i="1"/>
  <c r="EI126" i="1"/>
  <c r="EJ126" i="1"/>
  <c r="EK126" i="1"/>
  <c r="EL126" i="1"/>
  <c r="EM126" i="1"/>
  <c r="EN126" i="1"/>
  <c r="EO126" i="1"/>
  <c r="EP126" i="1"/>
  <c r="EQ126" i="1"/>
  <c r="ER126" i="1"/>
  <c r="ES126" i="1"/>
  <c r="ET126" i="1"/>
  <c r="EU126" i="1"/>
  <c r="EV126" i="1"/>
  <c r="EW126" i="1"/>
  <c r="EX126" i="1"/>
  <c r="EY126" i="1"/>
  <c r="EZ126" i="1"/>
  <c r="FA126" i="1"/>
  <c r="FB126" i="1"/>
  <c r="FC126" i="1"/>
  <c r="FD126" i="1"/>
  <c r="FE126" i="1"/>
  <c r="FF126" i="1"/>
  <c r="FG126" i="1"/>
  <c r="FH126" i="1"/>
  <c r="FI126" i="1"/>
  <c r="FJ126" i="1"/>
  <c r="FK126" i="1"/>
  <c r="FL126" i="1"/>
  <c r="FM126" i="1"/>
  <c r="FN126" i="1"/>
  <c r="FO126" i="1"/>
  <c r="I128" i="1"/>
  <c r="H128" i="1"/>
  <c r="J128" i="1"/>
  <c r="K128" i="1"/>
  <c r="L128" i="1"/>
  <c r="M128" i="1"/>
  <c r="N128" i="1"/>
  <c r="O128" i="1"/>
  <c r="P128" i="1"/>
  <c r="R128" i="1"/>
  <c r="AL128" i="1"/>
  <c r="F128" i="1"/>
  <c r="BE128" i="1"/>
  <c r="BX128" i="1"/>
  <c r="CQ128" i="1"/>
  <c r="DJ128" i="1"/>
  <c r="EC128" i="1"/>
  <c r="EV128" i="1"/>
  <c r="FO128" i="1"/>
  <c r="I129" i="1"/>
  <c r="J129" i="1"/>
  <c r="H129" i="1"/>
  <c r="K129" i="1"/>
  <c r="L129" i="1"/>
  <c r="M129" i="1"/>
  <c r="N129" i="1"/>
  <c r="O129" i="1"/>
  <c r="P129" i="1"/>
  <c r="R129" i="1"/>
  <c r="AL129" i="1"/>
  <c r="G129" i="1"/>
  <c r="BE129" i="1"/>
  <c r="F129" i="1"/>
  <c r="BX129" i="1"/>
  <c r="CQ129" i="1"/>
  <c r="DJ129" i="1"/>
  <c r="EC129" i="1"/>
  <c r="EV129" i="1"/>
  <c r="FO129" i="1"/>
  <c r="I130" i="1"/>
  <c r="H130" i="1"/>
  <c r="J130" i="1"/>
  <c r="K130" i="1"/>
  <c r="K131" i="1"/>
  <c r="L130" i="1"/>
  <c r="M130" i="1"/>
  <c r="M131" i="1"/>
  <c r="N130" i="1"/>
  <c r="O130" i="1"/>
  <c r="O131" i="1"/>
  <c r="P130" i="1"/>
  <c r="R130" i="1"/>
  <c r="AL130" i="1"/>
  <c r="F130" i="1"/>
  <c r="BE130" i="1"/>
  <c r="BX130" i="1"/>
  <c r="CQ130" i="1"/>
  <c r="DJ130" i="1"/>
  <c r="EC130" i="1"/>
  <c r="EV130" i="1"/>
  <c r="FO130" i="1"/>
  <c r="J131" i="1"/>
  <c r="L131" i="1"/>
  <c r="N131" i="1"/>
  <c r="P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DB131" i="1"/>
  <c r="DC131" i="1"/>
  <c r="DD131" i="1"/>
  <c r="DE131" i="1"/>
  <c r="DF131" i="1"/>
  <c r="DG131" i="1"/>
  <c r="DH131" i="1"/>
  <c r="DI131" i="1"/>
  <c r="DJ131" i="1"/>
  <c r="DK131" i="1"/>
  <c r="DL131" i="1"/>
  <c r="DM131" i="1"/>
  <c r="DN131" i="1"/>
  <c r="DO131" i="1"/>
  <c r="DP131" i="1"/>
  <c r="DQ131" i="1"/>
  <c r="DR131" i="1"/>
  <c r="DS131" i="1"/>
  <c r="DT131" i="1"/>
  <c r="DU131" i="1"/>
  <c r="DV131" i="1"/>
  <c r="DW131" i="1"/>
  <c r="DX131" i="1"/>
  <c r="DY131" i="1"/>
  <c r="DZ131" i="1"/>
  <c r="EA131" i="1"/>
  <c r="EB131" i="1"/>
  <c r="EC131" i="1"/>
  <c r="ED131" i="1"/>
  <c r="EE131" i="1"/>
  <c r="EF131" i="1"/>
  <c r="EG131" i="1"/>
  <c r="EH131" i="1"/>
  <c r="EI131" i="1"/>
  <c r="EJ131" i="1"/>
  <c r="EK131" i="1"/>
  <c r="EL131" i="1"/>
  <c r="EM131" i="1"/>
  <c r="EN131" i="1"/>
  <c r="EO131" i="1"/>
  <c r="EP131" i="1"/>
  <c r="EQ131" i="1"/>
  <c r="ER131" i="1"/>
  <c r="ES131" i="1"/>
  <c r="ET131" i="1"/>
  <c r="EU131" i="1"/>
  <c r="EV131" i="1"/>
  <c r="EW131" i="1"/>
  <c r="EX131" i="1"/>
  <c r="EY131" i="1"/>
  <c r="EZ131" i="1"/>
  <c r="FA131" i="1"/>
  <c r="FB131" i="1"/>
  <c r="FC131" i="1"/>
  <c r="FD131" i="1"/>
  <c r="FE131" i="1"/>
  <c r="FF131" i="1"/>
  <c r="FG131" i="1"/>
  <c r="FH131" i="1"/>
  <c r="FI131" i="1"/>
  <c r="FJ131" i="1"/>
  <c r="FK131" i="1"/>
  <c r="FL131" i="1"/>
  <c r="FM131" i="1"/>
  <c r="FN131" i="1"/>
  <c r="FO131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Y132" i="1"/>
  <c r="BZ132" i="1"/>
  <c r="CA132" i="1"/>
  <c r="CB132" i="1"/>
  <c r="CC132" i="1"/>
  <c r="CD132" i="1"/>
  <c r="CE132" i="1"/>
  <c r="CG132" i="1"/>
  <c r="CH132" i="1"/>
  <c r="CI132" i="1"/>
  <c r="CJ132" i="1"/>
  <c r="CK132" i="1"/>
  <c r="CL132" i="1"/>
  <c r="CM132" i="1"/>
  <c r="CN132" i="1"/>
  <c r="CO132" i="1"/>
  <c r="CP132" i="1"/>
  <c r="CR132" i="1"/>
  <c r="CS132" i="1"/>
  <c r="CT132" i="1"/>
  <c r="CU132" i="1"/>
  <c r="CV132" i="1"/>
  <c r="CW132" i="1"/>
  <c r="CX132" i="1"/>
  <c r="CY132" i="1"/>
  <c r="CZ132" i="1"/>
  <c r="DA132" i="1"/>
  <c r="DB132" i="1"/>
  <c r="DC132" i="1"/>
  <c r="DD132" i="1"/>
  <c r="DE132" i="1"/>
  <c r="DF132" i="1"/>
  <c r="DG132" i="1"/>
  <c r="DH132" i="1"/>
  <c r="DI132" i="1"/>
  <c r="DK132" i="1"/>
  <c r="DL132" i="1"/>
  <c r="DM132" i="1"/>
  <c r="DN132" i="1"/>
  <c r="DO132" i="1"/>
  <c r="DP132" i="1"/>
  <c r="DQ132" i="1"/>
  <c r="DR132" i="1"/>
  <c r="DS132" i="1"/>
  <c r="DT132" i="1"/>
  <c r="DU132" i="1"/>
  <c r="DV132" i="1"/>
  <c r="DW132" i="1"/>
  <c r="DX132" i="1"/>
  <c r="DY132" i="1"/>
  <c r="DZ132" i="1"/>
  <c r="EA132" i="1"/>
  <c r="EB132" i="1"/>
  <c r="ED132" i="1"/>
  <c r="EE132" i="1"/>
  <c r="EF132" i="1"/>
  <c r="EG132" i="1"/>
  <c r="EI132" i="1"/>
  <c r="EJ132" i="1"/>
  <c r="EK132" i="1"/>
  <c r="EL132" i="1"/>
  <c r="EM132" i="1"/>
  <c r="EN132" i="1"/>
  <c r="EO132" i="1"/>
  <c r="EP132" i="1"/>
  <c r="EQ132" i="1"/>
  <c r="ER132" i="1"/>
  <c r="ES132" i="1"/>
  <c r="ET132" i="1"/>
  <c r="EU132" i="1"/>
  <c r="EW132" i="1"/>
  <c r="EX132" i="1"/>
  <c r="EY132" i="1"/>
  <c r="EZ132" i="1"/>
  <c r="FA132" i="1"/>
  <c r="FB132" i="1"/>
  <c r="FC132" i="1"/>
  <c r="FD132" i="1"/>
  <c r="FE132" i="1"/>
  <c r="FF132" i="1"/>
  <c r="FG132" i="1"/>
  <c r="FH132" i="1"/>
  <c r="FI132" i="1"/>
  <c r="FJ132" i="1"/>
  <c r="FK132" i="1"/>
  <c r="FL132" i="1"/>
  <c r="FM132" i="1"/>
  <c r="FN132" i="1"/>
  <c r="I17" i="2"/>
  <c r="J17" i="2"/>
  <c r="K17" i="2"/>
  <c r="M17" i="2"/>
  <c r="N17" i="2"/>
  <c r="O17" i="2"/>
  <c r="P17" i="2"/>
  <c r="R17" i="2"/>
  <c r="S17" i="2"/>
  <c r="AL17" i="2"/>
  <c r="G17" i="2"/>
  <c r="BE17" i="2"/>
  <c r="BM17" i="2"/>
  <c r="L17" i="2"/>
  <c r="BW17" i="2"/>
  <c r="BX17" i="2"/>
  <c r="CQ17" i="2"/>
  <c r="DJ17" i="2"/>
  <c r="EC17" i="2"/>
  <c r="EV17" i="2"/>
  <c r="FO17" i="2"/>
  <c r="I18" i="2"/>
  <c r="J18" i="2"/>
  <c r="H18" i="2"/>
  <c r="K18" i="2"/>
  <c r="L18" i="2"/>
  <c r="M18" i="2"/>
  <c r="N18" i="2"/>
  <c r="O18" i="2"/>
  <c r="P18" i="2"/>
  <c r="S18" i="2"/>
  <c r="AL18" i="2"/>
  <c r="BE18" i="2"/>
  <c r="BX18" i="2"/>
  <c r="CF18" i="2"/>
  <c r="CP18" i="2"/>
  <c r="CQ18" i="2"/>
  <c r="CQ25" i="2"/>
  <c r="DJ18" i="2"/>
  <c r="EC18" i="2"/>
  <c r="EV18" i="2"/>
  <c r="FO18" i="2"/>
  <c r="I19" i="2"/>
  <c r="J19" i="2"/>
  <c r="K19" i="2"/>
  <c r="M19" i="2"/>
  <c r="N19" i="2"/>
  <c r="O19" i="2"/>
  <c r="P19" i="2"/>
  <c r="R19" i="2"/>
  <c r="S19" i="2"/>
  <c r="AL19" i="2"/>
  <c r="G19" i="2"/>
  <c r="BE19" i="2"/>
  <c r="BX19" i="2"/>
  <c r="CQ19" i="2"/>
  <c r="CY19" i="2"/>
  <c r="L19" i="2"/>
  <c r="DI19" i="2"/>
  <c r="DJ19" i="2"/>
  <c r="EC19" i="2"/>
  <c r="EV19" i="2"/>
  <c r="FO19" i="2"/>
  <c r="I20" i="2"/>
  <c r="J20" i="2"/>
  <c r="H20" i="2"/>
  <c r="K20" i="2"/>
  <c r="L20" i="2"/>
  <c r="M20" i="2"/>
  <c r="N20" i="2"/>
  <c r="O20" i="2"/>
  <c r="P20" i="2"/>
  <c r="R20" i="2"/>
  <c r="AL20" i="2"/>
  <c r="G20" i="2"/>
  <c r="BE20" i="2"/>
  <c r="F20" i="2"/>
  <c r="BX20" i="2"/>
  <c r="CQ20" i="2"/>
  <c r="DJ20" i="2"/>
  <c r="EC20" i="2"/>
  <c r="EV20" i="2"/>
  <c r="FO20" i="2"/>
  <c r="I21" i="2"/>
  <c r="H21" i="2"/>
  <c r="J21" i="2"/>
  <c r="K21" i="2"/>
  <c r="L21" i="2"/>
  <c r="M21" i="2"/>
  <c r="N21" i="2"/>
  <c r="O21" i="2"/>
  <c r="P21" i="2"/>
  <c r="R21" i="2"/>
  <c r="AL21" i="2"/>
  <c r="F21" i="2"/>
  <c r="BE21" i="2"/>
  <c r="BX21" i="2"/>
  <c r="CQ21" i="2"/>
  <c r="DJ21" i="2"/>
  <c r="EC21" i="2"/>
  <c r="EV21" i="2"/>
  <c r="FO21" i="2"/>
  <c r="J22" i="2"/>
  <c r="K22" i="2"/>
  <c r="L22" i="2"/>
  <c r="M22" i="2"/>
  <c r="N22" i="2"/>
  <c r="O22" i="2"/>
  <c r="P22" i="2"/>
  <c r="R22" i="2"/>
  <c r="S22" i="2"/>
  <c r="AL22" i="2"/>
  <c r="G22" i="2"/>
  <c r="BE22" i="2"/>
  <c r="BX22" i="2"/>
  <c r="CQ22" i="2"/>
  <c r="DJ22" i="2"/>
  <c r="EC22" i="2"/>
  <c r="ED22" i="2"/>
  <c r="I22" i="2"/>
  <c r="EH22" i="2"/>
  <c r="EV22" i="2"/>
  <c r="FO22" i="2"/>
  <c r="I23" i="2"/>
  <c r="J23" i="2"/>
  <c r="H23" i="2"/>
  <c r="K23" i="2"/>
  <c r="L23" i="2"/>
  <c r="M23" i="2"/>
  <c r="N23" i="2"/>
  <c r="O23" i="2"/>
  <c r="P23" i="2"/>
  <c r="R23" i="2"/>
  <c r="AL23" i="2"/>
  <c r="G23" i="2"/>
  <c r="BE23" i="2"/>
  <c r="F23" i="2"/>
  <c r="BX23" i="2"/>
  <c r="CQ23" i="2"/>
  <c r="DJ23" i="2"/>
  <c r="EC23" i="2"/>
  <c r="EV23" i="2"/>
  <c r="FO23" i="2"/>
  <c r="K24" i="2"/>
  <c r="K25" i="2"/>
  <c r="L24" i="2"/>
  <c r="M24" i="2"/>
  <c r="M25" i="2"/>
  <c r="N24" i="2"/>
  <c r="O24" i="2"/>
  <c r="O25" i="2"/>
  <c r="P24" i="2"/>
  <c r="R24" i="2"/>
  <c r="S24" i="2"/>
  <c r="S25" i="2"/>
  <c r="AL24" i="2"/>
  <c r="F24" i="2"/>
  <c r="BE24" i="2"/>
  <c r="G24" i="2"/>
  <c r="BX24" i="2"/>
  <c r="CQ24" i="2"/>
  <c r="DJ24" i="2"/>
  <c r="EC24" i="2"/>
  <c r="EV24" i="2"/>
  <c r="EW24" i="2"/>
  <c r="I24" i="2"/>
  <c r="EY24" i="2"/>
  <c r="J24" i="2"/>
  <c r="J25" i="2"/>
  <c r="FA24" i="2"/>
  <c r="FO24" i="2"/>
  <c r="FO25" i="2"/>
  <c r="N25" i="2"/>
  <c r="P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S25" i="2"/>
  <c r="DT25" i="2"/>
  <c r="DU25" i="2"/>
  <c r="DV25" i="2"/>
  <c r="DW25" i="2"/>
  <c r="DX25" i="2"/>
  <c r="DY25" i="2"/>
  <c r="DZ25" i="2"/>
  <c r="EA25" i="2"/>
  <c r="EB25" i="2"/>
  <c r="EC25" i="2"/>
  <c r="ED25" i="2"/>
  <c r="EE25" i="2"/>
  <c r="EF25" i="2"/>
  <c r="EG25" i="2"/>
  <c r="EH25" i="2"/>
  <c r="EI25" i="2"/>
  <c r="EJ25" i="2"/>
  <c r="EK25" i="2"/>
  <c r="EL25" i="2"/>
  <c r="EM25" i="2"/>
  <c r="EN25" i="2"/>
  <c r="EO25" i="2"/>
  <c r="EP25" i="2"/>
  <c r="EQ25" i="2"/>
  <c r="ER25" i="2"/>
  <c r="ES25" i="2"/>
  <c r="ET25" i="2"/>
  <c r="EU25" i="2"/>
  <c r="EV25" i="2"/>
  <c r="EW25" i="2"/>
  <c r="EX25" i="2"/>
  <c r="EY25" i="2"/>
  <c r="EZ25" i="2"/>
  <c r="FA25" i="2"/>
  <c r="FB25" i="2"/>
  <c r="FC25" i="2"/>
  <c r="FD25" i="2"/>
  <c r="FE25" i="2"/>
  <c r="FF25" i="2"/>
  <c r="FG25" i="2"/>
  <c r="FH25" i="2"/>
  <c r="FI25" i="2"/>
  <c r="FJ25" i="2"/>
  <c r="FK25" i="2"/>
  <c r="FL25" i="2"/>
  <c r="FM25" i="2"/>
  <c r="FN25" i="2"/>
  <c r="I27" i="2"/>
  <c r="J27" i="2"/>
  <c r="H27" i="2"/>
  <c r="K27" i="2"/>
  <c r="L27" i="2"/>
  <c r="M27" i="2"/>
  <c r="N27" i="2"/>
  <c r="O27" i="2"/>
  <c r="P27" i="2"/>
  <c r="R27" i="2"/>
  <c r="AL27" i="2"/>
  <c r="G27" i="2"/>
  <c r="BE27" i="2"/>
  <c r="BX27" i="2"/>
  <c r="CQ27" i="2"/>
  <c r="DJ27" i="2"/>
  <c r="EC27" i="2"/>
  <c r="EV27" i="2"/>
  <c r="FO27" i="2"/>
  <c r="I28" i="2"/>
  <c r="H28" i="2"/>
  <c r="J28" i="2"/>
  <c r="K28" i="2"/>
  <c r="L28" i="2"/>
  <c r="M28" i="2"/>
  <c r="N28" i="2"/>
  <c r="O28" i="2"/>
  <c r="P28" i="2"/>
  <c r="R28" i="2"/>
  <c r="AL28" i="2"/>
  <c r="F28" i="2"/>
  <c r="BE28" i="2"/>
  <c r="BX28" i="2"/>
  <c r="CQ28" i="2"/>
  <c r="DJ28" i="2"/>
  <c r="EC28" i="2"/>
  <c r="EV28" i="2"/>
  <c r="FO28" i="2"/>
  <c r="I29" i="2"/>
  <c r="J29" i="2"/>
  <c r="H29" i="2"/>
  <c r="K29" i="2"/>
  <c r="L29" i="2"/>
  <c r="M29" i="2"/>
  <c r="N29" i="2"/>
  <c r="O29" i="2"/>
  <c r="P29" i="2"/>
  <c r="R29" i="2"/>
  <c r="AL29" i="2"/>
  <c r="G29" i="2"/>
  <c r="BE29" i="2"/>
  <c r="BX29" i="2"/>
  <c r="CQ29" i="2"/>
  <c r="DJ29" i="2"/>
  <c r="EC29" i="2"/>
  <c r="EV29" i="2"/>
  <c r="FO29" i="2"/>
  <c r="I30" i="2"/>
  <c r="H30" i="2"/>
  <c r="J30" i="2"/>
  <c r="K30" i="2"/>
  <c r="L30" i="2"/>
  <c r="M30" i="2"/>
  <c r="N30" i="2"/>
  <c r="O30" i="2"/>
  <c r="P30" i="2"/>
  <c r="R30" i="2"/>
  <c r="AL30" i="2"/>
  <c r="F30" i="2"/>
  <c r="BE30" i="2"/>
  <c r="BX30" i="2"/>
  <c r="CQ30" i="2"/>
  <c r="DJ30" i="2"/>
  <c r="EC30" i="2"/>
  <c r="EV30" i="2"/>
  <c r="FO30" i="2"/>
  <c r="I31" i="2"/>
  <c r="J31" i="2"/>
  <c r="H31" i="2"/>
  <c r="K31" i="2"/>
  <c r="L31" i="2"/>
  <c r="M31" i="2"/>
  <c r="N31" i="2"/>
  <c r="O31" i="2"/>
  <c r="P31" i="2"/>
  <c r="R31" i="2"/>
  <c r="AL31" i="2"/>
  <c r="G31" i="2"/>
  <c r="BE31" i="2"/>
  <c r="BX31" i="2"/>
  <c r="CQ31" i="2"/>
  <c r="DJ31" i="2"/>
  <c r="EC31" i="2"/>
  <c r="EV31" i="2"/>
  <c r="FO31" i="2"/>
  <c r="I32" i="2"/>
  <c r="H32" i="2"/>
  <c r="J32" i="2"/>
  <c r="K32" i="2"/>
  <c r="L32" i="2"/>
  <c r="M32" i="2"/>
  <c r="N32" i="2"/>
  <c r="O32" i="2"/>
  <c r="P32" i="2"/>
  <c r="R32" i="2"/>
  <c r="AL32" i="2"/>
  <c r="F32" i="2"/>
  <c r="BE32" i="2"/>
  <c r="BX32" i="2"/>
  <c r="CQ32" i="2"/>
  <c r="DJ32" i="2"/>
  <c r="EC32" i="2"/>
  <c r="EV32" i="2"/>
  <c r="FO32" i="2"/>
  <c r="I33" i="2"/>
  <c r="J33" i="2"/>
  <c r="H33" i="2"/>
  <c r="K33" i="2"/>
  <c r="L33" i="2"/>
  <c r="M33" i="2"/>
  <c r="N33" i="2"/>
  <c r="O33" i="2"/>
  <c r="P33" i="2"/>
  <c r="R33" i="2"/>
  <c r="AL33" i="2"/>
  <c r="G33" i="2"/>
  <c r="BE33" i="2"/>
  <c r="BX33" i="2"/>
  <c r="CQ33" i="2"/>
  <c r="DJ33" i="2"/>
  <c r="EC33" i="2"/>
  <c r="EV33" i="2"/>
  <c r="FO33" i="2"/>
  <c r="I34" i="2"/>
  <c r="H34" i="2"/>
  <c r="J34" i="2"/>
  <c r="K34" i="2"/>
  <c r="L34" i="2"/>
  <c r="M34" i="2"/>
  <c r="N34" i="2"/>
  <c r="O34" i="2"/>
  <c r="P34" i="2"/>
  <c r="R34" i="2"/>
  <c r="AL34" i="2"/>
  <c r="F34" i="2"/>
  <c r="BE34" i="2"/>
  <c r="BX34" i="2"/>
  <c r="CQ34" i="2"/>
  <c r="DJ34" i="2"/>
  <c r="EC34" i="2"/>
  <c r="EV34" i="2"/>
  <c r="FO34" i="2"/>
  <c r="J35" i="2"/>
  <c r="L35" i="2"/>
  <c r="M35" i="2"/>
  <c r="N35" i="2"/>
  <c r="O35" i="2"/>
  <c r="P35" i="2"/>
  <c r="S35" i="2"/>
  <c r="AL35" i="2"/>
  <c r="AM35" i="2"/>
  <c r="I35" i="2"/>
  <c r="AQ35" i="2"/>
  <c r="BE35" i="2"/>
  <c r="BE39" i="2"/>
  <c r="AR35" i="2"/>
  <c r="K35" i="2"/>
  <c r="K39" i="2"/>
  <c r="BD35" i="2"/>
  <c r="R35" i="2"/>
  <c r="R39" i="2"/>
  <c r="BX35" i="2"/>
  <c r="CQ35" i="2"/>
  <c r="DJ35" i="2"/>
  <c r="EC35" i="2"/>
  <c r="EV35" i="2"/>
  <c r="FO35" i="2"/>
  <c r="I36" i="2"/>
  <c r="J36" i="2"/>
  <c r="H36" i="2"/>
  <c r="K36" i="2"/>
  <c r="L36" i="2"/>
  <c r="M36" i="2"/>
  <c r="N36" i="2"/>
  <c r="O36" i="2"/>
  <c r="P36" i="2"/>
  <c r="R36" i="2"/>
  <c r="AL36" i="2"/>
  <c r="G36" i="2"/>
  <c r="BE36" i="2"/>
  <c r="BX36" i="2"/>
  <c r="CQ36" i="2"/>
  <c r="DJ36" i="2"/>
  <c r="EC36" i="2"/>
  <c r="EV36" i="2"/>
  <c r="FO36" i="2"/>
  <c r="I37" i="2"/>
  <c r="H37" i="2"/>
  <c r="J37" i="2"/>
  <c r="K37" i="2"/>
  <c r="L37" i="2"/>
  <c r="M37" i="2"/>
  <c r="N37" i="2"/>
  <c r="O37" i="2"/>
  <c r="P37" i="2"/>
  <c r="R37" i="2"/>
  <c r="AL37" i="2"/>
  <c r="F37" i="2"/>
  <c r="BE37" i="2"/>
  <c r="BX37" i="2"/>
  <c r="CQ37" i="2"/>
  <c r="DJ37" i="2"/>
  <c r="EC37" i="2"/>
  <c r="EV37" i="2"/>
  <c r="FO37" i="2"/>
  <c r="I38" i="2"/>
  <c r="J38" i="2"/>
  <c r="H38" i="2"/>
  <c r="K38" i="2"/>
  <c r="L38" i="2"/>
  <c r="M38" i="2"/>
  <c r="N38" i="2"/>
  <c r="O38" i="2"/>
  <c r="P38" i="2"/>
  <c r="P39" i="2"/>
  <c r="R38" i="2"/>
  <c r="AL38" i="2"/>
  <c r="G38" i="2"/>
  <c r="BE38" i="2"/>
  <c r="BX38" i="2"/>
  <c r="CQ38" i="2"/>
  <c r="DJ38" i="2"/>
  <c r="EC38" i="2"/>
  <c r="EV38" i="2"/>
  <c r="FO38" i="2"/>
  <c r="J39" i="2"/>
  <c r="L39" i="2"/>
  <c r="M39" i="2"/>
  <c r="N39" i="2"/>
  <c r="O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DP39" i="2"/>
  <c r="DQ39" i="2"/>
  <c r="DR39" i="2"/>
  <c r="DS39" i="2"/>
  <c r="DT39" i="2"/>
  <c r="DU39" i="2"/>
  <c r="DV39" i="2"/>
  <c r="DW39" i="2"/>
  <c r="DX39" i="2"/>
  <c r="DY39" i="2"/>
  <c r="DZ39" i="2"/>
  <c r="EA39" i="2"/>
  <c r="EB39" i="2"/>
  <c r="EC39" i="2"/>
  <c r="ED39" i="2"/>
  <c r="EE39" i="2"/>
  <c r="EF39" i="2"/>
  <c r="EG39" i="2"/>
  <c r="EH39" i="2"/>
  <c r="EI39" i="2"/>
  <c r="EJ39" i="2"/>
  <c r="EK39" i="2"/>
  <c r="EL39" i="2"/>
  <c r="EM39" i="2"/>
  <c r="EN39" i="2"/>
  <c r="EO39" i="2"/>
  <c r="EP39" i="2"/>
  <c r="EQ39" i="2"/>
  <c r="ER39" i="2"/>
  <c r="ES39" i="2"/>
  <c r="ET39" i="2"/>
  <c r="EU39" i="2"/>
  <c r="EV39" i="2"/>
  <c r="EW39" i="2"/>
  <c r="EX39" i="2"/>
  <c r="EY39" i="2"/>
  <c r="EZ39" i="2"/>
  <c r="FA39" i="2"/>
  <c r="FB39" i="2"/>
  <c r="FC39" i="2"/>
  <c r="FD39" i="2"/>
  <c r="FE39" i="2"/>
  <c r="FF39" i="2"/>
  <c r="FG39" i="2"/>
  <c r="FH39" i="2"/>
  <c r="FI39" i="2"/>
  <c r="FJ39" i="2"/>
  <c r="FK39" i="2"/>
  <c r="FL39" i="2"/>
  <c r="FM39" i="2"/>
  <c r="FN39" i="2"/>
  <c r="FO39" i="2"/>
  <c r="I41" i="2"/>
  <c r="H41" i="2"/>
  <c r="J41" i="2"/>
  <c r="K41" i="2"/>
  <c r="L41" i="2"/>
  <c r="M41" i="2"/>
  <c r="N41" i="2"/>
  <c r="O41" i="2"/>
  <c r="P41" i="2"/>
  <c r="R41" i="2"/>
  <c r="AL41" i="2"/>
  <c r="F41" i="2"/>
  <c r="BE41" i="2"/>
  <c r="BX41" i="2"/>
  <c r="CQ41" i="2"/>
  <c r="DJ41" i="2"/>
  <c r="EC41" i="2"/>
  <c r="EV41" i="2"/>
  <c r="FO41" i="2"/>
  <c r="I42" i="2"/>
  <c r="J42" i="2"/>
  <c r="H42" i="2"/>
  <c r="K42" i="2"/>
  <c r="L42" i="2"/>
  <c r="M42" i="2"/>
  <c r="N42" i="2"/>
  <c r="O42" i="2"/>
  <c r="P42" i="2"/>
  <c r="R42" i="2"/>
  <c r="AL42" i="2"/>
  <c r="G42" i="2"/>
  <c r="BE42" i="2"/>
  <c r="F42" i="2"/>
  <c r="BX42" i="2"/>
  <c r="CQ42" i="2"/>
  <c r="DJ42" i="2"/>
  <c r="EC42" i="2"/>
  <c r="EV42" i="2"/>
  <c r="FO42" i="2"/>
  <c r="J43" i="2"/>
  <c r="K43" i="2"/>
  <c r="L43" i="2"/>
  <c r="N43" i="2"/>
  <c r="O43" i="2"/>
  <c r="P43" i="2"/>
  <c r="S43" i="2"/>
  <c r="AL43" i="2"/>
  <c r="F43" i="2"/>
  <c r="BE43" i="2"/>
  <c r="G43" i="2"/>
  <c r="BX43" i="2"/>
  <c r="BY43" i="2"/>
  <c r="I43" i="2"/>
  <c r="CC43" i="2"/>
  <c r="CH43" i="2"/>
  <c r="M43" i="2"/>
  <c r="CP43" i="2"/>
  <c r="R43" i="2"/>
  <c r="CQ43" i="2"/>
  <c r="DJ43" i="2"/>
  <c r="EC43" i="2"/>
  <c r="EV43" i="2"/>
  <c r="FO43" i="2"/>
  <c r="I44" i="2"/>
  <c r="H44" i="2"/>
  <c r="J44" i="2"/>
  <c r="K44" i="2"/>
  <c r="L44" i="2"/>
  <c r="M44" i="2"/>
  <c r="N44" i="2"/>
  <c r="O44" i="2"/>
  <c r="P44" i="2"/>
  <c r="R44" i="2"/>
  <c r="AL44" i="2"/>
  <c r="F44" i="2"/>
  <c r="BE44" i="2"/>
  <c r="BX44" i="2"/>
  <c r="CQ44" i="2"/>
  <c r="DJ44" i="2"/>
  <c r="EC44" i="2"/>
  <c r="EV44" i="2"/>
  <c r="FO44" i="2"/>
  <c r="I45" i="2"/>
  <c r="J45" i="2"/>
  <c r="H45" i="2"/>
  <c r="K45" i="2"/>
  <c r="L45" i="2"/>
  <c r="M45" i="2"/>
  <c r="N45" i="2"/>
  <c r="O45" i="2"/>
  <c r="P45" i="2"/>
  <c r="R45" i="2"/>
  <c r="AL45" i="2"/>
  <c r="G45" i="2"/>
  <c r="BE45" i="2"/>
  <c r="F45" i="2"/>
  <c r="BX45" i="2"/>
  <c r="CQ45" i="2"/>
  <c r="DJ45" i="2"/>
  <c r="EC45" i="2"/>
  <c r="EV45" i="2"/>
  <c r="FO45" i="2"/>
  <c r="I46" i="2"/>
  <c r="H46" i="2"/>
  <c r="J46" i="2"/>
  <c r="K46" i="2"/>
  <c r="L46" i="2"/>
  <c r="M46" i="2"/>
  <c r="N46" i="2"/>
  <c r="O46" i="2"/>
  <c r="P46" i="2"/>
  <c r="R46" i="2"/>
  <c r="AL46" i="2"/>
  <c r="F46" i="2"/>
  <c r="BE46" i="2"/>
  <c r="BX46" i="2"/>
  <c r="CQ46" i="2"/>
  <c r="DJ46" i="2"/>
  <c r="EC46" i="2"/>
  <c r="EV46" i="2"/>
  <c r="FO46" i="2"/>
  <c r="I47" i="2"/>
  <c r="J47" i="2"/>
  <c r="H47" i="2"/>
  <c r="K47" i="2"/>
  <c r="L47" i="2"/>
  <c r="M47" i="2"/>
  <c r="N47" i="2"/>
  <c r="O47" i="2"/>
  <c r="P47" i="2"/>
  <c r="R47" i="2"/>
  <c r="AL47" i="2"/>
  <c r="G47" i="2"/>
  <c r="BE47" i="2"/>
  <c r="F47" i="2"/>
  <c r="BX47" i="2"/>
  <c r="CQ47" i="2"/>
  <c r="DJ47" i="2"/>
  <c r="EC47" i="2"/>
  <c r="EV47" i="2"/>
  <c r="FO47" i="2"/>
  <c r="I48" i="2"/>
  <c r="H48" i="2"/>
  <c r="J48" i="2"/>
  <c r="K48" i="2"/>
  <c r="L48" i="2"/>
  <c r="M48" i="2"/>
  <c r="N48" i="2"/>
  <c r="O48" i="2"/>
  <c r="P48" i="2"/>
  <c r="R48" i="2"/>
  <c r="AL48" i="2"/>
  <c r="F48" i="2"/>
  <c r="BE48" i="2"/>
  <c r="BX48" i="2"/>
  <c r="CQ48" i="2"/>
  <c r="DJ48" i="2"/>
  <c r="EC48" i="2"/>
  <c r="EV48" i="2"/>
  <c r="FO48" i="2"/>
  <c r="I49" i="2"/>
  <c r="J49" i="2"/>
  <c r="H49" i="2"/>
  <c r="K49" i="2"/>
  <c r="L49" i="2"/>
  <c r="M49" i="2"/>
  <c r="N49" i="2"/>
  <c r="O49" i="2"/>
  <c r="P49" i="2"/>
  <c r="R49" i="2"/>
  <c r="AL49" i="2"/>
  <c r="G49" i="2"/>
  <c r="BE49" i="2"/>
  <c r="F49" i="2"/>
  <c r="BX49" i="2"/>
  <c r="CQ49" i="2"/>
  <c r="DJ49" i="2"/>
  <c r="EC49" i="2"/>
  <c r="EV49" i="2"/>
  <c r="FO49" i="2"/>
  <c r="I50" i="2"/>
  <c r="H50" i="2"/>
  <c r="J50" i="2"/>
  <c r="K50" i="2"/>
  <c r="L50" i="2"/>
  <c r="M50" i="2"/>
  <c r="N50" i="2"/>
  <c r="O50" i="2"/>
  <c r="P50" i="2"/>
  <c r="R50" i="2"/>
  <c r="AL50" i="2"/>
  <c r="F50" i="2"/>
  <c r="BE50" i="2"/>
  <c r="BX50" i="2"/>
  <c r="CQ50" i="2"/>
  <c r="DJ50" i="2"/>
  <c r="EC50" i="2"/>
  <c r="EV50" i="2"/>
  <c r="FO50" i="2"/>
  <c r="I51" i="2"/>
  <c r="J51" i="2"/>
  <c r="H51" i="2"/>
  <c r="K51" i="2"/>
  <c r="L51" i="2"/>
  <c r="M51" i="2"/>
  <c r="N51" i="2"/>
  <c r="O51" i="2"/>
  <c r="P51" i="2"/>
  <c r="R51" i="2"/>
  <c r="AL51" i="2"/>
  <c r="G51" i="2"/>
  <c r="BE51" i="2"/>
  <c r="F51" i="2"/>
  <c r="BX51" i="2"/>
  <c r="CQ51" i="2"/>
  <c r="DJ51" i="2"/>
  <c r="EC51" i="2"/>
  <c r="EV51" i="2"/>
  <c r="FO51" i="2"/>
  <c r="I52" i="2"/>
  <c r="H52" i="2"/>
  <c r="J52" i="2"/>
  <c r="K52" i="2"/>
  <c r="L52" i="2"/>
  <c r="M52" i="2"/>
  <c r="N52" i="2"/>
  <c r="O52" i="2"/>
  <c r="P52" i="2"/>
  <c r="R52" i="2"/>
  <c r="AL52" i="2"/>
  <c r="F52" i="2"/>
  <c r="BE52" i="2"/>
  <c r="BX52" i="2"/>
  <c r="CQ52" i="2"/>
  <c r="DJ52" i="2"/>
  <c r="EC52" i="2"/>
  <c r="EV52" i="2"/>
  <c r="FO52" i="2"/>
  <c r="I53" i="2"/>
  <c r="J53" i="2"/>
  <c r="H53" i="2"/>
  <c r="K53" i="2"/>
  <c r="L53" i="2"/>
  <c r="M53" i="2"/>
  <c r="N53" i="2"/>
  <c r="O53" i="2"/>
  <c r="P53" i="2"/>
  <c r="R53" i="2"/>
  <c r="AL53" i="2"/>
  <c r="G53" i="2"/>
  <c r="BE53" i="2"/>
  <c r="F53" i="2"/>
  <c r="BX53" i="2"/>
  <c r="CQ53" i="2"/>
  <c r="DJ53" i="2"/>
  <c r="EC53" i="2"/>
  <c r="EV53" i="2"/>
  <c r="FO53" i="2"/>
  <c r="I54" i="2"/>
  <c r="H54" i="2"/>
  <c r="J54" i="2"/>
  <c r="K54" i="2"/>
  <c r="L54" i="2"/>
  <c r="M54" i="2"/>
  <c r="N54" i="2"/>
  <c r="O54" i="2"/>
  <c r="P54" i="2"/>
  <c r="R54" i="2"/>
  <c r="AL54" i="2"/>
  <c r="F54" i="2"/>
  <c r="BE54" i="2"/>
  <c r="BX54" i="2"/>
  <c r="CQ54" i="2"/>
  <c r="DJ54" i="2"/>
  <c r="EC54" i="2"/>
  <c r="EV54" i="2"/>
  <c r="FO54" i="2"/>
  <c r="I55" i="2"/>
  <c r="J55" i="2"/>
  <c r="H55" i="2"/>
  <c r="K55" i="2"/>
  <c r="L55" i="2"/>
  <c r="M55" i="2"/>
  <c r="N55" i="2"/>
  <c r="O55" i="2"/>
  <c r="P55" i="2"/>
  <c r="R55" i="2"/>
  <c r="AL55" i="2"/>
  <c r="G55" i="2"/>
  <c r="BE55" i="2"/>
  <c r="F55" i="2"/>
  <c r="BX55" i="2"/>
  <c r="CQ55" i="2"/>
  <c r="DJ55" i="2"/>
  <c r="EC55" i="2"/>
  <c r="EV55" i="2"/>
  <c r="FO55" i="2"/>
  <c r="I56" i="2"/>
  <c r="H56" i="2"/>
  <c r="J56" i="2"/>
  <c r="K56" i="2"/>
  <c r="L56" i="2"/>
  <c r="M56" i="2"/>
  <c r="N56" i="2"/>
  <c r="O56" i="2"/>
  <c r="P56" i="2"/>
  <c r="R56" i="2"/>
  <c r="AL56" i="2"/>
  <c r="F56" i="2"/>
  <c r="BE56" i="2"/>
  <c r="BX56" i="2"/>
  <c r="CQ56" i="2"/>
  <c r="DJ56" i="2"/>
  <c r="EC56" i="2"/>
  <c r="EV56" i="2"/>
  <c r="FO56" i="2"/>
  <c r="I57" i="2"/>
  <c r="J57" i="2"/>
  <c r="H57" i="2"/>
  <c r="K57" i="2"/>
  <c r="L57" i="2"/>
  <c r="M57" i="2"/>
  <c r="N57" i="2"/>
  <c r="O57" i="2"/>
  <c r="P57" i="2"/>
  <c r="R57" i="2"/>
  <c r="AL57" i="2"/>
  <c r="G57" i="2"/>
  <c r="BE57" i="2"/>
  <c r="F57" i="2"/>
  <c r="BX57" i="2"/>
  <c r="CQ57" i="2"/>
  <c r="DJ57" i="2"/>
  <c r="EC57" i="2"/>
  <c r="EV57" i="2"/>
  <c r="FO57" i="2"/>
  <c r="K58" i="2"/>
  <c r="L58" i="2"/>
  <c r="M58" i="2"/>
  <c r="N58" i="2"/>
  <c r="O58" i="2"/>
  <c r="P58" i="2"/>
  <c r="S58" i="2"/>
  <c r="AL58" i="2"/>
  <c r="F58" i="2"/>
  <c r="BE58" i="2"/>
  <c r="BX58" i="2"/>
  <c r="CQ58" i="2"/>
  <c r="DJ58" i="2"/>
  <c r="DK58" i="2"/>
  <c r="I58" i="2"/>
  <c r="DM58" i="2"/>
  <c r="J58" i="2"/>
  <c r="DO58" i="2"/>
  <c r="EC58" i="2"/>
  <c r="DP58" i="2"/>
  <c r="EB58" i="2"/>
  <c r="R58" i="2"/>
  <c r="EV58" i="2"/>
  <c r="FO58" i="2"/>
  <c r="J59" i="2"/>
  <c r="K59" i="2"/>
  <c r="L59" i="2"/>
  <c r="N59" i="2"/>
  <c r="O59" i="2"/>
  <c r="P59" i="2"/>
  <c r="R59" i="2"/>
  <c r="S59" i="2"/>
  <c r="AL59" i="2"/>
  <c r="G59" i="2"/>
  <c r="BE59" i="2"/>
  <c r="BX59" i="2"/>
  <c r="CQ59" i="2"/>
  <c r="DJ59" i="2"/>
  <c r="EC59" i="2"/>
  <c r="ED59" i="2"/>
  <c r="I59" i="2"/>
  <c r="EH59" i="2"/>
  <c r="EM59" i="2"/>
  <c r="M59" i="2"/>
  <c r="EU59" i="2"/>
  <c r="EV59" i="2"/>
  <c r="FO59" i="2"/>
  <c r="I60" i="2"/>
  <c r="J60" i="2"/>
  <c r="H60" i="2"/>
  <c r="K60" i="2"/>
  <c r="L60" i="2"/>
  <c r="M60" i="2"/>
  <c r="N60" i="2"/>
  <c r="O60" i="2"/>
  <c r="P60" i="2"/>
  <c r="R60" i="2"/>
  <c r="AL60" i="2"/>
  <c r="G60" i="2"/>
  <c r="BE60" i="2"/>
  <c r="F60" i="2"/>
  <c r="BX60" i="2"/>
  <c r="CQ60" i="2"/>
  <c r="DJ60" i="2"/>
  <c r="EC60" i="2"/>
  <c r="EV60" i="2"/>
  <c r="FO60" i="2"/>
  <c r="J61" i="2"/>
  <c r="L61" i="2"/>
  <c r="M61" i="2"/>
  <c r="N61" i="2"/>
  <c r="O61" i="2"/>
  <c r="P61" i="2"/>
  <c r="S61" i="2"/>
  <c r="AL61" i="2"/>
  <c r="F61" i="2"/>
  <c r="BE61" i="2"/>
  <c r="G61" i="2"/>
  <c r="BX61" i="2"/>
  <c r="CQ61" i="2"/>
  <c r="DJ61" i="2"/>
  <c r="DK61" i="2"/>
  <c r="I61" i="2"/>
  <c r="DO61" i="2"/>
  <c r="DP61" i="2"/>
  <c r="K61" i="2"/>
  <c r="EB61" i="2"/>
  <c r="R61" i="2"/>
  <c r="EC61" i="2"/>
  <c r="EV61" i="2"/>
  <c r="FO61" i="2"/>
  <c r="I62" i="2"/>
  <c r="H62" i="2"/>
  <c r="J62" i="2"/>
  <c r="K62" i="2"/>
  <c r="L62" i="2"/>
  <c r="M62" i="2"/>
  <c r="N62" i="2"/>
  <c r="O62" i="2"/>
  <c r="P62" i="2"/>
  <c r="R62" i="2"/>
  <c r="AL62" i="2"/>
  <c r="F62" i="2"/>
  <c r="BE62" i="2"/>
  <c r="BX62" i="2"/>
  <c r="CQ62" i="2"/>
  <c r="DJ62" i="2"/>
  <c r="EC62" i="2"/>
  <c r="EV62" i="2"/>
  <c r="FO62" i="2"/>
  <c r="J63" i="2"/>
  <c r="L63" i="2"/>
  <c r="M63" i="2"/>
  <c r="N63" i="2"/>
  <c r="O63" i="2"/>
  <c r="P63" i="2"/>
  <c r="S63" i="2"/>
  <c r="AL63" i="2"/>
  <c r="BE63" i="2"/>
  <c r="BX63" i="2"/>
  <c r="CQ63" i="2"/>
  <c r="DJ63" i="2"/>
  <c r="DK63" i="2"/>
  <c r="I63" i="2"/>
  <c r="DO63" i="2"/>
  <c r="EC63" i="2"/>
  <c r="DP63" i="2"/>
  <c r="K63" i="2"/>
  <c r="EB63" i="2"/>
  <c r="R63" i="2"/>
  <c r="EV63" i="2"/>
  <c r="FO63" i="2"/>
  <c r="J64" i="2"/>
  <c r="L64" i="2"/>
  <c r="M64" i="2"/>
  <c r="N64" i="2"/>
  <c r="O64" i="2"/>
  <c r="P64" i="2"/>
  <c r="S64" i="2"/>
  <c r="AL64" i="2"/>
  <c r="BE64" i="2"/>
  <c r="BX64" i="2"/>
  <c r="CQ64" i="2"/>
  <c r="DJ64" i="2"/>
  <c r="DK64" i="2"/>
  <c r="I64" i="2"/>
  <c r="DO64" i="2"/>
  <c r="EC64" i="2"/>
  <c r="DP64" i="2"/>
  <c r="K64" i="2"/>
  <c r="EB64" i="2"/>
  <c r="R64" i="2"/>
  <c r="EV64" i="2"/>
  <c r="FO64" i="2"/>
  <c r="J65" i="2"/>
  <c r="K65" i="2"/>
  <c r="L65" i="2"/>
  <c r="N65" i="2"/>
  <c r="O65" i="2"/>
  <c r="P65" i="2"/>
  <c r="S65" i="2"/>
  <c r="AL65" i="2"/>
  <c r="BE65" i="2"/>
  <c r="BX65" i="2"/>
  <c r="CQ65" i="2"/>
  <c r="DJ65" i="2"/>
  <c r="DK65" i="2"/>
  <c r="I65" i="2"/>
  <c r="DO65" i="2"/>
  <c r="EC65" i="2"/>
  <c r="DT65" i="2"/>
  <c r="M65" i="2"/>
  <c r="EB65" i="2"/>
  <c r="R65" i="2"/>
  <c r="EV65" i="2"/>
  <c r="FO65" i="2"/>
  <c r="I66" i="2"/>
  <c r="J66" i="2"/>
  <c r="H66" i="2"/>
  <c r="K66" i="2"/>
  <c r="L66" i="2"/>
  <c r="M66" i="2"/>
  <c r="N66" i="2"/>
  <c r="O66" i="2"/>
  <c r="P66" i="2"/>
  <c r="R66" i="2"/>
  <c r="AL66" i="2"/>
  <c r="BE66" i="2"/>
  <c r="BX66" i="2"/>
  <c r="CQ66" i="2"/>
  <c r="DJ66" i="2"/>
  <c r="EC66" i="2"/>
  <c r="EV66" i="2"/>
  <c r="FO66" i="2"/>
  <c r="I67" i="2"/>
  <c r="J67" i="2"/>
  <c r="K67" i="2"/>
  <c r="L67" i="2"/>
  <c r="M67" i="2"/>
  <c r="N67" i="2"/>
  <c r="O67" i="2"/>
  <c r="P67" i="2"/>
  <c r="R67" i="2"/>
  <c r="AL67" i="2"/>
  <c r="BE67" i="2"/>
  <c r="BX67" i="2"/>
  <c r="CQ67" i="2"/>
  <c r="DJ67" i="2"/>
  <c r="EC67" i="2"/>
  <c r="EV67" i="2"/>
  <c r="FO67" i="2"/>
  <c r="I68" i="2"/>
  <c r="J68" i="2"/>
  <c r="H68" i="2"/>
  <c r="K68" i="2"/>
  <c r="L68" i="2"/>
  <c r="M68" i="2"/>
  <c r="N68" i="2"/>
  <c r="O68" i="2"/>
  <c r="P68" i="2"/>
  <c r="R68" i="2"/>
  <c r="AL68" i="2"/>
  <c r="BE68" i="2"/>
  <c r="BX68" i="2"/>
  <c r="CQ68" i="2"/>
  <c r="DJ68" i="2"/>
  <c r="EC68" i="2"/>
  <c r="EV68" i="2"/>
  <c r="FO68" i="2"/>
  <c r="I69" i="2"/>
  <c r="J69" i="2"/>
  <c r="H69" i="2"/>
  <c r="K69" i="2"/>
  <c r="L69" i="2"/>
  <c r="M69" i="2"/>
  <c r="N69" i="2"/>
  <c r="O69" i="2"/>
  <c r="P69" i="2"/>
  <c r="R69" i="2"/>
  <c r="AL69" i="2"/>
  <c r="G69" i="2"/>
  <c r="BE69" i="2"/>
  <c r="F69" i="2"/>
  <c r="BX69" i="2"/>
  <c r="CQ69" i="2"/>
  <c r="DJ69" i="2"/>
  <c r="EC69" i="2"/>
  <c r="EV69" i="2"/>
  <c r="FO69" i="2"/>
  <c r="I70" i="2"/>
  <c r="H70" i="2"/>
  <c r="J70" i="2"/>
  <c r="K70" i="2"/>
  <c r="L70" i="2"/>
  <c r="M70" i="2"/>
  <c r="N70" i="2"/>
  <c r="O70" i="2"/>
  <c r="P70" i="2"/>
  <c r="R70" i="2"/>
  <c r="AL70" i="2"/>
  <c r="F70" i="2"/>
  <c r="BE70" i="2"/>
  <c r="BX70" i="2"/>
  <c r="CQ70" i="2"/>
  <c r="DJ70" i="2"/>
  <c r="EC70" i="2"/>
  <c r="EV70" i="2"/>
  <c r="FO70" i="2"/>
  <c r="J71" i="2"/>
  <c r="J78" i="2"/>
  <c r="K71" i="2"/>
  <c r="L71" i="2"/>
  <c r="L78" i="2"/>
  <c r="N71" i="2"/>
  <c r="N78" i="2"/>
  <c r="O71" i="2"/>
  <c r="P71" i="2"/>
  <c r="P78" i="2"/>
  <c r="S71" i="2"/>
  <c r="AL71" i="2"/>
  <c r="BE71" i="2"/>
  <c r="BX71" i="2"/>
  <c r="BY71" i="2"/>
  <c r="I71" i="2"/>
  <c r="CC71" i="2"/>
  <c r="CQ71" i="2"/>
  <c r="CH71" i="2"/>
  <c r="M71" i="2"/>
  <c r="CP71" i="2"/>
  <c r="R71" i="2"/>
  <c r="DJ71" i="2"/>
  <c r="EC71" i="2"/>
  <c r="EV71" i="2"/>
  <c r="FO71" i="2"/>
  <c r="J72" i="2"/>
  <c r="K72" i="2"/>
  <c r="L72" i="2"/>
  <c r="M72" i="2"/>
  <c r="N72" i="2"/>
  <c r="O72" i="2"/>
  <c r="P72" i="2"/>
  <c r="R72" i="2"/>
  <c r="S72" i="2"/>
  <c r="AL72" i="2"/>
  <c r="G72" i="2"/>
  <c r="BE72" i="2"/>
  <c r="BF72" i="2"/>
  <c r="I72" i="2"/>
  <c r="H72" i="2"/>
  <c r="BJ72" i="2"/>
  <c r="BX72" i="2"/>
  <c r="BX78" i="2"/>
  <c r="CQ72" i="2"/>
  <c r="DJ72" i="2"/>
  <c r="EC72" i="2"/>
  <c r="EV72" i="2"/>
  <c r="FO72" i="2"/>
  <c r="J73" i="2"/>
  <c r="L73" i="2"/>
  <c r="M73" i="2"/>
  <c r="N73" i="2"/>
  <c r="O73" i="2"/>
  <c r="P73" i="2"/>
  <c r="S73" i="2"/>
  <c r="AL73" i="2"/>
  <c r="AM73" i="2"/>
  <c r="I73" i="2"/>
  <c r="AQ73" i="2"/>
  <c r="BE73" i="2"/>
  <c r="BE78" i="2"/>
  <c r="BE132" i="2"/>
  <c r="AR73" i="2"/>
  <c r="K73" i="2"/>
  <c r="K78" i="2"/>
  <c r="K132" i="2"/>
  <c r="BD73" i="2"/>
  <c r="BD78" i="2"/>
  <c r="BD132" i="2"/>
  <c r="BX73" i="2"/>
  <c r="CQ73" i="2"/>
  <c r="DJ73" i="2"/>
  <c r="DJ78" i="2"/>
  <c r="EC73" i="2"/>
  <c r="EV73" i="2"/>
  <c r="FO73" i="2"/>
  <c r="J74" i="2"/>
  <c r="K74" i="2"/>
  <c r="L74" i="2"/>
  <c r="M74" i="2"/>
  <c r="N74" i="2"/>
  <c r="O74" i="2"/>
  <c r="P74" i="2"/>
  <c r="R74" i="2"/>
  <c r="S74" i="2"/>
  <c r="AL74" i="2"/>
  <c r="G74" i="2"/>
  <c r="BE74" i="2"/>
  <c r="BX74" i="2"/>
  <c r="CQ74" i="2"/>
  <c r="DJ74" i="2"/>
  <c r="EC74" i="2"/>
  <c r="ED74" i="2"/>
  <c r="I74" i="2"/>
  <c r="H74" i="2"/>
  <c r="EH74" i="2"/>
  <c r="EV74" i="2"/>
  <c r="EV78" i="2"/>
  <c r="FO74" i="2"/>
  <c r="J75" i="2"/>
  <c r="K75" i="2"/>
  <c r="L75" i="2"/>
  <c r="N75" i="2"/>
  <c r="O75" i="2"/>
  <c r="P75" i="2"/>
  <c r="S75" i="2"/>
  <c r="AL75" i="2"/>
  <c r="G75" i="2"/>
  <c r="BE75" i="2"/>
  <c r="BX75" i="2"/>
  <c r="CQ75" i="2"/>
  <c r="DJ75" i="2"/>
  <c r="EC75" i="2"/>
  <c r="EV75" i="2"/>
  <c r="EW75" i="2"/>
  <c r="I75" i="2"/>
  <c r="FA75" i="2"/>
  <c r="FO75" i="2"/>
  <c r="FO78" i="2"/>
  <c r="FO132" i="2"/>
  <c r="FF75" i="2"/>
  <c r="M75" i="2"/>
  <c r="FN75" i="2"/>
  <c r="FN78" i="2"/>
  <c r="FN132" i="2"/>
  <c r="J76" i="2"/>
  <c r="K76" i="2"/>
  <c r="L76" i="2"/>
  <c r="N76" i="2"/>
  <c r="O76" i="2"/>
  <c r="P76" i="2"/>
  <c r="S76" i="2"/>
  <c r="AL76" i="2"/>
  <c r="BE76" i="2"/>
  <c r="BX76" i="2"/>
  <c r="BY76" i="2"/>
  <c r="I76" i="2"/>
  <c r="CC76" i="2"/>
  <c r="CQ76" i="2"/>
  <c r="CH76" i="2"/>
  <c r="M76" i="2"/>
  <c r="CP76" i="2"/>
  <c r="CP78" i="2"/>
  <c r="CP132" i="2"/>
  <c r="DJ76" i="2"/>
  <c r="EC76" i="2"/>
  <c r="EV76" i="2"/>
  <c r="FO76" i="2"/>
  <c r="I77" i="2"/>
  <c r="J77" i="2"/>
  <c r="H77" i="2"/>
  <c r="K77" i="2"/>
  <c r="L77" i="2"/>
  <c r="M77" i="2"/>
  <c r="N77" i="2"/>
  <c r="O77" i="2"/>
  <c r="P77" i="2"/>
  <c r="R77" i="2"/>
  <c r="AL77" i="2"/>
  <c r="G77" i="2"/>
  <c r="BE77" i="2"/>
  <c r="F77" i="2"/>
  <c r="BX77" i="2"/>
  <c r="CQ77" i="2"/>
  <c r="DJ77" i="2"/>
  <c r="EC77" i="2"/>
  <c r="EV77" i="2"/>
  <c r="FO77" i="2"/>
  <c r="O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R78" i="2"/>
  <c r="CS78" i="2"/>
  <c r="CT78" i="2"/>
  <c r="CU78" i="2"/>
  <c r="CV78" i="2"/>
  <c r="CW78" i="2"/>
  <c r="CX78" i="2"/>
  <c r="CY78" i="2"/>
  <c r="CZ78" i="2"/>
  <c r="DA78" i="2"/>
  <c r="DB78" i="2"/>
  <c r="DC78" i="2"/>
  <c r="DD78" i="2"/>
  <c r="DE78" i="2"/>
  <c r="DF78" i="2"/>
  <c r="DG78" i="2"/>
  <c r="DH78" i="2"/>
  <c r="DI78" i="2"/>
  <c r="DK78" i="2"/>
  <c r="DL78" i="2"/>
  <c r="DM78" i="2"/>
  <c r="DN78" i="2"/>
  <c r="DO78" i="2"/>
  <c r="DP78" i="2"/>
  <c r="DQ78" i="2"/>
  <c r="DR78" i="2"/>
  <c r="DS78" i="2"/>
  <c r="DT78" i="2"/>
  <c r="DU78" i="2"/>
  <c r="DV78" i="2"/>
  <c r="DW78" i="2"/>
  <c r="DX78" i="2"/>
  <c r="DY78" i="2"/>
  <c r="DZ78" i="2"/>
  <c r="EA78" i="2"/>
  <c r="EB78" i="2"/>
  <c r="EC78" i="2"/>
  <c r="EE78" i="2"/>
  <c r="EF78" i="2"/>
  <c r="EG78" i="2"/>
  <c r="EH78" i="2"/>
  <c r="EI78" i="2"/>
  <c r="EJ78" i="2"/>
  <c r="EK78" i="2"/>
  <c r="EL78" i="2"/>
  <c r="EM78" i="2"/>
  <c r="EN78" i="2"/>
  <c r="EO78" i="2"/>
  <c r="EP78" i="2"/>
  <c r="EQ78" i="2"/>
  <c r="ER78" i="2"/>
  <c r="ES78" i="2"/>
  <c r="ET78" i="2"/>
  <c r="EU78" i="2"/>
  <c r="EW78" i="2"/>
  <c r="EX78" i="2"/>
  <c r="EY78" i="2"/>
  <c r="EZ78" i="2"/>
  <c r="FA78" i="2"/>
  <c r="FB78" i="2"/>
  <c r="FC78" i="2"/>
  <c r="FD78" i="2"/>
  <c r="FE78" i="2"/>
  <c r="FF78" i="2"/>
  <c r="FG78" i="2"/>
  <c r="FH78" i="2"/>
  <c r="FI78" i="2"/>
  <c r="FJ78" i="2"/>
  <c r="FK78" i="2"/>
  <c r="FL78" i="2"/>
  <c r="FM78" i="2"/>
  <c r="I80" i="2"/>
  <c r="H80" i="2"/>
  <c r="J80" i="2"/>
  <c r="K80" i="2"/>
  <c r="L80" i="2"/>
  <c r="M80" i="2"/>
  <c r="N80" i="2"/>
  <c r="O80" i="2"/>
  <c r="P80" i="2"/>
  <c r="R80" i="2"/>
  <c r="AL80" i="2"/>
  <c r="F80" i="2"/>
  <c r="BE80" i="2"/>
  <c r="BX80" i="2"/>
  <c r="BX88" i="2"/>
  <c r="CQ80" i="2"/>
  <c r="DJ80" i="2"/>
  <c r="EC80" i="2"/>
  <c r="EV80" i="2"/>
  <c r="FO80" i="2"/>
  <c r="I81" i="2"/>
  <c r="J81" i="2"/>
  <c r="J88" i="2"/>
  <c r="K81" i="2"/>
  <c r="L81" i="2"/>
  <c r="L88" i="2"/>
  <c r="M81" i="2"/>
  <c r="N81" i="2"/>
  <c r="N88" i="2"/>
  <c r="O81" i="2"/>
  <c r="P81" i="2"/>
  <c r="P88" i="2"/>
  <c r="R81" i="2"/>
  <c r="R88" i="2"/>
  <c r="AL81" i="2"/>
  <c r="G81" i="2"/>
  <c r="BE81" i="2"/>
  <c r="F81" i="2"/>
  <c r="BX81" i="2"/>
  <c r="CQ81" i="2"/>
  <c r="DJ81" i="2"/>
  <c r="EC81" i="2"/>
  <c r="EV81" i="2"/>
  <c r="FO81" i="2"/>
  <c r="I82" i="2"/>
  <c r="H82" i="2"/>
  <c r="J82" i="2"/>
  <c r="K82" i="2"/>
  <c r="L82" i="2"/>
  <c r="M82" i="2"/>
  <c r="N82" i="2"/>
  <c r="O82" i="2"/>
  <c r="P82" i="2"/>
  <c r="R82" i="2"/>
  <c r="AL82" i="2"/>
  <c r="F82" i="2"/>
  <c r="BE82" i="2"/>
  <c r="BX82" i="2"/>
  <c r="CQ82" i="2"/>
  <c r="DJ82" i="2"/>
  <c r="DJ88" i="2"/>
  <c r="EC82" i="2"/>
  <c r="EV82" i="2"/>
  <c r="EV88" i="2"/>
  <c r="FO82" i="2"/>
  <c r="I83" i="2"/>
  <c r="J83" i="2"/>
  <c r="H83" i="2"/>
  <c r="K83" i="2"/>
  <c r="L83" i="2"/>
  <c r="M83" i="2"/>
  <c r="N83" i="2"/>
  <c r="O83" i="2"/>
  <c r="P83" i="2"/>
  <c r="R83" i="2"/>
  <c r="AL83" i="2"/>
  <c r="G83" i="2"/>
  <c r="BE83" i="2"/>
  <c r="F83" i="2"/>
  <c r="BX83" i="2"/>
  <c r="CQ83" i="2"/>
  <c r="DJ83" i="2"/>
  <c r="EC83" i="2"/>
  <c r="EV83" i="2"/>
  <c r="FO83" i="2"/>
  <c r="I84" i="2"/>
  <c r="H84" i="2"/>
  <c r="J84" i="2"/>
  <c r="K84" i="2"/>
  <c r="L84" i="2"/>
  <c r="M84" i="2"/>
  <c r="N84" i="2"/>
  <c r="O84" i="2"/>
  <c r="P84" i="2"/>
  <c r="R84" i="2"/>
  <c r="AL84" i="2"/>
  <c r="F84" i="2"/>
  <c r="BE84" i="2"/>
  <c r="BX84" i="2"/>
  <c r="CQ84" i="2"/>
  <c r="DJ84" i="2"/>
  <c r="EC84" i="2"/>
  <c r="EV84" i="2"/>
  <c r="FO84" i="2"/>
  <c r="I85" i="2"/>
  <c r="J85" i="2"/>
  <c r="H85" i="2"/>
  <c r="K85" i="2"/>
  <c r="L85" i="2"/>
  <c r="M85" i="2"/>
  <c r="N85" i="2"/>
  <c r="O85" i="2"/>
  <c r="P85" i="2"/>
  <c r="R85" i="2"/>
  <c r="AL85" i="2"/>
  <c r="G85" i="2"/>
  <c r="BE85" i="2"/>
  <c r="F85" i="2"/>
  <c r="BX85" i="2"/>
  <c r="CQ85" i="2"/>
  <c r="DJ85" i="2"/>
  <c r="EC85" i="2"/>
  <c r="EV85" i="2"/>
  <c r="FO85" i="2"/>
  <c r="I86" i="2"/>
  <c r="H86" i="2"/>
  <c r="J86" i="2"/>
  <c r="K86" i="2"/>
  <c r="L86" i="2"/>
  <c r="M86" i="2"/>
  <c r="N86" i="2"/>
  <c r="O86" i="2"/>
  <c r="P86" i="2"/>
  <c r="R86" i="2"/>
  <c r="AL86" i="2"/>
  <c r="F86" i="2"/>
  <c r="BE86" i="2"/>
  <c r="BX86" i="2"/>
  <c r="CQ86" i="2"/>
  <c r="DJ86" i="2"/>
  <c r="EC86" i="2"/>
  <c r="EV86" i="2"/>
  <c r="FO86" i="2"/>
  <c r="I87" i="2"/>
  <c r="J87" i="2"/>
  <c r="H87" i="2"/>
  <c r="K87" i="2"/>
  <c r="L87" i="2"/>
  <c r="M87" i="2"/>
  <c r="N87" i="2"/>
  <c r="O87" i="2"/>
  <c r="P87" i="2"/>
  <c r="R87" i="2"/>
  <c r="AL87" i="2"/>
  <c r="G87" i="2"/>
  <c r="BE87" i="2"/>
  <c r="F87" i="2"/>
  <c r="BX87" i="2"/>
  <c r="CQ87" i="2"/>
  <c r="DJ87" i="2"/>
  <c r="EC87" i="2"/>
  <c r="EV87" i="2"/>
  <c r="FO87" i="2"/>
  <c r="I88" i="2"/>
  <c r="K88" i="2"/>
  <c r="M88" i="2"/>
  <c r="O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DB88" i="2"/>
  <c r="DC88" i="2"/>
  <c r="DD88" i="2"/>
  <c r="DE88" i="2"/>
  <c r="DF88" i="2"/>
  <c r="DG88" i="2"/>
  <c r="DH88" i="2"/>
  <c r="DI88" i="2"/>
  <c r="DK88" i="2"/>
  <c r="DL88" i="2"/>
  <c r="DM88" i="2"/>
  <c r="DN88" i="2"/>
  <c r="DO88" i="2"/>
  <c r="DP88" i="2"/>
  <c r="DQ88" i="2"/>
  <c r="DR88" i="2"/>
  <c r="DS88" i="2"/>
  <c r="DT88" i="2"/>
  <c r="DU88" i="2"/>
  <c r="DV88" i="2"/>
  <c r="DW88" i="2"/>
  <c r="DX88" i="2"/>
  <c r="DY88" i="2"/>
  <c r="DZ88" i="2"/>
  <c r="EA88" i="2"/>
  <c r="EB88" i="2"/>
  <c r="EC88" i="2"/>
  <c r="ED88" i="2"/>
  <c r="EE88" i="2"/>
  <c r="EF88" i="2"/>
  <c r="EG88" i="2"/>
  <c r="EH88" i="2"/>
  <c r="EI88" i="2"/>
  <c r="EJ88" i="2"/>
  <c r="EK88" i="2"/>
  <c r="EL88" i="2"/>
  <c r="EM88" i="2"/>
  <c r="EN88" i="2"/>
  <c r="EO88" i="2"/>
  <c r="EP88" i="2"/>
  <c r="EQ88" i="2"/>
  <c r="ER88" i="2"/>
  <c r="ES88" i="2"/>
  <c r="ET88" i="2"/>
  <c r="EU88" i="2"/>
  <c r="EW88" i="2"/>
  <c r="EX88" i="2"/>
  <c r="EY88" i="2"/>
  <c r="EZ88" i="2"/>
  <c r="FA88" i="2"/>
  <c r="FB88" i="2"/>
  <c r="FC88" i="2"/>
  <c r="FD88" i="2"/>
  <c r="FE88" i="2"/>
  <c r="FF88" i="2"/>
  <c r="FG88" i="2"/>
  <c r="FH88" i="2"/>
  <c r="FI88" i="2"/>
  <c r="FJ88" i="2"/>
  <c r="FK88" i="2"/>
  <c r="FL88" i="2"/>
  <c r="FM88" i="2"/>
  <c r="FN88" i="2"/>
  <c r="FO88" i="2"/>
  <c r="I90" i="2"/>
  <c r="H90" i="2"/>
  <c r="J90" i="2"/>
  <c r="K90" i="2"/>
  <c r="L90" i="2"/>
  <c r="M90" i="2"/>
  <c r="N90" i="2"/>
  <c r="O90" i="2"/>
  <c r="P90" i="2"/>
  <c r="R90" i="2"/>
  <c r="AL90" i="2"/>
  <c r="F90" i="2"/>
  <c r="BE90" i="2"/>
  <c r="BX90" i="2"/>
  <c r="CQ90" i="2"/>
  <c r="DJ90" i="2"/>
  <c r="EC90" i="2"/>
  <c r="EV90" i="2"/>
  <c r="FO90" i="2"/>
  <c r="I91" i="2"/>
  <c r="J91" i="2"/>
  <c r="H91" i="2"/>
  <c r="K91" i="2"/>
  <c r="L91" i="2"/>
  <c r="M91" i="2"/>
  <c r="N91" i="2"/>
  <c r="O91" i="2"/>
  <c r="P91" i="2"/>
  <c r="R91" i="2"/>
  <c r="AL91" i="2"/>
  <c r="G91" i="2"/>
  <c r="BE91" i="2"/>
  <c r="F91" i="2"/>
  <c r="BX91" i="2"/>
  <c r="CQ91" i="2"/>
  <c r="DJ91" i="2"/>
  <c r="EC91" i="2"/>
  <c r="EV91" i="2"/>
  <c r="FO91" i="2"/>
  <c r="I92" i="2"/>
  <c r="H92" i="2"/>
  <c r="J92" i="2"/>
  <c r="K92" i="2"/>
  <c r="L92" i="2"/>
  <c r="M92" i="2"/>
  <c r="N92" i="2"/>
  <c r="O92" i="2"/>
  <c r="P92" i="2"/>
  <c r="R92" i="2"/>
  <c r="AL92" i="2"/>
  <c r="F92" i="2"/>
  <c r="BE92" i="2"/>
  <c r="BX92" i="2"/>
  <c r="CQ92" i="2"/>
  <c r="DJ92" i="2"/>
  <c r="EC92" i="2"/>
  <c r="EV92" i="2"/>
  <c r="FO92" i="2"/>
  <c r="I93" i="2"/>
  <c r="J93" i="2"/>
  <c r="H93" i="2"/>
  <c r="K93" i="2"/>
  <c r="L93" i="2"/>
  <c r="M93" i="2"/>
  <c r="N93" i="2"/>
  <c r="O93" i="2"/>
  <c r="P93" i="2"/>
  <c r="R93" i="2"/>
  <c r="AL93" i="2"/>
  <c r="G93" i="2"/>
  <c r="BE93" i="2"/>
  <c r="F93" i="2"/>
  <c r="BX93" i="2"/>
  <c r="CQ93" i="2"/>
  <c r="DJ93" i="2"/>
  <c r="EC93" i="2"/>
  <c r="EV93" i="2"/>
  <c r="FO93" i="2"/>
  <c r="I94" i="2"/>
  <c r="H94" i="2"/>
  <c r="J94" i="2"/>
  <c r="K94" i="2"/>
  <c r="L94" i="2"/>
  <c r="M94" i="2"/>
  <c r="N94" i="2"/>
  <c r="O94" i="2"/>
  <c r="P94" i="2"/>
  <c r="R94" i="2"/>
  <c r="AL94" i="2"/>
  <c r="F94" i="2"/>
  <c r="BE94" i="2"/>
  <c r="BX94" i="2"/>
  <c r="CQ94" i="2"/>
  <c r="DJ94" i="2"/>
  <c r="EC94" i="2"/>
  <c r="EV94" i="2"/>
  <c r="FO94" i="2"/>
  <c r="I95" i="2"/>
  <c r="J95" i="2"/>
  <c r="H95" i="2"/>
  <c r="K95" i="2"/>
  <c r="L95" i="2"/>
  <c r="M95" i="2"/>
  <c r="N95" i="2"/>
  <c r="O95" i="2"/>
  <c r="P95" i="2"/>
  <c r="R95" i="2"/>
  <c r="AL95" i="2"/>
  <c r="G95" i="2"/>
  <c r="BE95" i="2"/>
  <c r="F95" i="2"/>
  <c r="BX95" i="2"/>
  <c r="CQ95" i="2"/>
  <c r="DJ95" i="2"/>
  <c r="EC95" i="2"/>
  <c r="EV95" i="2"/>
  <c r="FO95" i="2"/>
  <c r="I96" i="2"/>
  <c r="H96" i="2"/>
  <c r="J96" i="2"/>
  <c r="K96" i="2"/>
  <c r="L96" i="2"/>
  <c r="M96" i="2"/>
  <c r="N96" i="2"/>
  <c r="O96" i="2"/>
  <c r="P96" i="2"/>
  <c r="R96" i="2"/>
  <c r="AL96" i="2"/>
  <c r="F96" i="2"/>
  <c r="BE96" i="2"/>
  <c r="BX96" i="2"/>
  <c r="CQ96" i="2"/>
  <c r="DJ96" i="2"/>
  <c r="EC96" i="2"/>
  <c r="EV96" i="2"/>
  <c r="FO96" i="2"/>
  <c r="I97" i="2"/>
  <c r="J97" i="2"/>
  <c r="H97" i="2"/>
  <c r="K97" i="2"/>
  <c r="L97" i="2"/>
  <c r="M97" i="2"/>
  <c r="N97" i="2"/>
  <c r="O97" i="2"/>
  <c r="P97" i="2"/>
  <c r="R97" i="2"/>
  <c r="AL97" i="2"/>
  <c r="G97" i="2"/>
  <c r="BE97" i="2"/>
  <c r="F97" i="2"/>
  <c r="BX97" i="2"/>
  <c r="CQ97" i="2"/>
  <c r="DJ97" i="2"/>
  <c r="EC97" i="2"/>
  <c r="EV97" i="2"/>
  <c r="FO97" i="2"/>
  <c r="I98" i="2"/>
  <c r="H98" i="2"/>
  <c r="J98" i="2"/>
  <c r="K98" i="2"/>
  <c r="L98" i="2"/>
  <c r="M98" i="2"/>
  <c r="N98" i="2"/>
  <c r="O98" i="2"/>
  <c r="P98" i="2"/>
  <c r="R98" i="2"/>
  <c r="AL98" i="2"/>
  <c r="F98" i="2"/>
  <c r="BE98" i="2"/>
  <c r="BX98" i="2"/>
  <c r="CQ98" i="2"/>
  <c r="DJ98" i="2"/>
  <c r="EC98" i="2"/>
  <c r="EV98" i="2"/>
  <c r="FO98" i="2"/>
  <c r="I99" i="2"/>
  <c r="J99" i="2"/>
  <c r="H99" i="2"/>
  <c r="K99" i="2"/>
  <c r="L99" i="2"/>
  <c r="M99" i="2"/>
  <c r="N99" i="2"/>
  <c r="O99" i="2"/>
  <c r="P99" i="2"/>
  <c r="R99" i="2"/>
  <c r="AL99" i="2"/>
  <c r="G99" i="2"/>
  <c r="BE99" i="2"/>
  <c r="F99" i="2"/>
  <c r="BX99" i="2"/>
  <c r="CQ99" i="2"/>
  <c r="DJ99" i="2"/>
  <c r="EC99" i="2"/>
  <c r="EV99" i="2"/>
  <c r="FO99" i="2"/>
  <c r="I100" i="2"/>
  <c r="H100" i="2"/>
  <c r="J100" i="2"/>
  <c r="K100" i="2"/>
  <c r="L100" i="2"/>
  <c r="M100" i="2"/>
  <c r="N100" i="2"/>
  <c r="O100" i="2"/>
  <c r="P100" i="2"/>
  <c r="R100" i="2"/>
  <c r="AL100" i="2"/>
  <c r="F100" i="2"/>
  <c r="BE100" i="2"/>
  <c r="BX100" i="2"/>
  <c r="CQ100" i="2"/>
  <c r="DJ100" i="2"/>
  <c r="EC100" i="2"/>
  <c r="EV100" i="2"/>
  <c r="FO100" i="2"/>
  <c r="I101" i="2"/>
  <c r="J101" i="2"/>
  <c r="H101" i="2"/>
  <c r="K101" i="2"/>
  <c r="L101" i="2"/>
  <c r="M101" i="2"/>
  <c r="N101" i="2"/>
  <c r="O101" i="2"/>
  <c r="P101" i="2"/>
  <c r="R101" i="2"/>
  <c r="AL101" i="2"/>
  <c r="G101" i="2"/>
  <c r="BE101" i="2"/>
  <c r="F101" i="2"/>
  <c r="BX101" i="2"/>
  <c r="CQ101" i="2"/>
  <c r="DJ101" i="2"/>
  <c r="EC101" i="2"/>
  <c r="EV101" i="2"/>
  <c r="FO101" i="2"/>
  <c r="I102" i="2"/>
  <c r="H102" i="2"/>
  <c r="J102" i="2"/>
  <c r="K102" i="2"/>
  <c r="L102" i="2"/>
  <c r="M102" i="2"/>
  <c r="N102" i="2"/>
  <c r="O102" i="2"/>
  <c r="P102" i="2"/>
  <c r="R102" i="2"/>
  <c r="AL102" i="2"/>
  <c r="F102" i="2"/>
  <c r="BE102" i="2"/>
  <c r="BX102" i="2"/>
  <c r="CQ102" i="2"/>
  <c r="DJ102" i="2"/>
  <c r="EC102" i="2"/>
  <c r="EV102" i="2"/>
  <c r="FO102" i="2"/>
  <c r="I103" i="2"/>
  <c r="J103" i="2"/>
  <c r="H103" i="2"/>
  <c r="K103" i="2"/>
  <c r="L103" i="2"/>
  <c r="M103" i="2"/>
  <c r="N103" i="2"/>
  <c r="O103" i="2"/>
  <c r="P103" i="2"/>
  <c r="R103" i="2"/>
  <c r="AL103" i="2"/>
  <c r="G103" i="2"/>
  <c r="BE103" i="2"/>
  <c r="F103" i="2"/>
  <c r="BX103" i="2"/>
  <c r="CQ103" i="2"/>
  <c r="DJ103" i="2"/>
  <c r="EC103" i="2"/>
  <c r="EV103" i="2"/>
  <c r="FO103" i="2"/>
  <c r="I104" i="2"/>
  <c r="H104" i="2"/>
  <c r="J104" i="2"/>
  <c r="K104" i="2"/>
  <c r="L104" i="2"/>
  <c r="M104" i="2"/>
  <c r="N104" i="2"/>
  <c r="O104" i="2"/>
  <c r="P104" i="2"/>
  <c r="R104" i="2"/>
  <c r="AL104" i="2"/>
  <c r="F104" i="2"/>
  <c r="BE104" i="2"/>
  <c r="BX104" i="2"/>
  <c r="CQ104" i="2"/>
  <c r="DJ104" i="2"/>
  <c r="EC104" i="2"/>
  <c r="EV104" i="2"/>
  <c r="FO104" i="2"/>
  <c r="I105" i="2"/>
  <c r="J105" i="2"/>
  <c r="H105" i="2"/>
  <c r="K105" i="2"/>
  <c r="L105" i="2"/>
  <c r="M105" i="2"/>
  <c r="N105" i="2"/>
  <c r="O105" i="2"/>
  <c r="P105" i="2"/>
  <c r="R105" i="2"/>
  <c r="AL105" i="2"/>
  <c r="G105" i="2"/>
  <c r="BE105" i="2"/>
  <c r="F105" i="2"/>
  <c r="BX105" i="2"/>
  <c r="CQ105" i="2"/>
  <c r="DJ105" i="2"/>
  <c r="EC105" i="2"/>
  <c r="EV105" i="2"/>
  <c r="FO105" i="2"/>
  <c r="I106" i="2"/>
  <c r="H106" i="2"/>
  <c r="J106" i="2"/>
  <c r="K106" i="2"/>
  <c r="L106" i="2"/>
  <c r="M106" i="2"/>
  <c r="N106" i="2"/>
  <c r="O106" i="2"/>
  <c r="P106" i="2"/>
  <c r="R106" i="2"/>
  <c r="AL106" i="2"/>
  <c r="F106" i="2"/>
  <c r="BE106" i="2"/>
  <c r="BX106" i="2"/>
  <c r="CQ106" i="2"/>
  <c r="DJ106" i="2"/>
  <c r="EC106" i="2"/>
  <c r="EV106" i="2"/>
  <c r="FO106" i="2"/>
  <c r="I107" i="2"/>
  <c r="J107" i="2"/>
  <c r="H107" i="2"/>
  <c r="K107" i="2"/>
  <c r="L107" i="2"/>
  <c r="M107" i="2"/>
  <c r="N107" i="2"/>
  <c r="O107" i="2"/>
  <c r="P107" i="2"/>
  <c r="R107" i="2"/>
  <c r="AL107" i="2"/>
  <c r="G107" i="2"/>
  <c r="BE107" i="2"/>
  <c r="F107" i="2"/>
  <c r="BX107" i="2"/>
  <c r="CQ107" i="2"/>
  <c r="DJ107" i="2"/>
  <c r="EC107" i="2"/>
  <c r="EV107" i="2"/>
  <c r="FO107" i="2"/>
  <c r="I108" i="2"/>
  <c r="H108" i="2"/>
  <c r="J108" i="2"/>
  <c r="K108" i="2"/>
  <c r="L108" i="2"/>
  <c r="M108" i="2"/>
  <c r="N108" i="2"/>
  <c r="O108" i="2"/>
  <c r="P108" i="2"/>
  <c r="R108" i="2"/>
  <c r="AL108" i="2"/>
  <c r="F108" i="2"/>
  <c r="BE108" i="2"/>
  <c r="BX108" i="2"/>
  <c r="CQ108" i="2"/>
  <c r="DJ108" i="2"/>
  <c r="EC108" i="2"/>
  <c r="EV108" i="2"/>
  <c r="FO108" i="2"/>
  <c r="I109" i="2"/>
  <c r="J109" i="2"/>
  <c r="H109" i="2"/>
  <c r="K109" i="2"/>
  <c r="L109" i="2"/>
  <c r="M109" i="2"/>
  <c r="N109" i="2"/>
  <c r="O109" i="2"/>
  <c r="P109" i="2"/>
  <c r="R109" i="2"/>
  <c r="AL109" i="2"/>
  <c r="G109" i="2"/>
  <c r="BE109" i="2"/>
  <c r="F109" i="2"/>
  <c r="BX109" i="2"/>
  <c r="CQ109" i="2"/>
  <c r="DJ109" i="2"/>
  <c r="EC109" i="2"/>
  <c r="EV109" i="2"/>
  <c r="FO109" i="2"/>
  <c r="I110" i="2"/>
  <c r="H110" i="2"/>
  <c r="J110" i="2"/>
  <c r="K110" i="2"/>
  <c r="L110" i="2"/>
  <c r="M110" i="2"/>
  <c r="N110" i="2"/>
  <c r="O110" i="2"/>
  <c r="P110" i="2"/>
  <c r="R110" i="2"/>
  <c r="AL110" i="2"/>
  <c r="F110" i="2"/>
  <c r="BE110" i="2"/>
  <c r="BX110" i="2"/>
  <c r="CQ110" i="2"/>
  <c r="DJ110" i="2"/>
  <c r="EC110" i="2"/>
  <c r="EV110" i="2"/>
  <c r="FO110" i="2"/>
  <c r="I111" i="2"/>
  <c r="J111" i="2"/>
  <c r="H111" i="2"/>
  <c r="K111" i="2"/>
  <c r="L111" i="2"/>
  <c r="M111" i="2"/>
  <c r="N111" i="2"/>
  <c r="O111" i="2"/>
  <c r="P111" i="2"/>
  <c r="R111" i="2"/>
  <c r="AL111" i="2"/>
  <c r="G111" i="2"/>
  <c r="BE111" i="2"/>
  <c r="F111" i="2"/>
  <c r="BX111" i="2"/>
  <c r="CQ111" i="2"/>
  <c r="DJ111" i="2"/>
  <c r="EC111" i="2"/>
  <c r="EV111" i="2"/>
  <c r="FO111" i="2"/>
  <c r="I112" i="2"/>
  <c r="H112" i="2"/>
  <c r="J112" i="2"/>
  <c r="K112" i="2"/>
  <c r="L112" i="2"/>
  <c r="M112" i="2"/>
  <c r="N112" i="2"/>
  <c r="O112" i="2"/>
  <c r="P112" i="2"/>
  <c r="R112" i="2"/>
  <c r="AL112" i="2"/>
  <c r="F112" i="2"/>
  <c r="BE112" i="2"/>
  <c r="BX112" i="2"/>
  <c r="CQ112" i="2"/>
  <c r="DJ112" i="2"/>
  <c r="EC112" i="2"/>
  <c r="EV112" i="2"/>
  <c r="FO112" i="2"/>
  <c r="I113" i="2"/>
  <c r="J113" i="2"/>
  <c r="H113" i="2"/>
  <c r="K113" i="2"/>
  <c r="L113" i="2"/>
  <c r="M113" i="2"/>
  <c r="N113" i="2"/>
  <c r="O113" i="2"/>
  <c r="P113" i="2"/>
  <c r="R113" i="2"/>
  <c r="AL113" i="2"/>
  <c r="G113" i="2"/>
  <c r="BE113" i="2"/>
  <c r="F113" i="2"/>
  <c r="BX113" i="2"/>
  <c r="CQ113" i="2"/>
  <c r="DJ113" i="2"/>
  <c r="EC113" i="2"/>
  <c r="EV113" i="2"/>
  <c r="FO113" i="2"/>
  <c r="I114" i="2"/>
  <c r="H114" i="2"/>
  <c r="J114" i="2"/>
  <c r="K114" i="2"/>
  <c r="L114" i="2"/>
  <c r="M114" i="2"/>
  <c r="N114" i="2"/>
  <c r="O114" i="2"/>
  <c r="P114" i="2"/>
  <c r="R114" i="2"/>
  <c r="AL114" i="2"/>
  <c r="F114" i="2"/>
  <c r="BE114" i="2"/>
  <c r="BX114" i="2"/>
  <c r="CQ114" i="2"/>
  <c r="DJ114" i="2"/>
  <c r="EC114" i="2"/>
  <c r="EV114" i="2"/>
  <c r="FO114" i="2"/>
  <c r="I115" i="2"/>
  <c r="J115" i="2"/>
  <c r="H115" i="2"/>
  <c r="K115" i="2"/>
  <c r="L115" i="2"/>
  <c r="M115" i="2"/>
  <c r="N115" i="2"/>
  <c r="O115" i="2"/>
  <c r="P115" i="2"/>
  <c r="R115" i="2"/>
  <c r="AL115" i="2"/>
  <c r="G115" i="2"/>
  <c r="BE115" i="2"/>
  <c r="F115" i="2"/>
  <c r="BX115" i="2"/>
  <c r="CQ115" i="2"/>
  <c r="DJ115" i="2"/>
  <c r="EC115" i="2"/>
  <c r="EV115" i="2"/>
  <c r="FO115" i="2"/>
  <c r="I116" i="2"/>
  <c r="H116" i="2"/>
  <c r="J116" i="2"/>
  <c r="K116" i="2"/>
  <c r="L116" i="2"/>
  <c r="M116" i="2"/>
  <c r="N116" i="2"/>
  <c r="O116" i="2"/>
  <c r="P116" i="2"/>
  <c r="R116" i="2"/>
  <c r="AL116" i="2"/>
  <c r="F116" i="2"/>
  <c r="BE116" i="2"/>
  <c r="BX116" i="2"/>
  <c r="CQ116" i="2"/>
  <c r="DJ116" i="2"/>
  <c r="EC116" i="2"/>
  <c r="EV116" i="2"/>
  <c r="FO116" i="2"/>
  <c r="I117" i="2"/>
  <c r="J117" i="2"/>
  <c r="H117" i="2"/>
  <c r="K117" i="2"/>
  <c r="L117" i="2"/>
  <c r="M117" i="2"/>
  <c r="N117" i="2"/>
  <c r="O117" i="2"/>
  <c r="P117" i="2"/>
  <c r="R117" i="2"/>
  <c r="AL117" i="2"/>
  <c r="G117" i="2"/>
  <c r="BE117" i="2"/>
  <c r="F117" i="2"/>
  <c r="BX117" i="2"/>
  <c r="CQ117" i="2"/>
  <c r="DJ117" i="2"/>
  <c r="EC117" i="2"/>
  <c r="EV117" i="2"/>
  <c r="FO117" i="2"/>
  <c r="I118" i="2"/>
  <c r="H118" i="2"/>
  <c r="J118" i="2"/>
  <c r="K118" i="2"/>
  <c r="L118" i="2"/>
  <c r="M118" i="2"/>
  <c r="N118" i="2"/>
  <c r="O118" i="2"/>
  <c r="P118" i="2"/>
  <c r="R118" i="2"/>
  <c r="AL118" i="2"/>
  <c r="F118" i="2"/>
  <c r="BE118" i="2"/>
  <c r="BX118" i="2"/>
  <c r="CQ118" i="2"/>
  <c r="DJ118" i="2"/>
  <c r="EC118" i="2"/>
  <c r="EV118" i="2"/>
  <c r="FO118" i="2"/>
  <c r="I119" i="2"/>
  <c r="J119" i="2"/>
  <c r="H119" i="2"/>
  <c r="K119" i="2"/>
  <c r="L119" i="2"/>
  <c r="M119" i="2"/>
  <c r="N119" i="2"/>
  <c r="O119" i="2"/>
  <c r="P119" i="2"/>
  <c r="R119" i="2"/>
  <c r="AL119" i="2"/>
  <c r="G119" i="2"/>
  <c r="BE119" i="2"/>
  <c r="F119" i="2"/>
  <c r="BX119" i="2"/>
  <c r="CQ119" i="2"/>
  <c r="DJ119" i="2"/>
  <c r="EC119" i="2"/>
  <c r="EV119" i="2"/>
  <c r="FO119" i="2"/>
  <c r="I120" i="2"/>
  <c r="H120" i="2"/>
  <c r="J120" i="2"/>
  <c r="K120" i="2"/>
  <c r="L120" i="2"/>
  <c r="M120" i="2"/>
  <c r="N120" i="2"/>
  <c r="O120" i="2"/>
  <c r="P120" i="2"/>
  <c r="R120" i="2"/>
  <c r="AL120" i="2"/>
  <c r="F120" i="2"/>
  <c r="BE120" i="2"/>
  <c r="BX120" i="2"/>
  <c r="CQ120" i="2"/>
  <c r="DJ120" i="2"/>
  <c r="EC120" i="2"/>
  <c r="EV120" i="2"/>
  <c r="FO120" i="2"/>
  <c r="I121" i="2"/>
  <c r="J121" i="2"/>
  <c r="H121" i="2"/>
  <c r="K121" i="2"/>
  <c r="L121" i="2"/>
  <c r="M121" i="2"/>
  <c r="N121" i="2"/>
  <c r="O121" i="2"/>
  <c r="P121" i="2"/>
  <c r="R121" i="2"/>
  <c r="AL121" i="2"/>
  <c r="G121" i="2"/>
  <c r="BE121" i="2"/>
  <c r="F121" i="2"/>
  <c r="BX121" i="2"/>
  <c r="CQ121" i="2"/>
  <c r="DJ121" i="2"/>
  <c r="EC121" i="2"/>
  <c r="EV121" i="2"/>
  <c r="FO121" i="2"/>
  <c r="I122" i="2"/>
  <c r="H122" i="2"/>
  <c r="J122" i="2"/>
  <c r="K122" i="2"/>
  <c r="L122" i="2"/>
  <c r="M122" i="2"/>
  <c r="N122" i="2"/>
  <c r="O122" i="2"/>
  <c r="P122" i="2"/>
  <c r="R122" i="2"/>
  <c r="AL122" i="2"/>
  <c r="F122" i="2"/>
  <c r="BE122" i="2"/>
  <c r="BX122" i="2"/>
  <c r="CQ122" i="2"/>
  <c r="DJ122" i="2"/>
  <c r="EC122" i="2"/>
  <c r="EV122" i="2"/>
  <c r="FO122" i="2"/>
  <c r="I123" i="2"/>
  <c r="J123" i="2"/>
  <c r="H123" i="2"/>
  <c r="K123" i="2"/>
  <c r="L123" i="2"/>
  <c r="M123" i="2"/>
  <c r="N123" i="2"/>
  <c r="O123" i="2"/>
  <c r="P123" i="2"/>
  <c r="R123" i="2"/>
  <c r="AL123" i="2"/>
  <c r="G123" i="2"/>
  <c r="BE123" i="2"/>
  <c r="F123" i="2"/>
  <c r="BX123" i="2"/>
  <c r="CQ123" i="2"/>
  <c r="DJ123" i="2"/>
  <c r="EC123" i="2"/>
  <c r="EV123" i="2"/>
  <c r="FO123" i="2"/>
  <c r="I125" i="2"/>
  <c r="H125" i="2"/>
  <c r="H126" i="2"/>
  <c r="J125" i="2"/>
  <c r="K125" i="2"/>
  <c r="K126" i="2"/>
  <c r="L125" i="2"/>
  <c r="M125" i="2"/>
  <c r="M126" i="2"/>
  <c r="N125" i="2"/>
  <c r="O125" i="2"/>
  <c r="O126" i="2"/>
  <c r="P125" i="2"/>
  <c r="R125" i="2"/>
  <c r="AL125" i="2"/>
  <c r="F125" i="2"/>
  <c r="F126" i="2"/>
  <c r="BE125" i="2"/>
  <c r="BX125" i="2"/>
  <c r="CQ125" i="2"/>
  <c r="DJ125" i="2"/>
  <c r="EC125" i="2"/>
  <c r="EV125" i="2"/>
  <c r="FO125" i="2"/>
  <c r="J126" i="2"/>
  <c r="L126" i="2"/>
  <c r="N126" i="2"/>
  <c r="P126" i="2"/>
  <c r="R126" i="2"/>
  <c r="S126" i="2"/>
  <c r="T126" i="2"/>
  <c r="U126" i="2"/>
  <c r="V126" i="2"/>
  <c r="W126" i="2"/>
  <c r="X126" i="2"/>
  <c r="X132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J132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DB126" i="2"/>
  <c r="DC126" i="2"/>
  <c r="DD126" i="2"/>
  <c r="DE126" i="2"/>
  <c r="DF126" i="2"/>
  <c r="DG126" i="2"/>
  <c r="DH126" i="2"/>
  <c r="DI126" i="2"/>
  <c r="DJ126" i="2"/>
  <c r="DK126" i="2"/>
  <c r="DL126" i="2"/>
  <c r="DM126" i="2"/>
  <c r="DN126" i="2"/>
  <c r="DO126" i="2"/>
  <c r="DP126" i="2"/>
  <c r="DQ126" i="2"/>
  <c r="DR126" i="2"/>
  <c r="DS126" i="2"/>
  <c r="DT126" i="2"/>
  <c r="DU126" i="2"/>
  <c r="DV126" i="2"/>
  <c r="DW126" i="2"/>
  <c r="DX126" i="2"/>
  <c r="DY126" i="2"/>
  <c r="DZ126" i="2"/>
  <c r="EA126" i="2"/>
  <c r="EB126" i="2"/>
  <c r="EC126" i="2"/>
  <c r="ED126" i="2"/>
  <c r="EE126" i="2"/>
  <c r="EF126" i="2"/>
  <c r="EG126" i="2"/>
  <c r="EH126" i="2"/>
  <c r="EI126" i="2"/>
  <c r="EJ126" i="2"/>
  <c r="EK126" i="2"/>
  <c r="EL126" i="2"/>
  <c r="EM126" i="2"/>
  <c r="EN126" i="2"/>
  <c r="EO126" i="2"/>
  <c r="EP126" i="2"/>
  <c r="EQ126" i="2"/>
  <c r="ER126" i="2"/>
  <c r="ES126" i="2"/>
  <c r="ET126" i="2"/>
  <c r="EU126" i="2"/>
  <c r="EV126" i="2"/>
  <c r="EW126" i="2"/>
  <c r="EX126" i="2"/>
  <c r="EY126" i="2"/>
  <c r="EZ126" i="2"/>
  <c r="FA126" i="2"/>
  <c r="FB126" i="2"/>
  <c r="FC126" i="2"/>
  <c r="FD126" i="2"/>
  <c r="FE126" i="2"/>
  <c r="FF126" i="2"/>
  <c r="FG126" i="2"/>
  <c r="FH126" i="2"/>
  <c r="FI126" i="2"/>
  <c r="FJ126" i="2"/>
  <c r="FK126" i="2"/>
  <c r="FL126" i="2"/>
  <c r="FM126" i="2"/>
  <c r="FN126" i="2"/>
  <c r="FO126" i="2"/>
  <c r="I128" i="2"/>
  <c r="J128" i="2"/>
  <c r="J131" i="2"/>
  <c r="K128" i="2"/>
  <c r="L128" i="2"/>
  <c r="L131" i="2"/>
  <c r="M128" i="2"/>
  <c r="N128" i="2"/>
  <c r="N131" i="2"/>
  <c r="O128" i="2"/>
  <c r="P128" i="2"/>
  <c r="P131" i="2"/>
  <c r="R128" i="2"/>
  <c r="R131" i="2"/>
  <c r="AL128" i="2"/>
  <c r="G128" i="2"/>
  <c r="BE128" i="2"/>
  <c r="F128" i="2"/>
  <c r="BX128" i="2"/>
  <c r="CQ128" i="2"/>
  <c r="DJ128" i="2"/>
  <c r="EC128" i="2"/>
  <c r="EV128" i="2"/>
  <c r="FO128" i="2"/>
  <c r="I129" i="2"/>
  <c r="H129" i="2"/>
  <c r="J129" i="2"/>
  <c r="K129" i="2"/>
  <c r="L129" i="2"/>
  <c r="M129" i="2"/>
  <c r="N129" i="2"/>
  <c r="O129" i="2"/>
  <c r="P129" i="2"/>
  <c r="R129" i="2"/>
  <c r="AL129" i="2"/>
  <c r="F129" i="2"/>
  <c r="BE129" i="2"/>
  <c r="BX129" i="2"/>
  <c r="BX131" i="2"/>
  <c r="CQ129" i="2"/>
  <c r="DJ129" i="2"/>
  <c r="DJ131" i="2"/>
  <c r="EC129" i="2"/>
  <c r="EV129" i="2"/>
  <c r="EV131" i="2"/>
  <c r="FO129" i="2"/>
  <c r="I130" i="2"/>
  <c r="J130" i="2"/>
  <c r="H130" i="2"/>
  <c r="K130" i="2"/>
  <c r="L130" i="2"/>
  <c r="M130" i="2"/>
  <c r="N130" i="2"/>
  <c r="O130" i="2"/>
  <c r="P130" i="2"/>
  <c r="R130" i="2"/>
  <c r="AL130" i="2"/>
  <c r="G130" i="2"/>
  <c r="BE130" i="2"/>
  <c r="F130" i="2"/>
  <c r="BX130" i="2"/>
  <c r="CQ130" i="2"/>
  <c r="DJ130" i="2"/>
  <c r="EC130" i="2"/>
  <c r="EV130" i="2"/>
  <c r="FO130" i="2"/>
  <c r="I131" i="2"/>
  <c r="K131" i="2"/>
  <c r="M131" i="2"/>
  <c r="O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DB131" i="2"/>
  <c r="DC131" i="2"/>
  <c r="DD131" i="2"/>
  <c r="DE131" i="2"/>
  <c r="DF131" i="2"/>
  <c r="DG131" i="2"/>
  <c r="DH131" i="2"/>
  <c r="DI131" i="2"/>
  <c r="DK131" i="2"/>
  <c r="DL131" i="2"/>
  <c r="DM131" i="2"/>
  <c r="DN131" i="2"/>
  <c r="DO131" i="2"/>
  <c r="DP131" i="2"/>
  <c r="DQ131" i="2"/>
  <c r="DR131" i="2"/>
  <c r="DS131" i="2"/>
  <c r="DT131" i="2"/>
  <c r="DU131" i="2"/>
  <c r="DV131" i="2"/>
  <c r="DW131" i="2"/>
  <c r="DX131" i="2"/>
  <c r="DY131" i="2"/>
  <c r="DZ131" i="2"/>
  <c r="EA131" i="2"/>
  <c r="EB131" i="2"/>
  <c r="EC131" i="2"/>
  <c r="ED131" i="2"/>
  <c r="EE131" i="2"/>
  <c r="EF131" i="2"/>
  <c r="EG131" i="2"/>
  <c r="EH131" i="2"/>
  <c r="EI131" i="2"/>
  <c r="EJ131" i="2"/>
  <c r="EK131" i="2"/>
  <c r="EL131" i="2"/>
  <c r="EM131" i="2"/>
  <c r="EN131" i="2"/>
  <c r="EO131" i="2"/>
  <c r="EP131" i="2"/>
  <c r="EQ131" i="2"/>
  <c r="ER131" i="2"/>
  <c r="ES131" i="2"/>
  <c r="ET131" i="2"/>
  <c r="EU131" i="2"/>
  <c r="EW131" i="2"/>
  <c r="EX131" i="2"/>
  <c r="EY131" i="2"/>
  <c r="EZ131" i="2"/>
  <c r="FA131" i="2"/>
  <c r="FB131" i="2"/>
  <c r="FC131" i="2"/>
  <c r="FD131" i="2"/>
  <c r="FE131" i="2"/>
  <c r="FF131" i="2"/>
  <c r="FG131" i="2"/>
  <c r="FH131" i="2"/>
  <c r="FI131" i="2"/>
  <c r="FJ131" i="2"/>
  <c r="FK131" i="2"/>
  <c r="FL131" i="2"/>
  <c r="FM131" i="2"/>
  <c r="FN131" i="2"/>
  <c r="FO131" i="2"/>
  <c r="O132" i="2"/>
  <c r="S132" i="2"/>
  <c r="T132" i="2"/>
  <c r="U132" i="2"/>
  <c r="V132" i="2"/>
  <c r="W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G132" i="2"/>
  <c r="BH132" i="2"/>
  <c r="BI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R132" i="2"/>
  <c r="CS132" i="2"/>
  <c r="CT132" i="2"/>
  <c r="CU132" i="2"/>
  <c r="CV132" i="2"/>
  <c r="CW132" i="2"/>
  <c r="CX132" i="2"/>
  <c r="CY132" i="2"/>
  <c r="CZ132" i="2"/>
  <c r="DA132" i="2"/>
  <c r="DB132" i="2"/>
  <c r="DC132" i="2"/>
  <c r="DD132" i="2"/>
  <c r="DE132" i="2"/>
  <c r="DF132" i="2"/>
  <c r="DG132" i="2"/>
  <c r="DH132" i="2"/>
  <c r="DI132" i="2"/>
  <c r="DK132" i="2"/>
  <c r="DL132" i="2"/>
  <c r="DM132" i="2"/>
  <c r="DN132" i="2"/>
  <c r="DO132" i="2"/>
  <c r="DP132" i="2"/>
  <c r="DQ132" i="2"/>
  <c r="DR132" i="2"/>
  <c r="DS132" i="2"/>
  <c r="DT132" i="2"/>
  <c r="DU132" i="2"/>
  <c r="DV132" i="2"/>
  <c r="DW132" i="2"/>
  <c r="DX132" i="2"/>
  <c r="DY132" i="2"/>
  <c r="DZ132" i="2"/>
  <c r="EA132" i="2"/>
  <c r="EB132" i="2"/>
  <c r="EC132" i="2"/>
  <c r="EE132" i="2"/>
  <c r="EF132" i="2"/>
  <c r="EG132" i="2"/>
  <c r="EH132" i="2"/>
  <c r="EI132" i="2"/>
  <c r="EJ132" i="2"/>
  <c r="EK132" i="2"/>
  <c r="EL132" i="2"/>
  <c r="EM132" i="2"/>
  <c r="EN132" i="2"/>
  <c r="EO132" i="2"/>
  <c r="EP132" i="2"/>
  <c r="EQ132" i="2"/>
  <c r="ER132" i="2"/>
  <c r="ES132" i="2"/>
  <c r="ET132" i="2"/>
  <c r="EU132" i="2"/>
  <c r="EW132" i="2"/>
  <c r="EX132" i="2"/>
  <c r="EY132" i="2"/>
  <c r="EZ132" i="2"/>
  <c r="FA132" i="2"/>
  <c r="FB132" i="2"/>
  <c r="FC132" i="2"/>
  <c r="FD132" i="2"/>
  <c r="FE132" i="2"/>
  <c r="FF132" i="2"/>
  <c r="FG132" i="2"/>
  <c r="FH132" i="2"/>
  <c r="FI132" i="2"/>
  <c r="FJ132" i="2"/>
  <c r="FK132" i="2"/>
  <c r="FL132" i="2"/>
  <c r="FM132" i="2"/>
  <c r="F131" i="2"/>
  <c r="F88" i="2"/>
  <c r="H76" i="2"/>
  <c r="H75" i="2"/>
  <c r="EV132" i="2"/>
  <c r="G73" i="2"/>
  <c r="M78" i="2"/>
  <c r="M132" i="2"/>
  <c r="H71" i="2"/>
  <c r="I78" i="2"/>
  <c r="J132" i="2"/>
  <c r="G76" i="2"/>
  <c r="DJ132" i="2"/>
  <c r="H73" i="2"/>
  <c r="BX132" i="2"/>
  <c r="CQ78" i="2"/>
  <c r="CQ132" i="2"/>
  <c r="G71" i="2"/>
  <c r="P132" i="2"/>
  <c r="N132" i="2"/>
  <c r="Q129" i="2"/>
  <c r="G129" i="2"/>
  <c r="G131" i="2"/>
  <c r="H128" i="2"/>
  <c r="H131" i="2"/>
  <c r="Q125" i="2"/>
  <c r="Q126" i="2"/>
  <c r="G125" i="2"/>
  <c r="G126" i="2"/>
  <c r="Q122" i="2"/>
  <c r="G122" i="2"/>
  <c r="Q120" i="2"/>
  <c r="G120" i="2"/>
  <c r="Q118" i="2"/>
  <c r="G118" i="2"/>
  <c r="Q116" i="2"/>
  <c r="G116" i="2"/>
  <c r="Q114" i="2"/>
  <c r="G114" i="2"/>
  <c r="Q112" i="2"/>
  <c r="G112" i="2"/>
  <c r="Q110" i="2"/>
  <c r="G110" i="2"/>
  <c r="Q108" i="2"/>
  <c r="G108" i="2"/>
  <c r="Q106" i="2"/>
  <c r="G106" i="2"/>
  <c r="Q104" i="2"/>
  <c r="G104" i="2"/>
  <c r="Q102" i="2"/>
  <c r="G102" i="2"/>
  <c r="Q100" i="2"/>
  <c r="G100" i="2"/>
  <c r="Q98" i="2"/>
  <c r="G98" i="2"/>
  <c r="Q96" i="2"/>
  <c r="G96" i="2"/>
  <c r="Q94" i="2"/>
  <c r="G94" i="2"/>
  <c r="Q92" i="2"/>
  <c r="G92" i="2"/>
  <c r="Q90" i="2"/>
  <c r="G90" i="2"/>
  <c r="Q86" i="2"/>
  <c r="G86" i="2"/>
  <c r="Q84" i="2"/>
  <c r="G84" i="2"/>
  <c r="Q82" i="2"/>
  <c r="G82" i="2"/>
  <c r="H81" i="2"/>
  <c r="H88" i="2"/>
  <c r="Q80" i="2"/>
  <c r="G80" i="2"/>
  <c r="R76" i="2"/>
  <c r="F76" i="2"/>
  <c r="R75" i="2"/>
  <c r="F75" i="2"/>
  <c r="F74" i="2"/>
  <c r="R73" i="2"/>
  <c r="R78" i="2"/>
  <c r="F73" i="2"/>
  <c r="F72" i="2"/>
  <c r="F71" i="2"/>
  <c r="Q70" i="2"/>
  <c r="G70" i="2"/>
  <c r="G68" i="2"/>
  <c r="Q68" i="2"/>
  <c r="F68" i="2"/>
  <c r="F67" i="2"/>
  <c r="Q67" i="2"/>
  <c r="H67" i="2"/>
  <c r="F66" i="2"/>
  <c r="G65" i="2"/>
  <c r="G64" i="2"/>
  <c r="G63" i="2"/>
  <c r="H59" i="2"/>
  <c r="H43" i="2"/>
  <c r="H35" i="2"/>
  <c r="I39" i="2"/>
  <c r="H19" i="2"/>
  <c r="G18" i="2"/>
  <c r="H131" i="1"/>
  <c r="AL131" i="2"/>
  <c r="Q130" i="2"/>
  <c r="Q128" i="2"/>
  <c r="Q131" i="2"/>
  <c r="I126" i="2"/>
  <c r="Q123" i="2"/>
  <c r="Q121" i="2"/>
  <c r="Q119" i="2"/>
  <c r="Q117" i="2"/>
  <c r="Q115" i="2"/>
  <c r="Q113" i="2"/>
  <c r="Q111" i="2"/>
  <c r="Q109" i="2"/>
  <c r="Q107" i="2"/>
  <c r="Q105" i="2"/>
  <c r="Q103" i="2"/>
  <c r="Q101" i="2"/>
  <c r="Q99" i="2"/>
  <c r="Q97" i="2"/>
  <c r="Q95" i="2"/>
  <c r="Q93" i="2"/>
  <c r="Q91" i="2"/>
  <c r="AL88" i="2"/>
  <c r="Q87" i="2"/>
  <c r="Q85" i="2"/>
  <c r="Q83" i="2"/>
  <c r="Q81" i="2"/>
  <c r="ED78" i="2"/>
  <c r="ED132" i="2"/>
  <c r="BF78" i="2"/>
  <c r="BF132" i="2"/>
  <c r="AL78" i="2"/>
  <c r="AL132" i="2"/>
  <c r="Q77" i="2"/>
  <c r="Q76" i="2"/>
  <c r="Q75" i="2"/>
  <c r="Q74" i="2"/>
  <c r="Q73" i="2"/>
  <c r="Q72" i="2"/>
  <c r="Q71" i="2"/>
  <c r="Q69" i="2"/>
  <c r="G67" i="2"/>
  <c r="G66" i="2"/>
  <c r="H65" i="2"/>
  <c r="H64" i="2"/>
  <c r="H63" i="2"/>
  <c r="H61" i="2"/>
  <c r="H58" i="2"/>
  <c r="G58" i="2"/>
  <c r="G35" i="2"/>
  <c r="H39" i="2"/>
  <c r="H24" i="2"/>
  <c r="I25" i="2"/>
  <c r="H22" i="2"/>
  <c r="L25" i="2"/>
  <c r="L132" i="2"/>
  <c r="H17" i="2"/>
  <c r="F131" i="1"/>
  <c r="F65" i="2"/>
  <c r="F64" i="2"/>
  <c r="F63" i="2"/>
  <c r="Q62" i="2"/>
  <c r="G62" i="2"/>
  <c r="Q61" i="2"/>
  <c r="F59" i="2"/>
  <c r="Q58" i="2"/>
  <c r="Q56" i="2"/>
  <c r="G56" i="2"/>
  <c r="Q54" i="2"/>
  <c r="G54" i="2"/>
  <c r="Q52" i="2"/>
  <c r="G52" i="2"/>
  <c r="Q50" i="2"/>
  <c r="G50" i="2"/>
  <c r="Q48" i="2"/>
  <c r="G48" i="2"/>
  <c r="Q46" i="2"/>
  <c r="G46" i="2"/>
  <c r="Q44" i="2"/>
  <c r="G44" i="2"/>
  <c r="Q43" i="2"/>
  <c r="Q41" i="2"/>
  <c r="G41" i="2"/>
  <c r="F38" i="2"/>
  <c r="Q37" i="2"/>
  <c r="G37" i="2"/>
  <c r="F36" i="2"/>
  <c r="F35" i="2"/>
  <c r="Q34" i="2"/>
  <c r="G34" i="2"/>
  <c r="F33" i="2"/>
  <c r="Q32" i="2"/>
  <c r="G32" i="2"/>
  <c r="F31" i="2"/>
  <c r="Q30" i="2"/>
  <c r="G30" i="2"/>
  <c r="F29" i="2"/>
  <c r="Q28" i="2"/>
  <c r="G28" i="2"/>
  <c r="G39" i="2"/>
  <c r="F27" i="2"/>
  <c r="F39" i="2"/>
  <c r="Q24" i="2"/>
  <c r="F22" i="2"/>
  <c r="Q21" i="2"/>
  <c r="G21" i="2"/>
  <c r="G25" i="2"/>
  <c r="F19" i="2"/>
  <c r="R18" i="2"/>
  <c r="R25" i="2"/>
  <c r="F18" i="2"/>
  <c r="F17" i="2"/>
  <c r="F25" i="2"/>
  <c r="Q130" i="1"/>
  <c r="G130" i="1"/>
  <c r="Q128" i="1"/>
  <c r="G128" i="1"/>
  <c r="G131" i="1"/>
  <c r="H125" i="1"/>
  <c r="H126" i="1"/>
  <c r="Q123" i="1"/>
  <c r="G123" i="1"/>
  <c r="Q121" i="1"/>
  <c r="G121" i="1"/>
  <c r="Q119" i="1"/>
  <c r="G119" i="1"/>
  <c r="Q117" i="1"/>
  <c r="G117" i="1"/>
  <c r="F114" i="1"/>
  <c r="Q114" i="1"/>
  <c r="H114" i="1"/>
  <c r="F113" i="1"/>
  <c r="F88" i="1"/>
  <c r="H76" i="1"/>
  <c r="H75" i="1"/>
  <c r="G73" i="1"/>
  <c r="H71" i="1"/>
  <c r="M78" i="1"/>
  <c r="H65" i="1"/>
  <c r="H63" i="1"/>
  <c r="G61" i="1"/>
  <c r="R78" i="1"/>
  <c r="G59" i="1"/>
  <c r="Q66" i="2"/>
  <c r="Q65" i="2"/>
  <c r="Q64" i="2"/>
  <c r="Q63" i="2"/>
  <c r="Q60" i="2"/>
  <c r="Q59" i="2"/>
  <c r="Q57" i="2"/>
  <c r="Q55" i="2"/>
  <c r="Q53" i="2"/>
  <c r="Q51" i="2"/>
  <c r="Q49" i="2"/>
  <c r="Q47" i="2"/>
  <c r="Q45" i="2"/>
  <c r="Q42" i="2"/>
  <c r="Q38" i="2"/>
  <c r="Q36" i="2"/>
  <c r="Q35" i="2"/>
  <c r="Q33" i="2"/>
  <c r="Q31" i="2"/>
  <c r="Q29" i="2"/>
  <c r="Q27" i="2"/>
  <c r="Q23" i="2"/>
  <c r="Q22" i="2"/>
  <c r="Q20" i="2"/>
  <c r="Q19" i="2"/>
  <c r="Q18" i="2"/>
  <c r="Q17" i="2"/>
  <c r="I131" i="1"/>
  <c r="Q129" i="1"/>
  <c r="Q125" i="1"/>
  <c r="Q126" i="1"/>
  <c r="Q122" i="1"/>
  <c r="Q120" i="1"/>
  <c r="Q118" i="1"/>
  <c r="F116" i="1"/>
  <c r="Q116" i="1"/>
  <c r="G116" i="1"/>
  <c r="G115" i="1"/>
  <c r="G114" i="1"/>
  <c r="G113" i="1"/>
  <c r="G76" i="1"/>
  <c r="H73" i="1"/>
  <c r="G71" i="1"/>
  <c r="H64" i="1"/>
  <c r="K78" i="1"/>
  <c r="H61" i="1"/>
  <c r="I78" i="1"/>
  <c r="Q112" i="1"/>
  <c r="G112" i="1"/>
  <c r="Q110" i="1"/>
  <c r="G110" i="1"/>
  <c r="Q108" i="1"/>
  <c r="G108" i="1"/>
  <c r="Q106" i="1"/>
  <c r="G106" i="1"/>
  <c r="Q104" i="1"/>
  <c r="G104" i="1"/>
  <c r="Q102" i="1"/>
  <c r="G102" i="1"/>
  <c r="Q100" i="1"/>
  <c r="G100" i="1"/>
  <c r="Q98" i="1"/>
  <c r="G98" i="1"/>
  <c r="Q96" i="1"/>
  <c r="G96" i="1"/>
  <c r="Q94" i="1"/>
  <c r="G94" i="1"/>
  <c r="Q92" i="1"/>
  <c r="G92" i="1"/>
  <c r="Q90" i="1"/>
  <c r="G90" i="1"/>
  <c r="Q86" i="1"/>
  <c r="G86" i="1"/>
  <c r="H85" i="1"/>
  <c r="H88" i="1"/>
  <c r="Q84" i="1"/>
  <c r="G84" i="1"/>
  <c r="Q82" i="1"/>
  <c r="G82" i="1"/>
  <c r="Q80" i="1"/>
  <c r="G80" i="1"/>
  <c r="F76" i="1"/>
  <c r="F75" i="1"/>
  <c r="F74" i="1"/>
  <c r="F73" i="1"/>
  <c r="F72" i="1"/>
  <c r="F71" i="1"/>
  <c r="Q70" i="1"/>
  <c r="G70" i="1"/>
  <c r="Q68" i="1"/>
  <c r="G68" i="1"/>
  <c r="Q66" i="1"/>
  <c r="G66" i="1"/>
  <c r="Q65" i="1"/>
  <c r="Q64" i="1"/>
  <c r="Q63" i="1"/>
  <c r="F61" i="1"/>
  <c r="Q60" i="1"/>
  <c r="G60" i="1"/>
  <c r="Q59" i="1"/>
  <c r="H48" i="1"/>
  <c r="Q115" i="1"/>
  <c r="Q113" i="1"/>
  <c r="Q111" i="1"/>
  <c r="Q109" i="1"/>
  <c r="Q107" i="1"/>
  <c r="Q105" i="1"/>
  <c r="Q103" i="1"/>
  <c r="Q101" i="1"/>
  <c r="Q99" i="1"/>
  <c r="Q97" i="1"/>
  <c r="Q95" i="1"/>
  <c r="Q93" i="1"/>
  <c r="Q91" i="1"/>
  <c r="AL88" i="1"/>
  <c r="Q87" i="1"/>
  <c r="Q85" i="1"/>
  <c r="Q83" i="1"/>
  <c r="Q81" i="1"/>
  <c r="AL78" i="1"/>
  <c r="Q77" i="1"/>
  <c r="Q76" i="1"/>
  <c r="Q75" i="1"/>
  <c r="Q74" i="1"/>
  <c r="Q73" i="1"/>
  <c r="Q72" i="1"/>
  <c r="Q71" i="1"/>
  <c r="Q69" i="1"/>
  <c r="Q67" i="1"/>
  <c r="Q62" i="1"/>
  <c r="Q61" i="1"/>
  <c r="F59" i="1"/>
  <c r="G58" i="1"/>
  <c r="Q58" i="1"/>
  <c r="F58" i="1"/>
  <c r="F57" i="1"/>
  <c r="Q57" i="1"/>
  <c r="H57" i="1"/>
  <c r="F55" i="1"/>
  <c r="Q55" i="1"/>
  <c r="H55" i="1"/>
  <c r="F53" i="1"/>
  <c r="Q53" i="1"/>
  <c r="H53" i="1"/>
  <c r="F51" i="1"/>
  <c r="Q51" i="1"/>
  <c r="H51" i="1"/>
  <c r="F49" i="1"/>
  <c r="Q49" i="1"/>
  <c r="H49" i="1"/>
  <c r="F48" i="1"/>
  <c r="Q56" i="1"/>
  <c r="Q54" i="1"/>
  <c r="Q52" i="1"/>
  <c r="Q50" i="1"/>
  <c r="Q48" i="1"/>
  <c r="F47" i="1"/>
  <c r="Q46" i="1"/>
  <c r="F45" i="1"/>
  <c r="Q44" i="1"/>
  <c r="CQ43" i="1"/>
  <c r="CQ78" i="1"/>
  <c r="G43" i="1"/>
  <c r="G78" i="1"/>
  <c r="Q43" i="1"/>
  <c r="F43" i="1"/>
  <c r="F42" i="1"/>
  <c r="Q42" i="1"/>
  <c r="H42" i="1"/>
  <c r="H78" i="1"/>
  <c r="J39" i="1"/>
  <c r="F38" i="1"/>
  <c r="Q38" i="1"/>
  <c r="H38" i="1"/>
  <c r="F36" i="1"/>
  <c r="Q36" i="1"/>
  <c r="H36" i="1"/>
  <c r="G35" i="1"/>
  <c r="G34" i="1"/>
  <c r="G32" i="1"/>
  <c r="G30" i="1"/>
  <c r="G28" i="1"/>
  <c r="G39" i="1"/>
  <c r="G24" i="1"/>
  <c r="Q24" i="1"/>
  <c r="EV22" i="1"/>
  <c r="G22" i="1"/>
  <c r="EH25" i="1"/>
  <c r="EH132" i="1"/>
  <c r="H22" i="1"/>
  <c r="F20" i="1"/>
  <c r="AL25" i="1"/>
  <c r="AL132" i="1"/>
  <c r="Q20" i="1"/>
  <c r="H20" i="1"/>
  <c r="F18" i="1"/>
  <c r="Q18" i="1"/>
  <c r="R17" i="1"/>
  <c r="BX17" i="1"/>
  <c r="H17" i="1"/>
  <c r="Q47" i="1"/>
  <c r="Q45" i="1"/>
  <c r="H35" i="1"/>
  <c r="F33" i="1"/>
  <c r="Q33" i="1"/>
  <c r="H33" i="1"/>
  <c r="F31" i="1"/>
  <c r="Q31" i="1"/>
  <c r="H31" i="1"/>
  <c r="F29" i="1"/>
  <c r="Q29" i="1"/>
  <c r="H29" i="1"/>
  <c r="FO39" i="1"/>
  <c r="FO132" i="1"/>
  <c r="EC39" i="1"/>
  <c r="EC132" i="1"/>
  <c r="CQ39" i="1"/>
  <c r="CQ132" i="1"/>
  <c r="BE39" i="1"/>
  <c r="BE132" i="1"/>
  <c r="F28" i="1"/>
  <c r="F27" i="1"/>
  <c r="F39" i="1"/>
  <c r="Q27" i="1"/>
  <c r="O39" i="1"/>
  <c r="O132" i="1"/>
  <c r="M39" i="1"/>
  <c r="M132" i="1"/>
  <c r="K39" i="1"/>
  <c r="K132" i="1"/>
  <c r="H27" i="1"/>
  <c r="I39" i="1"/>
  <c r="I132" i="1"/>
  <c r="F23" i="1"/>
  <c r="Q23" i="1"/>
  <c r="H23" i="1"/>
  <c r="F22" i="1"/>
  <c r="P25" i="1"/>
  <c r="P132" i="1"/>
  <c r="N25" i="1"/>
  <c r="N132" i="1"/>
  <c r="J25" i="1"/>
  <c r="J132" i="1"/>
  <c r="H21" i="1"/>
  <c r="G20" i="1"/>
  <c r="R19" i="1"/>
  <c r="DJ19" i="1"/>
  <c r="DJ25" i="1"/>
  <c r="DJ132" i="1"/>
  <c r="H19" i="1"/>
  <c r="L18" i="1"/>
  <c r="CF25" i="1"/>
  <c r="CF132" i="1"/>
  <c r="H18" i="1"/>
  <c r="L25" i="1"/>
  <c r="L132" i="1"/>
  <c r="F17" i="1"/>
  <c r="Q41" i="1"/>
  <c r="Q78" i="1"/>
  <c r="Q37" i="1"/>
  <c r="Q34" i="1"/>
  <c r="Q32" i="1"/>
  <c r="Q30" i="1"/>
  <c r="Q28" i="1"/>
  <c r="Q21" i="1"/>
  <c r="H25" i="1"/>
  <c r="R25" i="1"/>
  <c r="R132" i="1"/>
  <c r="F19" i="1"/>
  <c r="Q22" i="1"/>
  <c r="G88" i="1"/>
  <c r="R132" i="2"/>
  <c r="Q78" i="2"/>
  <c r="H78" i="2"/>
  <c r="Q88" i="2"/>
  <c r="F25" i="1"/>
  <c r="H39" i="1"/>
  <c r="Q39" i="1"/>
  <c r="BX25" i="1"/>
  <c r="BX132" i="1"/>
  <c r="G17" i="1"/>
  <c r="G25" i="1"/>
  <c r="G132" i="1"/>
  <c r="Q17" i="1"/>
  <c r="Q19" i="1"/>
  <c r="EV25" i="1"/>
  <c r="EV132" i="1"/>
  <c r="F78" i="1"/>
  <c r="G19" i="1"/>
  <c r="Q88" i="1"/>
  <c r="Q25" i="2"/>
  <c r="Q39" i="2"/>
  <c r="Q131" i="1"/>
  <c r="G78" i="2"/>
  <c r="G132" i="2"/>
  <c r="F78" i="2"/>
  <c r="F132" i="2"/>
  <c r="H25" i="2"/>
  <c r="H132" i="2"/>
  <c r="I132" i="2"/>
  <c r="G88" i="2"/>
  <c r="F132" i="1"/>
  <c r="H132" i="1"/>
  <c r="Q132" i="2"/>
  <c r="Q25" i="1"/>
  <c r="Q132" i="1"/>
</calcChain>
</file>

<file path=xl/sharedStrings.xml><?xml version="1.0" encoding="utf-8"?>
<sst xmlns="http://schemas.openxmlformats.org/spreadsheetml/2006/main" count="1128" uniqueCount="282">
  <si>
    <t>Wydział Inżynierii Mechanicznej i Mechatroniki</t>
  </si>
  <si>
    <t>Nazwa kierunku studiów</t>
  </si>
  <si>
    <t>Inżynieria transportu</t>
  </si>
  <si>
    <t>Dziedziny nauki</t>
  </si>
  <si>
    <t>dziedzina nauk inżynieryjno-technicznych</t>
  </si>
  <si>
    <t>Dyscypliny naukowe</t>
  </si>
  <si>
    <t>inżynieria lądowa i transport (15%), inżynieria mechaniczna (85%)</t>
  </si>
  <si>
    <t>Profil kształcenia</t>
  </si>
  <si>
    <t>ogólnoakademicki</t>
  </si>
  <si>
    <t>Forma studiów</t>
  </si>
  <si>
    <t>niestacjonarna</t>
  </si>
  <si>
    <t>Poziom kształcenia</t>
  </si>
  <si>
    <t>pierwszy</t>
  </si>
  <si>
    <t>Rok akademicki 2021/2022</t>
  </si>
  <si>
    <t>Specjalność/specjalizacja</t>
  </si>
  <si>
    <t>diagnostyka i urządzenia mechatroniczne pojazdów samochodowych</t>
  </si>
  <si>
    <t>Obowiązuje od 2021-10-01</t>
  </si>
  <si>
    <t>Kod planu studiów</t>
  </si>
  <si>
    <t>IT_1A_N_2021_2022_Z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</si>
  <si>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</si>
  <si>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</si>
  <si>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</si>
  <si>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</si>
  <si>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</si>
  <si>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</si>
  <si>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</si>
  <si>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</si>
  <si>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</si>
  <si>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</si>
  <si>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</si>
  <si>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</si>
  <si>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</si>
  <si>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</si>
  <si>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</si>
  <si>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</si>
  <si>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</si>
  <si>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</si>
  <si>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LK</t>
  </si>
  <si>
    <t>P</t>
  </si>
  <si>
    <t>PD</t>
  </si>
  <si>
    <t>PR</t>
  </si>
  <si>
    <t>SD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</si>
  <si>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</si>
  <si>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</si>
  <si>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</si>
  <si>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</si>
  <si>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</si>
  <si>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</si>
  <si>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</si>
  <si>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</si>
  <si>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</si>
  <si>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</si>
  <si>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</si>
  <si>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</si>
  <si>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</si>
  <si>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</si>
  <si>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</si>
  <si>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</si>
  <si>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</si>
  <si>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</si>
  <si>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Blok obieralny 50</t>
  </si>
  <si>
    <t>z</t>
  </si>
  <si>
    <t>Blok obieralny 51</t>
  </si>
  <si>
    <t>Blok obieralny 52</t>
  </si>
  <si>
    <t>e</t>
  </si>
  <si>
    <t>A04</t>
  </si>
  <si>
    <t>Ochrona własności intelektualnej</t>
  </si>
  <si>
    <t>A05</t>
  </si>
  <si>
    <t>Wymagania prawne UE w transporcie</t>
  </si>
  <si>
    <t>Blok obieralny 1</t>
  </si>
  <si>
    <t>A09</t>
  </si>
  <si>
    <t>BHP i ergonomia pracy</t>
  </si>
  <si>
    <t>Blok obieralny 53</t>
  </si>
  <si>
    <t>Razem</t>
  </si>
  <si>
    <t>Moduły/Przedmioty kształcenia podstawowego</t>
  </si>
  <si>
    <t>B01</t>
  </si>
  <si>
    <t>Matematyka I</t>
  </si>
  <si>
    <t>B02</t>
  </si>
  <si>
    <t>Matematyka II</t>
  </si>
  <si>
    <t>B03</t>
  </si>
  <si>
    <t>Statystyka matematyczna</t>
  </si>
  <si>
    <t>B04</t>
  </si>
  <si>
    <t>Badania operacyjne</t>
  </si>
  <si>
    <t>B05</t>
  </si>
  <si>
    <t>Fizyka</t>
  </si>
  <si>
    <t>B06</t>
  </si>
  <si>
    <t>Informatyka</t>
  </si>
  <si>
    <t>B07</t>
  </si>
  <si>
    <t>Informatyczne techniki obliczeniowe</t>
  </si>
  <si>
    <t>B09</t>
  </si>
  <si>
    <t>Materiałoznawstwo I</t>
  </si>
  <si>
    <t>Blok obieralny 2</t>
  </si>
  <si>
    <t>B11</t>
  </si>
  <si>
    <t>Mechanika</t>
  </si>
  <si>
    <t>B12</t>
  </si>
  <si>
    <t>Wytrzymałość materiałów</t>
  </si>
  <si>
    <t>B13</t>
  </si>
  <si>
    <t>Ekonomia</t>
  </si>
  <si>
    <t>Moduły/Przedmioty kształcenia kierunkowego</t>
  </si>
  <si>
    <t>B08</t>
  </si>
  <si>
    <t>Techniki informatyczne w transporcie</t>
  </si>
  <si>
    <t>B14</t>
  </si>
  <si>
    <t>Podstawy techniki cieplnej</t>
  </si>
  <si>
    <t>Blok obieralny 3</t>
  </si>
  <si>
    <t>C01</t>
  </si>
  <si>
    <t>Logistyka</t>
  </si>
  <si>
    <t>C02</t>
  </si>
  <si>
    <t>Podstawy inżynierii ruchu</t>
  </si>
  <si>
    <t>C03</t>
  </si>
  <si>
    <t>Środki transportu</t>
  </si>
  <si>
    <t>C04</t>
  </si>
  <si>
    <t>Systemy transportowe</t>
  </si>
  <si>
    <t>C05</t>
  </si>
  <si>
    <t>Infrastruktura transportu</t>
  </si>
  <si>
    <t>C06</t>
  </si>
  <si>
    <t>Ekonomika transportu</t>
  </si>
  <si>
    <t>C07</t>
  </si>
  <si>
    <t>Podstawy konstrukcji maszyn</t>
  </si>
  <si>
    <t>C08</t>
  </si>
  <si>
    <t>Grafika inżynierska I</t>
  </si>
  <si>
    <t>C09</t>
  </si>
  <si>
    <t>Grafika inżynierska II</t>
  </si>
  <si>
    <t>C10</t>
  </si>
  <si>
    <t>Techniki wytwarzania I</t>
  </si>
  <si>
    <t>C11</t>
  </si>
  <si>
    <t>Techniki wytwarzania II</t>
  </si>
  <si>
    <t>C12</t>
  </si>
  <si>
    <t>Systemy i układy napędowe</t>
  </si>
  <si>
    <t>C13</t>
  </si>
  <si>
    <t>Wybrane problemy transportu drogowego</t>
  </si>
  <si>
    <t>C14</t>
  </si>
  <si>
    <t>Silniki samochodowe</t>
  </si>
  <si>
    <t>Blok obieralny 4</t>
  </si>
  <si>
    <t>Blok obieralny 5</t>
  </si>
  <si>
    <t>C17</t>
  </si>
  <si>
    <t>Tendencje rozwojowe pojazdów</t>
  </si>
  <si>
    <t>Blok obieralny 6</t>
  </si>
  <si>
    <t>C19</t>
  </si>
  <si>
    <t>Podstawy eksploatacji technicznej</t>
  </si>
  <si>
    <t>Blok obieralny 7</t>
  </si>
  <si>
    <t>Blok obieralny 8</t>
  </si>
  <si>
    <t>Blok obieralny 9</t>
  </si>
  <si>
    <t>C23</t>
  </si>
  <si>
    <t>Automatyka</t>
  </si>
  <si>
    <t>C24</t>
  </si>
  <si>
    <t>Metrologia</t>
  </si>
  <si>
    <t>C25</t>
  </si>
  <si>
    <t>Elektrotechnika i elektronika</t>
  </si>
  <si>
    <t>C26</t>
  </si>
  <si>
    <t>Elektrotechnika i elektronika samochodowa</t>
  </si>
  <si>
    <t>C27</t>
  </si>
  <si>
    <t>Organizacja i zarządzanie w transporcie</t>
  </si>
  <si>
    <t>Blok obieralny 10</t>
  </si>
  <si>
    <t>Blok obieralny 12</t>
  </si>
  <si>
    <t>Blok obieralny 11</t>
  </si>
  <si>
    <t>Blok obieralny 13</t>
  </si>
  <si>
    <t>Blok obieralny 14</t>
  </si>
  <si>
    <t>Blok obieralny 15</t>
  </si>
  <si>
    <t>C34</t>
  </si>
  <si>
    <t>Metody identyfikacji pojazdów samochodowych</t>
  </si>
  <si>
    <t>Moduły/Przedmioty specjalnościowe</t>
  </si>
  <si>
    <t>organizacja transportu</t>
  </si>
  <si>
    <t>DUM/01</t>
  </si>
  <si>
    <t>Praca przejściowa</t>
  </si>
  <si>
    <t>DUM/02</t>
  </si>
  <si>
    <t>Praca dyplomowa</t>
  </si>
  <si>
    <t>DUM/03</t>
  </si>
  <si>
    <t>Podstawy diagnostyki</t>
  </si>
  <si>
    <t>DUM/04</t>
  </si>
  <si>
    <t>Diagnostyka pojazdów samochodowych</t>
  </si>
  <si>
    <t>DUM/05</t>
  </si>
  <si>
    <t>Pokładowe urządzenia kontrolno-pomiarowe w pojazdach</t>
  </si>
  <si>
    <t>DUM/06</t>
  </si>
  <si>
    <t>Urządzenia mechatroniczne w technice pojazdów</t>
  </si>
  <si>
    <t>DUM/07</t>
  </si>
  <si>
    <t>Seminarium dyplomowe</t>
  </si>
  <si>
    <t>DUM/09</t>
  </si>
  <si>
    <t>Zaawansowane technologie materiałowe w technice pojazdów</t>
  </si>
  <si>
    <t>Moduły/Przedmioty obieralne</t>
  </si>
  <si>
    <t>A01-A</t>
  </si>
  <si>
    <t>Język obcy I (angielski)</t>
  </si>
  <si>
    <t>A01-N</t>
  </si>
  <si>
    <t>Język obcy I (niemiecki)</t>
  </si>
  <si>
    <t>A02-A</t>
  </si>
  <si>
    <t>Język obcy II (angielski)</t>
  </si>
  <si>
    <t>A02-N</t>
  </si>
  <si>
    <t>Język obcy II (niemiecki)</t>
  </si>
  <si>
    <t>A03-A</t>
  </si>
  <si>
    <t>Język obcy III (angielski)</t>
  </si>
  <si>
    <t>A03-N</t>
  </si>
  <si>
    <t>Język obcy III (niemiecki)</t>
  </si>
  <si>
    <t>A08-1</t>
  </si>
  <si>
    <t>Filozofia</t>
  </si>
  <si>
    <t>A08-2</t>
  </si>
  <si>
    <t>Socjologia</t>
  </si>
  <si>
    <t>A10-1</t>
  </si>
  <si>
    <t>Etyka</t>
  </si>
  <si>
    <t>A10-2</t>
  </si>
  <si>
    <t>B10-1</t>
  </si>
  <si>
    <t>Materiałoznawstwo II</t>
  </si>
  <si>
    <t>B15-1</t>
  </si>
  <si>
    <t>Podstawy technologii pojazdów</t>
  </si>
  <si>
    <t>B15-2</t>
  </si>
  <si>
    <t>Metody projektowe w przemyśle motoryzacyjnym</t>
  </si>
  <si>
    <t>C15-1</t>
  </si>
  <si>
    <t>Budowa pojazdów samochodowych</t>
  </si>
  <si>
    <t>C16-1</t>
  </si>
  <si>
    <t>Teoria ruchu samochodu</t>
  </si>
  <si>
    <t>C16-2</t>
  </si>
  <si>
    <t>Mechanika ruchu samochodu</t>
  </si>
  <si>
    <t>C18-1</t>
  </si>
  <si>
    <t>Eksploatacja pojazdów samochodowych</t>
  </si>
  <si>
    <t>C20-1</t>
  </si>
  <si>
    <t>Materiały eksploatacyjne w transporcie</t>
  </si>
  <si>
    <t>C20-2</t>
  </si>
  <si>
    <t>Paliwa oleje i smary w środkach transportu</t>
  </si>
  <si>
    <t>C21-1</t>
  </si>
  <si>
    <t>Technologia napraw pojazdów</t>
  </si>
  <si>
    <t>C21-2</t>
  </si>
  <si>
    <t>Techniki odnowy środków transportu</t>
  </si>
  <si>
    <t>C22-1</t>
  </si>
  <si>
    <t>Badania homologacyjne</t>
  </si>
  <si>
    <t>C22-2</t>
  </si>
  <si>
    <t>Certyfikacja w transporcie drogowym</t>
  </si>
  <si>
    <t>C28-1</t>
  </si>
  <si>
    <t>Bezpieczeństwo ruchu drogowego</t>
  </si>
  <si>
    <t>C28-2</t>
  </si>
  <si>
    <t>Bezpieczeństwo przewozu ładunków i osób</t>
  </si>
  <si>
    <t>C29-1</t>
  </si>
  <si>
    <t>Prawo o ruchu drogowym</t>
  </si>
  <si>
    <t>C29-2</t>
  </si>
  <si>
    <t>Prawo transportowe</t>
  </si>
  <si>
    <t>C30-1</t>
  </si>
  <si>
    <t>Ochrona środowiska w transporcie</t>
  </si>
  <si>
    <t>C30-2</t>
  </si>
  <si>
    <t>Oddziaływanie transportu na środowisko</t>
  </si>
  <si>
    <t>C31-1</t>
  </si>
  <si>
    <t>Technologia transportu</t>
  </si>
  <si>
    <t>C31-2</t>
  </si>
  <si>
    <t>Maszyny i urządzenia przeładunkowe</t>
  </si>
  <si>
    <t>C32-1</t>
  </si>
  <si>
    <t>Recykling środków transportu</t>
  </si>
  <si>
    <t>C33-1</t>
  </si>
  <si>
    <t>Systemy zarządzania jakością w transporcie</t>
  </si>
  <si>
    <t>C33-2</t>
  </si>
  <si>
    <t>Sterowanie jakością w przemyśle motoryzacyjnym</t>
  </si>
  <si>
    <t>Praktyki zawodowe</t>
  </si>
  <si>
    <t>P01</t>
  </si>
  <si>
    <t>Praktyka programowa</t>
  </si>
  <si>
    <t>Przedmioty jednorazowe</t>
  </si>
  <si>
    <t>E01</t>
  </si>
  <si>
    <t>Szkolenie BHP i p.poż.</t>
  </si>
  <si>
    <t>E02</t>
  </si>
  <si>
    <t>Szkolenie biblioteczne</t>
  </si>
  <si>
    <t>E03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</si>
  <si>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</si>
  <si>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</si>
  <si>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</si>
  <si>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</si>
  <si>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</si>
  <si>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</si>
  <si>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</si>
  <si>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</si>
  <si>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projekty</t>
  </si>
  <si>
    <t>praca dyplomowa</t>
  </si>
  <si>
    <t>praktyki</t>
  </si>
  <si>
    <t>seminaria dyplomowe</t>
  </si>
  <si>
    <t>OT/01</t>
  </si>
  <si>
    <t>OT/02</t>
  </si>
  <si>
    <t>OT/03</t>
  </si>
  <si>
    <t>Organizacja zaplecza technicznego</t>
  </si>
  <si>
    <t>OT/04</t>
  </si>
  <si>
    <t>Rynek usług spedycyjnych</t>
  </si>
  <si>
    <t>OT/05</t>
  </si>
  <si>
    <t>Finanse firm transportowych</t>
  </si>
  <si>
    <t>OT/06</t>
  </si>
  <si>
    <t>Zaawansowane technologie logistyczne</t>
  </si>
  <si>
    <t>OT/07</t>
  </si>
  <si>
    <t>OT/09</t>
  </si>
  <si>
    <t>Gospodarka materiałowa w transporcie</t>
  </si>
  <si>
    <t>Załącznik nr 18 do Uchwały nr 105 Senatu ZUT z dnia 31 maja 2021 r.</t>
  </si>
  <si>
    <t xml:space="preserve">Załącznik nr 18 do Uchwały nr 105 Senatu ZUT z dnia 31 maja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</si>
</sst>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6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2055" name="Picture 1">
          <a:extLst>
            <a:ext uri="{FF2B5EF4-FFF2-40B4-BE49-F238E27FC236}">
              <a16:creationId xmlns:a16="http://schemas.microsoft.com/office/drawing/2014/main" id="{DF96EE41-9DB5-4B3C-BD92-0C45A4DAE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76</xdr:col>
      <xdr:colOff>0</xdr:colOff>
      <xdr:row>0</xdr:row>
      <xdr:rowOff>0</xdr:rowOff>
    </xdr:from>
    <xdr:to>
      <xdr:col>113</xdr:col>
      <xdr:colOff>152400</xdr:colOff>
      <xdr:row>3</xdr:row>
      <xdr:rowOff>123825</xdr:rowOff>
    </xdr:to>
    <xdr:pic>
      <xdr:nvPicPr>
        <xdr:cNvPr id="2056" name="Picture 2">
          <a:extLst>
            <a:ext uri="{FF2B5EF4-FFF2-40B4-BE49-F238E27FC236}">
              <a16:creationId xmlns:a16="http://schemas.microsoft.com/office/drawing/2014/main" id="{0218D841-300E-4D17-971C-0D5A50D75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9900" y="0"/>
          <a:ext cx="7381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31" name="Picture 1">
          <a:extLst>
            <a:ext uri="{FF2B5EF4-FFF2-40B4-BE49-F238E27FC236}">
              <a16:creationId xmlns:a16="http://schemas.microsoft.com/office/drawing/2014/main" id="{21382254-6089-4DC8-9A40-1E3DFF212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76</xdr:col>
      <xdr:colOff>0</xdr:colOff>
      <xdr:row>0</xdr:row>
      <xdr:rowOff>0</xdr:rowOff>
    </xdr:from>
    <xdr:to>
      <xdr:col>113</xdr:col>
      <xdr:colOff>152400</xdr:colOff>
      <xdr:row>3</xdr:row>
      <xdr:rowOff>123825</xdr:rowOff>
    </xdr:to>
    <xdr:pic>
      <xdr:nvPicPr>
        <xdr:cNvPr id="1032" name="Picture 2">
          <a:extLst>
            <a:ext uri="{FF2B5EF4-FFF2-40B4-BE49-F238E27FC236}">
              <a16:creationId xmlns:a16="http://schemas.microsoft.com/office/drawing/2014/main" id="{F68EC5DA-B450-473C-84E6-7A6B4E4C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9900" y="0"/>
          <a:ext cx="7381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145"/>
  <sheetViews>
    <sheetView tabSelected="1" topLeftCell="AS1" workbookViewId="0">
      <selection activeCell="BT9" sqref="BT9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6" width="4.28515625" customWidth="1"/>
    <col min="17" max="19" width="4.7109375" customWidth="1"/>
    <col min="20" max="20" width="3.5703125" customWidth="1"/>
    <col min="21" max="21" width="2" customWidth="1"/>
    <col min="22" max="22" width="3.5703125" customWidth="1"/>
    <col min="23" max="23" width="2" customWidth="1"/>
    <col min="24" max="24" width="3.85546875" customWidth="1"/>
    <col min="25" max="25" width="3.5703125" customWidth="1"/>
    <col min="26" max="26" width="2" customWidth="1"/>
    <col min="27" max="27" width="3.5703125" customWidth="1"/>
    <col min="28" max="28" width="2" customWidth="1"/>
    <col min="29" max="29" width="3.5703125" customWidth="1"/>
    <col min="30" max="30" width="2" customWidth="1"/>
    <col min="31" max="31" width="3.5703125" customWidth="1"/>
    <col min="32" max="32" width="2" customWidth="1"/>
    <col min="33" max="33" width="3.5703125" customWidth="1"/>
    <col min="34" max="34" width="2" customWidth="1"/>
    <col min="35" max="35" width="3.5703125" customWidth="1"/>
    <col min="36" max="36" width="2" customWidth="1"/>
    <col min="37" max="38" width="3.85546875" customWidth="1"/>
    <col min="39" max="39" width="3.5703125" customWidth="1"/>
    <col min="40" max="40" width="2" customWidth="1"/>
    <col min="41" max="41" width="3.5703125" customWidth="1"/>
    <col min="42" max="42" width="2" customWidth="1"/>
    <col min="43" max="43" width="3.85546875" customWidth="1"/>
    <col min="44" max="44" width="3.5703125" customWidth="1"/>
    <col min="45" max="45" width="2" customWidth="1"/>
    <col min="46" max="46" width="3.5703125" customWidth="1"/>
    <col min="47" max="47" width="2" customWidth="1"/>
    <col min="48" max="48" width="3.5703125" customWidth="1"/>
    <col min="49" max="49" width="2" customWidth="1"/>
    <col min="50" max="50" width="3.5703125" customWidth="1"/>
    <col min="51" max="51" width="2" customWidth="1"/>
    <col min="52" max="52" width="3.5703125" customWidth="1"/>
    <col min="53" max="53" width="2" customWidth="1"/>
    <col min="54" max="54" width="3.5703125" customWidth="1"/>
    <col min="55" max="55" width="2" customWidth="1"/>
    <col min="56" max="57" width="3.85546875" customWidth="1"/>
    <col min="58" max="58" width="3.5703125" customWidth="1"/>
    <col min="59" max="59" width="2" customWidth="1"/>
    <col min="60" max="60" width="3.5703125" customWidth="1"/>
    <col min="61" max="61" width="2" customWidth="1"/>
    <col min="62" max="62" width="3.85546875" customWidth="1"/>
    <col min="63" max="63" width="3.5703125" customWidth="1"/>
    <col min="64" max="64" width="2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5703125" customWidth="1"/>
    <col min="70" max="70" width="2" customWidth="1"/>
    <col min="71" max="71" width="3.5703125" customWidth="1"/>
    <col min="72" max="72" width="2" customWidth="1"/>
    <col min="73" max="73" width="3.5703125" customWidth="1"/>
    <col min="74" max="74" width="2" customWidth="1"/>
    <col min="75" max="76" width="3.85546875" customWidth="1"/>
    <col min="77" max="77" width="3.5703125" customWidth="1"/>
    <col min="78" max="78" width="2" customWidth="1"/>
    <col min="79" max="79" width="3.5703125" customWidth="1"/>
    <col min="80" max="80" width="2" customWidth="1"/>
    <col min="81" max="81" width="3.85546875" customWidth="1"/>
    <col min="82" max="82" width="3.5703125" customWidth="1"/>
    <col min="83" max="83" width="2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5703125" customWidth="1"/>
    <col min="91" max="91" width="2" customWidth="1"/>
    <col min="92" max="92" width="3.5703125" customWidth="1"/>
    <col min="93" max="93" width="2" customWidth="1"/>
    <col min="94" max="95" width="3.85546875" customWidth="1"/>
    <col min="96" max="96" width="3.5703125" customWidth="1"/>
    <col min="97" max="97" width="2" customWidth="1"/>
    <col min="98" max="98" width="3.5703125" customWidth="1"/>
    <col min="99" max="99" width="2" customWidth="1"/>
    <col min="100" max="100" width="3.85546875" customWidth="1"/>
    <col min="101" max="101" width="3.5703125" customWidth="1"/>
    <col min="102" max="102" width="2" customWidth="1"/>
    <col min="103" max="103" width="3.5703125" customWidth="1"/>
    <col min="104" max="104" width="2" customWidth="1"/>
    <col min="105" max="105" width="3.5703125" customWidth="1"/>
    <col min="106" max="106" width="2" customWidth="1"/>
    <col min="107" max="107" width="3.5703125" customWidth="1"/>
    <col min="108" max="108" width="2" customWidth="1"/>
    <col min="109" max="109" width="3.5703125" customWidth="1"/>
    <col min="110" max="110" width="2" customWidth="1"/>
    <col min="111" max="111" width="3.5703125" customWidth="1"/>
    <col min="112" max="112" width="2" customWidth="1"/>
    <col min="113" max="114" width="3.85546875" customWidth="1"/>
    <col min="115" max="115" width="3.5703125" customWidth="1"/>
    <col min="116" max="116" width="2" customWidth="1"/>
    <col min="117" max="117" width="3.5703125" customWidth="1"/>
    <col min="118" max="118" width="2" customWidth="1"/>
    <col min="119" max="119" width="3.85546875" customWidth="1"/>
    <col min="120" max="120" width="3.5703125" customWidth="1"/>
    <col min="121" max="121" width="2" customWidth="1"/>
    <col min="122" max="122" width="3.5703125" customWidth="1"/>
    <col min="123" max="123" width="2" customWidth="1"/>
    <col min="124" max="124" width="3.5703125" customWidth="1"/>
    <col min="125" max="125" width="2" customWidth="1"/>
    <col min="126" max="126" width="3.5703125" customWidth="1"/>
    <col min="127" max="127" width="2" customWidth="1"/>
    <col min="128" max="128" width="3.5703125" customWidth="1"/>
    <col min="129" max="129" width="2" customWidth="1"/>
    <col min="130" max="130" width="3.5703125" customWidth="1"/>
    <col min="131" max="131" width="2" customWidth="1"/>
    <col min="132" max="133" width="3.85546875" customWidth="1"/>
    <col min="134" max="134" width="3.5703125" customWidth="1"/>
    <col min="135" max="135" width="2" customWidth="1"/>
    <col min="136" max="136" width="3.5703125" customWidth="1"/>
    <col min="137" max="137" width="2" customWidth="1"/>
    <col min="138" max="138" width="3.85546875" customWidth="1"/>
    <col min="139" max="139" width="3.5703125" customWidth="1"/>
    <col min="140" max="140" width="2" customWidth="1"/>
    <col min="141" max="141" width="3.5703125" customWidth="1"/>
    <col min="142" max="142" width="2" customWidth="1"/>
    <col min="143" max="143" width="3.5703125" customWidth="1"/>
    <col min="144" max="144" width="2" customWidth="1"/>
    <col min="145" max="145" width="3.5703125" customWidth="1"/>
    <col min="146" max="146" width="2" customWidth="1"/>
    <col min="147" max="147" width="3.5703125" customWidth="1"/>
    <col min="148" max="148" width="2" customWidth="1"/>
    <col min="149" max="149" width="3.5703125" customWidth="1"/>
    <col min="150" max="150" width="2" customWidth="1"/>
    <col min="151" max="152" width="3.85546875" customWidth="1"/>
    <col min="153" max="153" width="3.5703125" customWidth="1"/>
    <col min="154" max="154" width="2" customWidth="1"/>
    <col min="155" max="155" width="3.5703125" customWidth="1"/>
    <col min="156" max="156" width="2" customWidth="1"/>
    <col min="157" max="157" width="3.85546875" customWidth="1"/>
    <col min="158" max="158" width="3.5703125" customWidth="1"/>
    <col min="159" max="159" width="2" customWidth="1"/>
    <col min="160" max="160" width="3.5703125" customWidth="1"/>
    <col min="161" max="161" width="2" customWidth="1"/>
    <col min="162" max="162" width="3.5703125" customWidth="1"/>
    <col min="163" max="163" width="2" customWidth="1"/>
    <col min="164" max="164" width="3.5703125" customWidth="1"/>
    <col min="165" max="165" width="2" customWidth="1"/>
    <col min="166" max="166" width="3.5703125" customWidth="1"/>
    <col min="167" max="167" width="2" customWidth="1"/>
    <col min="168" max="168" width="3.5703125" customWidth="1"/>
    <col min="169" max="169" width="2" customWidth="1"/>
    <col min="170" max="171" width="3.85546875" customWidth="1"/>
  </cols>
  <sheetData>
    <row r="1" spans="1:171" ht="15.75" x14ac:dyDescent="0.2">
      <c r="E1" s="2" t="s">
        <v>0</v>
      </c>
    </row>
    <row r="2" spans="1:171" x14ac:dyDescent="0.2">
      <c r="E2" t="s">
        <v>1</v>
      </c>
      <c r="F2" s="1" t="s">
        <v>2</v>
      </c>
    </row>
    <row r="3" spans="1:171" x14ac:dyDescent="0.2">
      <c r="E3" t="s">
        <v>3</v>
      </c>
      <c r="F3" s="1" t="s">
        <v>4</v>
      </c>
    </row>
    <row r="4" spans="1:171" x14ac:dyDescent="0.2">
      <c r="E4" t="s">
        <v>5</v>
      </c>
      <c r="F4" s="1" t="s">
        <v>6</v>
      </c>
    </row>
    <row r="5" spans="1:171" x14ac:dyDescent="0.2">
      <c r="E5" t="s">
        <v>7</v>
      </c>
      <c r="F5" s="1" t="s">
        <v>8</v>
      </c>
    </row>
    <row r="6" spans="1:171" x14ac:dyDescent="0.2">
      <c r="E6" t="s">
        <v>9</v>
      </c>
      <c r="F6" s="1" t="s">
        <v>10</v>
      </c>
    </row>
    <row r="7" spans="1:171" x14ac:dyDescent="0.2">
      <c r="E7" t="s">
        <v>11</v>
      </c>
      <c r="F7" s="1" t="s">
        <v>12</v>
      </c>
      <c r="BY7" t="s">
        <v>13</v>
      </c>
    </row>
    <row r="8" spans="1:171" x14ac:dyDescent="0.2">
      <c r="E8" t="s">
        <v>14</v>
      </c>
      <c r="F8" s="1" t="s">
        <v>15</v>
      </c>
      <c r="BY8" t="s">
        <v>16</v>
      </c>
    </row>
    <row r="9" spans="1:171" x14ac:dyDescent="0.2">
      <c r="E9" t="s">
        <v>17</v>
      </c>
      <c r="F9" s="1" t="s">
        <v>18</v>
      </c>
      <c r="BY9" t="s">
        <v>281</v>
      </c>
    </row>
    <row r="11" spans="1:171" x14ac:dyDescent="0.2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</row>
    <row r="12" spans="1:171" ht="12" customHeight="1" x14ac:dyDescent="0.2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5" t="s">
        <v>42</v>
      </c>
      <c r="R12" s="15" t="s">
        <v>43</v>
      </c>
      <c r="S12" s="15" t="s">
        <v>44</v>
      </c>
      <c r="T12" s="17" t="s">
        <v>45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 t="s">
        <v>50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 t="s">
        <v>53</v>
      </c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 t="s">
        <v>56</v>
      </c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</row>
    <row r="13" spans="1:171" ht="12" customHeight="1" x14ac:dyDescent="0.2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5"/>
      <c r="R13" s="15"/>
      <c r="S13" s="15"/>
      <c r="T13" s="17" t="s">
        <v>46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 t="s">
        <v>49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 t="s">
        <v>51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 t="s">
        <v>52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 t="s">
        <v>54</v>
      </c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 t="s">
        <v>55</v>
      </c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 t="s">
        <v>57</v>
      </c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 t="s">
        <v>58</v>
      </c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</row>
    <row r="14" spans="1:171" ht="24" customHeight="1" x14ac:dyDescent="0.2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 t="s">
        <v>33</v>
      </c>
      <c r="L14" s="16"/>
      <c r="M14" s="16"/>
      <c r="N14" s="16"/>
      <c r="O14" s="16"/>
      <c r="P14" s="16"/>
      <c r="Q14" s="15"/>
      <c r="R14" s="15"/>
      <c r="S14" s="15"/>
      <c r="T14" s="18" t="s">
        <v>32</v>
      </c>
      <c r="U14" s="18"/>
      <c r="V14" s="18"/>
      <c r="W14" s="18"/>
      <c r="X14" s="14" t="s">
        <v>47</v>
      </c>
      <c r="Y14" s="18" t="s">
        <v>33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4" t="s">
        <v>47</v>
      </c>
      <c r="AL14" s="14" t="s">
        <v>48</v>
      </c>
      <c r="AM14" s="18" t="s">
        <v>32</v>
      </c>
      <c r="AN14" s="18"/>
      <c r="AO14" s="18"/>
      <c r="AP14" s="18"/>
      <c r="AQ14" s="14" t="s">
        <v>47</v>
      </c>
      <c r="AR14" s="18" t="s">
        <v>33</v>
      </c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4" t="s">
        <v>47</v>
      </c>
      <c r="BE14" s="14" t="s">
        <v>48</v>
      </c>
      <c r="BF14" s="18" t="s">
        <v>32</v>
      </c>
      <c r="BG14" s="18"/>
      <c r="BH14" s="18"/>
      <c r="BI14" s="18"/>
      <c r="BJ14" s="14" t="s">
        <v>47</v>
      </c>
      <c r="BK14" s="18" t="s">
        <v>33</v>
      </c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4" t="s">
        <v>47</v>
      </c>
      <c r="BX14" s="14" t="s">
        <v>48</v>
      </c>
      <c r="BY14" s="18" t="s">
        <v>32</v>
      </c>
      <c r="BZ14" s="18"/>
      <c r="CA14" s="18"/>
      <c r="CB14" s="18"/>
      <c r="CC14" s="14" t="s">
        <v>47</v>
      </c>
      <c r="CD14" s="18" t="s">
        <v>33</v>
      </c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4" t="s">
        <v>47</v>
      </c>
      <c r="CQ14" s="14" t="s">
        <v>48</v>
      </c>
      <c r="CR14" s="18" t="s">
        <v>32</v>
      </c>
      <c r="CS14" s="18"/>
      <c r="CT14" s="18"/>
      <c r="CU14" s="18"/>
      <c r="CV14" s="14" t="s">
        <v>47</v>
      </c>
      <c r="CW14" s="18" t="s">
        <v>33</v>
      </c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4" t="s">
        <v>47</v>
      </c>
      <c r="DJ14" s="14" t="s">
        <v>48</v>
      </c>
      <c r="DK14" s="18" t="s">
        <v>32</v>
      </c>
      <c r="DL14" s="18"/>
      <c r="DM14" s="18"/>
      <c r="DN14" s="18"/>
      <c r="DO14" s="14" t="s">
        <v>47</v>
      </c>
      <c r="DP14" s="18" t="s">
        <v>33</v>
      </c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4" t="s">
        <v>47</v>
      </c>
      <c r="EC14" s="14" t="s">
        <v>48</v>
      </c>
      <c r="ED14" s="18" t="s">
        <v>32</v>
      </c>
      <c r="EE14" s="18"/>
      <c r="EF14" s="18"/>
      <c r="EG14" s="18"/>
      <c r="EH14" s="14" t="s">
        <v>47</v>
      </c>
      <c r="EI14" s="18" t="s">
        <v>33</v>
      </c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4" t="s">
        <v>47</v>
      </c>
      <c r="EV14" s="14" t="s">
        <v>48</v>
      </c>
      <c r="EW14" s="18" t="s">
        <v>32</v>
      </c>
      <c r="EX14" s="18"/>
      <c r="EY14" s="18"/>
      <c r="EZ14" s="18"/>
      <c r="FA14" s="14" t="s">
        <v>47</v>
      </c>
      <c r="FB14" s="18" t="s">
        <v>33</v>
      </c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4" t="s">
        <v>47</v>
      </c>
      <c r="FO14" s="14" t="s">
        <v>48</v>
      </c>
    </row>
    <row r="15" spans="1:171" ht="24" customHeight="1" x14ac:dyDescent="0.2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15"/>
      <c r="R15" s="15"/>
      <c r="S15" s="15"/>
      <c r="T15" s="16" t="s">
        <v>34</v>
      </c>
      <c r="U15" s="16"/>
      <c r="V15" s="16" t="s">
        <v>35</v>
      </c>
      <c r="W15" s="16"/>
      <c r="X15" s="14"/>
      <c r="Y15" s="16" t="s">
        <v>36</v>
      </c>
      <c r="Z15" s="16"/>
      <c r="AA15" s="16" t="s">
        <v>37</v>
      </c>
      <c r="AB15" s="16"/>
      <c r="AC15" s="16" t="s">
        <v>38</v>
      </c>
      <c r="AD15" s="16"/>
      <c r="AE15" s="16" t="s">
        <v>39</v>
      </c>
      <c r="AF15" s="16"/>
      <c r="AG15" s="16" t="s">
        <v>40</v>
      </c>
      <c r="AH15" s="16"/>
      <c r="AI15" s="16" t="s">
        <v>41</v>
      </c>
      <c r="AJ15" s="16"/>
      <c r="AK15" s="14"/>
      <c r="AL15" s="14"/>
      <c r="AM15" s="16" t="s">
        <v>34</v>
      </c>
      <c r="AN15" s="16"/>
      <c r="AO15" s="16" t="s">
        <v>35</v>
      </c>
      <c r="AP15" s="16"/>
      <c r="AQ15" s="14"/>
      <c r="AR15" s="16" t="s">
        <v>36</v>
      </c>
      <c r="AS15" s="16"/>
      <c r="AT15" s="16" t="s">
        <v>37</v>
      </c>
      <c r="AU15" s="16"/>
      <c r="AV15" s="16" t="s">
        <v>38</v>
      </c>
      <c r="AW15" s="16"/>
      <c r="AX15" s="16" t="s">
        <v>39</v>
      </c>
      <c r="AY15" s="16"/>
      <c r="AZ15" s="16" t="s">
        <v>40</v>
      </c>
      <c r="BA15" s="16"/>
      <c r="BB15" s="16" t="s">
        <v>41</v>
      </c>
      <c r="BC15" s="16"/>
      <c r="BD15" s="14"/>
      <c r="BE15" s="14"/>
      <c r="BF15" s="16" t="s">
        <v>34</v>
      </c>
      <c r="BG15" s="16"/>
      <c r="BH15" s="16" t="s">
        <v>35</v>
      </c>
      <c r="BI15" s="16"/>
      <c r="BJ15" s="14"/>
      <c r="BK15" s="16" t="s">
        <v>36</v>
      </c>
      <c r="BL15" s="16"/>
      <c r="BM15" s="16" t="s">
        <v>37</v>
      </c>
      <c r="BN15" s="16"/>
      <c r="BO15" s="16" t="s">
        <v>38</v>
      </c>
      <c r="BP15" s="16"/>
      <c r="BQ15" s="16" t="s">
        <v>39</v>
      </c>
      <c r="BR15" s="16"/>
      <c r="BS15" s="16" t="s">
        <v>40</v>
      </c>
      <c r="BT15" s="16"/>
      <c r="BU15" s="16" t="s">
        <v>41</v>
      </c>
      <c r="BV15" s="16"/>
      <c r="BW15" s="14"/>
      <c r="BX15" s="14"/>
      <c r="BY15" s="16" t="s">
        <v>34</v>
      </c>
      <c r="BZ15" s="16"/>
      <c r="CA15" s="16" t="s">
        <v>35</v>
      </c>
      <c r="CB15" s="16"/>
      <c r="CC15" s="14"/>
      <c r="CD15" s="16" t="s">
        <v>36</v>
      </c>
      <c r="CE15" s="16"/>
      <c r="CF15" s="16" t="s">
        <v>37</v>
      </c>
      <c r="CG15" s="16"/>
      <c r="CH15" s="16" t="s">
        <v>38</v>
      </c>
      <c r="CI15" s="16"/>
      <c r="CJ15" s="16" t="s">
        <v>39</v>
      </c>
      <c r="CK15" s="16"/>
      <c r="CL15" s="16" t="s">
        <v>40</v>
      </c>
      <c r="CM15" s="16"/>
      <c r="CN15" s="16" t="s">
        <v>41</v>
      </c>
      <c r="CO15" s="16"/>
      <c r="CP15" s="14"/>
      <c r="CQ15" s="14"/>
      <c r="CR15" s="16" t="s">
        <v>34</v>
      </c>
      <c r="CS15" s="16"/>
      <c r="CT15" s="16" t="s">
        <v>35</v>
      </c>
      <c r="CU15" s="16"/>
      <c r="CV15" s="14"/>
      <c r="CW15" s="16" t="s">
        <v>36</v>
      </c>
      <c r="CX15" s="16"/>
      <c r="CY15" s="16" t="s">
        <v>37</v>
      </c>
      <c r="CZ15" s="16"/>
      <c r="DA15" s="16" t="s">
        <v>38</v>
      </c>
      <c r="DB15" s="16"/>
      <c r="DC15" s="16" t="s">
        <v>39</v>
      </c>
      <c r="DD15" s="16"/>
      <c r="DE15" s="16" t="s">
        <v>40</v>
      </c>
      <c r="DF15" s="16"/>
      <c r="DG15" s="16" t="s">
        <v>41</v>
      </c>
      <c r="DH15" s="16"/>
      <c r="DI15" s="14"/>
      <c r="DJ15" s="14"/>
      <c r="DK15" s="16" t="s">
        <v>34</v>
      </c>
      <c r="DL15" s="16"/>
      <c r="DM15" s="16" t="s">
        <v>35</v>
      </c>
      <c r="DN15" s="16"/>
      <c r="DO15" s="14"/>
      <c r="DP15" s="16" t="s">
        <v>36</v>
      </c>
      <c r="DQ15" s="16"/>
      <c r="DR15" s="16" t="s">
        <v>37</v>
      </c>
      <c r="DS15" s="16"/>
      <c r="DT15" s="16" t="s">
        <v>38</v>
      </c>
      <c r="DU15" s="16"/>
      <c r="DV15" s="16" t="s">
        <v>39</v>
      </c>
      <c r="DW15" s="16"/>
      <c r="DX15" s="16" t="s">
        <v>40</v>
      </c>
      <c r="DY15" s="16"/>
      <c r="DZ15" s="16" t="s">
        <v>41</v>
      </c>
      <c r="EA15" s="16"/>
      <c r="EB15" s="14"/>
      <c r="EC15" s="14"/>
      <c r="ED15" s="16" t="s">
        <v>34</v>
      </c>
      <c r="EE15" s="16"/>
      <c r="EF15" s="16" t="s">
        <v>35</v>
      </c>
      <c r="EG15" s="16"/>
      <c r="EH15" s="14"/>
      <c r="EI15" s="16" t="s">
        <v>36</v>
      </c>
      <c r="EJ15" s="16"/>
      <c r="EK15" s="16" t="s">
        <v>37</v>
      </c>
      <c r="EL15" s="16"/>
      <c r="EM15" s="16" t="s">
        <v>38</v>
      </c>
      <c r="EN15" s="16"/>
      <c r="EO15" s="16" t="s">
        <v>39</v>
      </c>
      <c r="EP15" s="16"/>
      <c r="EQ15" s="16" t="s">
        <v>40</v>
      </c>
      <c r="ER15" s="16"/>
      <c r="ES15" s="16" t="s">
        <v>41</v>
      </c>
      <c r="ET15" s="16"/>
      <c r="EU15" s="14"/>
      <c r="EV15" s="14"/>
      <c r="EW15" s="16" t="s">
        <v>34</v>
      </c>
      <c r="EX15" s="16"/>
      <c r="EY15" s="16" t="s">
        <v>35</v>
      </c>
      <c r="EZ15" s="16"/>
      <c r="FA15" s="14"/>
      <c r="FB15" s="16" t="s">
        <v>36</v>
      </c>
      <c r="FC15" s="16"/>
      <c r="FD15" s="16" t="s">
        <v>37</v>
      </c>
      <c r="FE15" s="16"/>
      <c r="FF15" s="16" t="s">
        <v>38</v>
      </c>
      <c r="FG15" s="16"/>
      <c r="FH15" s="16" t="s">
        <v>39</v>
      </c>
      <c r="FI15" s="16"/>
      <c r="FJ15" s="16" t="s">
        <v>40</v>
      </c>
      <c r="FK15" s="16"/>
      <c r="FL15" s="16" t="s">
        <v>41</v>
      </c>
      <c r="FM15" s="16"/>
      <c r="FN15" s="14"/>
      <c r="FO15" s="14"/>
    </row>
    <row r="16" spans="1:171" ht="20.100000000000001" customHeight="1" x14ac:dyDescent="0.2">
      <c r="A16" s="19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9"/>
      <c r="FO16" s="13"/>
    </row>
    <row r="17" spans="1:171" x14ac:dyDescent="0.2">
      <c r="A17" s="6">
        <v>50</v>
      </c>
      <c r="B17" s="6">
        <v>1</v>
      </c>
      <c r="C17" s="6"/>
      <c r="D17" s="6"/>
      <c r="E17" s="3" t="s">
        <v>60</v>
      </c>
      <c r="F17" s="6">
        <f>$B$17*COUNTIF(T17:FM17,"e")</f>
        <v>0</v>
      </c>
      <c r="G17" s="6">
        <f>$B$17*COUNTIF(T17:FM17,"z")</f>
        <v>1</v>
      </c>
      <c r="H17" s="6">
        <f t="shared" ref="H17:H24" si="0">SUM(I17:P17)</f>
        <v>30</v>
      </c>
      <c r="I17" s="6">
        <f t="shared" ref="I17:I24" si="1">T17+AM17+BF17+BY17+CR17+DK17+ED17+EW17</f>
        <v>0</v>
      </c>
      <c r="J17" s="6">
        <f t="shared" ref="J17:J24" si="2">V17+AO17+BH17+CA17+CT17+DM17+EF17+EY17</f>
        <v>0</v>
      </c>
      <c r="K17" s="6">
        <f t="shared" ref="K17:K24" si="3">Y17+AR17+BK17+CD17+CW17+DP17+EI17+FB17</f>
        <v>0</v>
      </c>
      <c r="L17" s="6">
        <f t="shared" ref="L17:L24" si="4">AA17+AT17+BM17+CF17+CY17+DR17+EK17+FD17</f>
        <v>30</v>
      </c>
      <c r="M17" s="6">
        <f t="shared" ref="M17:M24" si="5">AC17+AV17+BO17+CH17+DA17+DT17+EM17+FF17</f>
        <v>0</v>
      </c>
      <c r="N17" s="6">
        <f t="shared" ref="N17:N24" si="6">AE17+AX17+BQ17+CJ17+DC17+DV17+EO17+FH17</f>
        <v>0</v>
      </c>
      <c r="O17" s="6">
        <f t="shared" ref="O17:O24" si="7">AG17+AZ17+BS17+CL17+DE17+DX17+EQ17+FJ17</f>
        <v>0</v>
      </c>
      <c r="P17" s="6">
        <f t="shared" ref="P17:P24" si="8">AI17+BB17+BU17+CN17+DG17+DZ17+ES17+FL17</f>
        <v>0</v>
      </c>
      <c r="Q17" s="7">
        <f t="shared" ref="Q17:Q24" si="9">AL17+BE17+BX17+CQ17+DJ17+EC17+EV17+FO17</f>
        <v>2</v>
      </c>
      <c r="R17" s="7">
        <f t="shared" ref="R17:R24" si="10">AK17+BD17+BW17+CP17+DI17+EB17+EU17+FN17</f>
        <v>2</v>
      </c>
      <c r="S17" s="7">
        <f>$B$17*1.3</f>
        <v>1.3</v>
      </c>
      <c r="T17" s="11"/>
      <c r="U17" s="10"/>
      <c r="V17" s="11"/>
      <c r="W17" s="10"/>
      <c r="X17" s="7"/>
      <c r="Y17" s="11"/>
      <c r="Z17" s="10"/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t="shared" ref="AL17:AL24" si="11">X17+AK17</f>
        <v>0</v>
      </c>
      <c r="AM17" s="11"/>
      <c r="AN17" s="10"/>
      <c r="AO17" s="11"/>
      <c r="AP17" s="10"/>
      <c r="AQ17" s="7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24" si="12">AQ17+BD17</f>
        <v>0</v>
      </c>
      <c r="BF17" s="11"/>
      <c r="BG17" s="10"/>
      <c r="BH17" s="11"/>
      <c r="BI17" s="10"/>
      <c r="BJ17" s="7"/>
      <c r="BK17" s="11"/>
      <c r="BL17" s="10"/>
      <c r="BM17" s="11">
        <f>$B$17*30</f>
        <v>30</v>
      </c>
      <c r="BN17" s="10" t="s">
        <v>61</v>
      </c>
      <c r="BO17" s="11"/>
      <c r="BP17" s="10"/>
      <c r="BQ17" s="11"/>
      <c r="BR17" s="10"/>
      <c r="BS17" s="11"/>
      <c r="BT17" s="10"/>
      <c r="BU17" s="11"/>
      <c r="BV17" s="10"/>
      <c r="BW17" s="7">
        <f>$B$17*2</f>
        <v>2</v>
      </c>
      <c r="BX17" s="7">
        <f t="shared" ref="BX17:BX24" si="13">BJ17+BW17</f>
        <v>2</v>
      </c>
      <c r="BY17" s="11"/>
      <c r="BZ17" s="10"/>
      <c r="CA17" s="11"/>
      <c r="CB17" s="10"/>
      <c r="CC17" s="7"/>
      <c r="CD17" s="11"/>
      <c r="CE17" s="10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24" si="14">CC17+CP17</f>
        <v>0</v>
      </c>
      <c r="CR17" s="11"/>
      <c r="CS17" s="10"/>
      <c r="CT17" s="11"/>
      <c r="CU17" s="10"/>
      <c r="CV17" s="7"/>
      <c r="CW17" s="11"/>
      <c r="CX17" s="10"/>
      <c r="CY17" s="11"/>
      <c r="CZ17" s="10"/>
      <c r="DA17" s="11"/>
      <c r="DB17" s="10"/>
      <c r="DC17" s="11"/>
      <c r="DD17" s="10"/>
      <c r="DE17" s="11"/>
      <c r="DF17" s="10"/>
      <c r="DG17" s="11"/>
      <c r="DH17" s="10"/>
      <c r="DI17" s="7"/>
      <c r="DJ17" s="7">
        <f t="shared" ref="DJ17:DJ24" si="15">CV17+DI17</f>
        <v>0</v>
      </c>
      <c r="DK17" s="11"/>
      <c r="DL17" s="10"/>
      <c r="DM17" s="11"/>
      <c r="DN17" s="10"/>
      <c r="DO17" s="7"/>
      <c r="DP17" s="11"/>
      <c r="DQ17" s="10"/>
      <c r="DR17" s="11"/>
      <c r="DS17" s="10"/>
      <c r="DT17" s="11"/>
      <c r="DU17" s="10"/>
      <c r="DV17" s="11"/>
      <c r="DW17" s="10"/>
      <c r="DX17" s="11"/>
      <c r="DY17" s="10"/>
      <c r="DZ17" s="11"/>
      <c r="EA17" s="10"/>
      <c r="EB17" s="7"/>
      <c r="EC17" s="7">
        <f t="shared" ref="EC17:EC24" si="16">DO17+EB17</f>
        <v>0</v>
      </c>
      <c r="ED17" s="11"/>
      <c r="EE17" s="10"/>
      <c r="EF17" s="11"/>
      <c r="EG17" s="10"/>
      <c r="EH17" s="7"/>
      <c r="EI17" s="11"/>
      <c r="EJ17" s="10"/>
      <c r="EK17" s="11"/>
      <c r="EL17" s="10"/>
      <c r="EM17" s="11"/>
      <c r="EN17" s="10"/>
      <c r="EO17" s="11"/>
      <c r="EP17" s="10"/>
      <c r="EQ17" s="11"/>
      <c r="ER17" s="10"/>
      <c r="ES17" s="11"/>
      <c r="ET17" s="10"/>
      <c r="EU17" s="7"/>
      <c r="EV17" s="7">
        <f t="shared" ref="EV17:EV24" si="17">EH17+EU17</f>
        <v>0</v>
      </c>
      <c r="EW17" s="11"/>
      <c r="EX17" s="10"/>
      <c r="EY17" s="11"/>
      <c r="EZ17" s="10"/>
      <c r="FA17" s="7"/>
      <c r="FB17" s="11"/>
      <c r="FC17" s="10"/>
      <c r="FD17" s="11"/>
      <c r="FE17" s="10"/>
      <c r="FF17" s="11"/>
      <c r="FG17" s="10"/>
      <c r="FH17" s="11"/>
      <c r="FI17" s="10"/>
      <c r="FJ17" s="11"/>
      <c r="FK17" s="10"/>
      <c r="FL17" s="11"/>
      <c r="FM17" s="10"/>
      <c r="FN17" s="7"/>
      <c r="FO17" s="7">
        <f t="shared" ref="FO17:FO24" si="18">FA17+FN17</f>
        <v>0</v>
      </c>
    </row>
    <row r="18" spans="1:171" x14ac:dyDescent="0.2">
      <c r="A18" s="6">
        <v>51</v>
      </c>
      <c r="B18" s="6">
        <v>1</v>
      </c>
      <c r="C18" s="6"/>
      <c r="D18" s="6"/>
      <c r="E18" s="3" t="s">
        <v>62</v>
      </c>
      <c r="F18" s="6">
        <f>$B$18*COUNTIF(T18:FM18,"e")</f>
        <v>0</v>
      </c>
      <c r="G18" s="6">
        <f>$B$18*COUNTIF(T18:FM18,"z")</f>
        <v>1</v>
      </c>
      <c r="H18" s="6">
        <f t="shared" si="0"/>
        <v>30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30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2</v>
      </c>
      <c r="R18" s="7">
        <f t="shared" si="10"/>
        <v>2</v>
      </c>
      <c r="S18" s="7">
        <f>$B$18*1.3</f>
        <v>1.3</v>
      </c>
      <c r="T18" s="11"/>
      <c r="U18" s="10"/>
      <c r="V18" s="11"/>
      <c r="W18" s="10"/>
      <c r="X18" s="7"/>
      <c r="Y18" s="11"/>
      <c r="Z18" s="10"/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/>
      <c r="AN18" s="10"/>
      <c r="AO18" s="11"/>
      <c r="AP18" s="10"/>
      <c r="AQ18" s="7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/>
      <c r="BI18" s="10"/>
      <c r="BJ18" s="7"/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7"/>
      <c r="CD18" s="11"/>
      <c r="CE18" s="10"/>
      <c r="CF18" s="11">
        <f>$B$18*30</f>
        <v>30</v>
      </c>
      <c r="CG18" s="10" t="s">
        <v>61</v>
      </c>
      <c r="CH18" s="11"/>
      <c r="CI18" s="10"/>
      <c r="CJ18" s="11"/>
      <c r="CK18" s="10"/>
      <c r="CL18" s="11"/>
      <c r="CM18" s="10"/>
      <c r="CN18" s="11"/>
      <c r="CO18" s="10"/>
      <c r="CP18" s="7">
        <f>$B$18*2</f>
        <v>2</v>
      </c>
      <c r="CQ18" s="7">
        <f t="shared" si="14"/>
        <v>2</v>
      </c>
      <c r="CR18" s="11"/>
      <c r="CS18" s="10"/>
      <c r="CT18" s="11"/>
      <c r="CU18" s="10"/>
      <c r="CV18" s="7"/>
      <c r="CW18" s="11"/>
      <c r="CX18" s="10"/>
      <c r="CY18" s="11"/>
      <c r="CZ18" s="10"/>
      <c r="DA18" s="11"/>
      <c r="DB18" s="10"/>
      <c r="DC18" s="11"/>
      <c r="DD18" s="10"/>
      <c r="DE18" s="11"/>
      <c r="DF18" s="10"/>
      <c r="DG18" s="11"/>
      <c r="DH18" s="10"/>
      <c r="DI18" s="7"/>
      <c r="DJ18" s="7">
        <f t="shared" si="15"/>
        <v>0</v>
      </c>
      <c r="DK18" s="11"/>
      <c r="DL18" s="10"/>
      <c r="DM18" s="11"/>
      <c r="DN18" s="10"/>
      <c r="DO18" s="7"/>
      <c r="DP18" s="11"/>
      <c r="DQ18" s="10"/>
      <c r="DR18" s="11"/>
      <c r="DS18" s="10"/>
      <c r="DT18" s="11"/>
      <c r="DU18" s="10"/>
      <c r="DV18" s="11"/>
      <c r="DW18" s="10"/>
      <c r="DX18" s="11"/>
      <c r="DY18" s="10"/>
      <c r="DZ18" s="11"/>
      <c r="EA18" s="10"/>
      <c r="EB18" s="7"/>
      <c r="EC18" s="7">
        <f t="shared" si="16"/>
        <v>0</v>
      </c>
      <c r="ED18" s="11"/>
      <c r="EE18" s="10"/>
      <c r="EF18" s="11"/>
      <c r="EG18" s="10"/>
      <c r="EH18" s="7"/>
      <c r="EI18" s="11"/>
      <c r="EJ18" s="10"/>
      <c r="EK18" s="11"/>
      <c r="EL18" s="10"/>
      <c r="EM18" s="11"/>
      <c r="EN18" s="10"/>
      <c r="EO18" s="11"/>
      <c r="EP18" s="10"/>
      <c r="EQ18" s="11"/>
      <c r="ER18" s="10"/>
      <c r="ES18" s="11"/>
      <c r="ET18" s="10"/>
      <c r="EU18" s="7"/>
      <c r="EV18" s="7">
        <f t="shared" si="17"/>
        <v>0</v>
      </c>
      <c r="EW18" s="11"/>
      <c r="EX18" s="10"/>
      <c r="EY18" s="11"/>
      <c r="EZ18" s="10"/>
      <c r="FA18" s="7"/>
      <c r="FB18" s="11"/>
      <c r="FC18" s="10"/>
      <c r="FD18" s="11"/>
      <c r="FE18" s="10"/>
      <c r="FF18" s="11"/>
      <c r="FG18" s="10"/>
      <c r="FH18" s="11"/>
      <c r="FI18" s="10"/>
      <c r="FJ18" s="11"/>
      <c r="FK18" s="10"/>
      <c r="FL18" s="11"/>
      <c r="FM18" s="10"/>
      <c r="FN18" s="7"/>
      <c r="FO18" s="7">
        <f t="shared" si="18"/>
        <v>0</v>
      </c>
    </row>
    <row r="19" spans="1:171" x14ac:dyDescent="0.2">
      <c r="A19" s="6">
        <v>52</v>
      </c>
      <c r="B19" s="6">
        <v>1</v>
      </c>
      <c r="C19" s="6"/>
      <c r="D19" s="6"/>
      <c r="E19" s="3" t="s">
        <v>63</v>
      </c>
      <c r="F19" s="6">
        <f>$B$19*COUNTIF(T19:FM19,"e")</f>
        <v>1</v>
      </c>
      <c r="G19" s="6">
        <f>$B$19*COUNTIF(T19:FM19,"z")</f>
        <v>0</v>
      </c>
      <c r="H19" s="6">
        <f t="shared" si="0"/>
        <v>40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40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3</v>
      </c>
      <c r="R19" s="7">
        <f t="shared" si="10"/>
        <v>3</v>
      </c>
      <c r="S19" s="7">
        <f>$B$19*1.3</f>
        <v>1.3</v>
      </c>
      <c r="T19" s="11"/>
      <c r="U19" s="10"/>
      <c r="V19" s="11"/>
      <c r="W19" s="10"/>
      <c r="X19" s="7"/>
      <c r="Y19" s="11"/>
      <c r="Z19" s="10"/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/>
      <c r="AN19" s="10"/>
      <c r="AO19" s="11"/>
      <c r="AP19" s="10"/>
      <c r="AQ19" s="7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7"/>
      <c r="BK19" s="11"/>
      <c r="BL19" s="10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7"/>
      <c r="CD19" s="11"/>
      <c r="CE19" s="10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  <c r="CR19" s="11"/>
      <c r="CS19" s="10"/>
      <c r="CT19" s="11"/>
      <c r="CU19" s="10"/>
      <c r="CV19" s="7"/>
      <c r="CW19" s="11"/>
      <c r="CX19" s="10"/>
      <c r="CY19" s="11">
        <f>$B$19*40</f>
        <v>40</v>
      </c>
      <c r="CZ19" s="10" t="s">
        <v>64</v>
      </c>
      <c r="DA19" s="11"/>
      <c r="DB19" s="10"/>
      <c r="DC19" s="11"/>
      <c r="DD19" s="10"/>
      <c r="DE19" s="11"/>
      <c r="DF19" s="10"/>
      <c r="DG19" s="11"/>
      <c r="DH19" s="10"/>
      <c r="DI19" s="7">
        <f>$B$19*3</f>
        <v>3</v>
      </c>
      <c r="DJ19" s="7">
        <f t="shared" si="15"/>
        <v>3</v>
      </c>
      <c r="DK19" s="11"/>
      <c r="DL19" s="10"/>
      <c r="DM19" s="11"/>
      <c r="DN19" s="10"/>
      <c r="DO19" s="7"/>
      <c r="DP19" s="11"/>
      <c r="DQ19" s="10"/>
      <c r="DR19" s="11"/>
      <c r="DS19" s="10"/>
      <c r="DT19" s="11"/>
      <c r="DU19" s="10"/>
      <c r="DV19" s="11"/>
      <c r="DW19" s="10"/>
      <c r="DX19" s="11"/>
      <c r="DY19" s="10"/>
      <c r="DZ19" s="11"/>
      <c r="EA19" s="10"/>
      <c r="EB19" s="7"/>
      <c r="EC19" s="7">
        <f t="shared" si="16"/>
        <v>0</v>
      </c>
      <c r="ED19" s="11"/>
      <c r="EE19" s="10"/>
      <c r="EF19" s="11"/>
      <c r="EG19" s="10"/>
      <c r="EH19" s="7"/>
      <c r="EI19" s="11"/>
      <c r="EJ19" s="10"/>
      <c r="EK19" s="11"/>
      <c r="EL19" s="10"/>
      <c r="EM19" s="11"/>
      <c r="EN19" s="10"/>
      <c r="EO19" s="11"/>
      <c r="EP19" s="10"/>
      <c r="EQ19" s="11"/>
      <c r="ER19" s="10"/>
      <c r="ES19" s="11"/>
      <c r="ET19" s="10"/>
      <c r="EU19" s="7"/>
      <c r="EV19" s="7">
        <f t="shared" si="17"/>
        <v>0</v>
      </c>
      <c r="EW19" s="11"/>
      <c r="EX19" s="10"/>
      <c r="EY19" s="11"/>
      <c r="EZ19" s="10"/>
      <c r="FA19" s="7"/>
      <c r="FB19" s="11"/>
      <c r="FC19" s="10"/>
      <c r="FD19" s="11"/>
      <c r="FE19" s="10"/>
      <c r="FF19" s="11"/>
      <c r="FG19" s="10"/>
      <c r="FH19" s="11"/>
      <c r="FI19" s="10"/>
      <c r="FJ19" s="11"/>
      <c r="FK19" s="10"/>
      <c r="FL19" s="11"/>
      <c r="FM19" s="10"/>
      <c r="FN19" s="7"/>
      <c r="FO19" s="7">
        <f t="shared" si="18"/>
        <v>0</v>
      </c>
    </row>
    <row r="20" spans="1:171" x14ac:dyDescent="0.2">
      <c r="A20" s="6"/>
      <c r="B20" s="6"/>
      <c r="C20" s="6"/>
      <c r="D20" s="6" t="s">
        <v>65</v>
      </c>
      <c r="E20" s="3" t="s">
        <v>66</v>
      </c>
      <c r="F20" s="6">
        <f>COUNTIF(T20:FM20,"e")</f>
        <v>0</v>
      </c>
      <c r="G20" s="6">
        <f>COUNTIF(T20:FM20,"z")</f>
        <v>1</v>
      </c>
      <c r="H20" s="6">
        <f t="shared" si="0"/>
        <v>10</v>
      </c>
      <c r="I20" s="6">
        <f t="shared" si="1"/>
        <v>10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1</v>
      </c>
      <c r="R20" s="7">
        <f t="shared" si="10"/>
        <v>0</v>
      </c>
      <c r="S20" s="7">
        <v>0.3</v>
      </c>
      <c r="T20" s="11"/>
      <c r="U20" s="10"/>
      <c r="V20" s="11"/>
      <c r="W20" s="10"/>
      <c r="X20" s="7"/>
      <c r="Y20" s="11"/>
      <c r="Z20" s="10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7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7"/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7"/>
      <c r="CD20" s="11"/>
      <c r="CE20" s="10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  <c r="CR20" s="11"/>
      <c r="CS20" s="10"/>
      <c r="CT20" s="11"/>
      <c r="CU20" s="10"/>
      <c r="CV20" s="7"/>
      <c r="CW20" s="11"/>
      <c r="CX20" s="10"/>
      <c r="CY20" s="11"/>
      <c r="CZ20" s="10"/>
      <c r="DA20" s="11"/>
      <c r="DB20" s="10"/>
      <c r="DC20" s="11"/>
      <c r="DD20" s="10"/>
      <c r="DE20" s="11"/>
      <c r="DF20" s="10"/>
      <c r="DG20" s="11"/>
      <c r="DH20" s="10"/>
      <c r="DI20" s="7"/>
      <c r="DJ20" s="7">
        <f t="shared" si="15"/>
        <v>0</v>
      </c>
      <c r="DK20" s="11"/>
      <c r="DL20" s="10"/>
      <c r="DM20" s="11"/>
      <c r="DN20" s="10"/>
      <c r="DO20" s="7"/>
      <c r="DP20" s="11"/>
      <c r="DQ20" s="10"/>
      <c r="DR20" s="11"/>
      <c r="DS20" s="10"/>
      <c r="DT20" s="11"/>
      <c r="DU20" s="10"/>
      <c r="DV20" s="11"/>
      <c r="DW20" s="10"/>
      <c r="DX20" s="11"/>
      <c r="DY20" s="10"/>
      <c r="DZ20" s="11"/>
      <c r="EA20" s="10"/>
      <c r="EB20" s="7"/>
      <c r="EC20" s="7">
        <f t="shared" si="16"/>
        <v>0</v>
      </c>
      <c r="ED20" s="11">
        <v>10</v>
      </c>
      <c r="EE20" s="10" t="s">
        <v>61</v>
      </c>
      <c r="EF20" s="11"/>
      <c r="EG20" s="10"/>
      <c r="EH20" s="7">
        <v>1</v>
      </c>
      <c r="EI20" s="11"/>
      <c r="EJ20" s="10"/>
      <c r="EK20" s="11"/>
      <c r="EL20" s="10"/>
      <c r="EM20" s="11"/>
      <c r="EN20" s="10"/>
      <c r="EO20" s="11"/>
      <c r="EP20" s="10"/>
      <c r="EQ20" s="11"/>
      <c r="ER20" s="10"/>
      <c r="ES20" s="11"/>
      <c r="ET20" s="10"/>
      <c r="EU20" s="7"/>
      <c r="EV20" s="7">
        <f t="shared" si="17"/>
        <v>1</v>
      </c>
      <c r="EW20" s="11"/>
      <c r="EX20" s="10"/>
      <c r="EY20" s="11"/>
      <c r="EZ20" s="10"/>
      <c r="FA20" s="7"/>
      <c r="FB20" s="11"/>
      <c r="FC20" s="10"/>
      <c r="FD20" s="11"/>
      <c r="FE20" s="10"/>
      <c r="FF20" s="11"/>
      <c r="FG20" s="10"/>
      <c r="FH20" s="11"/>
      <c r="FI20" s="10"/>
      <c r="FJ20" s="11"/>
      <c r="FK20" s="10"/>
      <c r="FL20" s="11"/>
      <c r="FM20" s="10"/>
      <c r="FN20" s="7"/>
      <c r="FO20" s="7">
        <f t="shared" si="18"/>
        <v>0</v>
      </c>
    </row>
    <row r="21" spans="1:171" x14ac:dyDescent="0.2">
      <c r="A21" s="6"/>
      <c r="B21" s="6"/>
      <c r="C21" s="6"/>
      <c r="D21" s="6" t="s">
        <v>67</v>
      </c>
      <c r="E21" s="3" t="s">
        <v>68</v>
      </c>
      <c r="F21" s="6">
        <f>COUNTIF(T21:FM21,"e")</f>
        <v>0</v>
      </c>
      <c r="G21" s="6">
        <f>COUNTIF(T21:FM21,"z")</f>
        <v>1</v>
      </c>
      <c r="H21" s="6">
        <f t="shared" si="0"/>
        <v>9</v>
      </c>
      <c r="I21" s="6">
        <f t="shared" si="1"/>
        <v>9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1</v>
      </c>
      <c r="R21" s="7">
        <f t="shared" si="10"/>
        <v>0</v>
      </c>
      <c r="S21" s="7">
        <v>0.3</v>
      </c>
      <c r="T21" s="11"/>
      <c r="U21" s="10"/>
      <c r="V21" s="11"/>
      <c r="W21" s="10"/>
      <c r="X21" s="7"/>
      <c r="Y21" s="11"/>
      <c r="Z21" s="10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/>
      <c r="AP21" s="10"/>
      <c r="AQ21" s="7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7"/>
      <c r="BK21" s="11"/>
      <c r="BL21" s="10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7"/>
      <c r="CD21" s="11"/>
      <c r="CE21" s="10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  <c r="CR21" s="11">
        <v>9</v>
      </c>
      <c r="CS21" s="10" t="s">
        <v>61</v>
      </c>
      <c r="CT21" s="11"/>
      <c r="CU21" s="10"/>
      <c r="CV21" s="7">
        <v>1</v>
      </c>
      <c r="CW21" s="11"/>
      <c r="CX21" s="10"/>
      <c r="CY21" s="11"/>
      <c r="CZ21" s="10"/>
      <c r="DA21" s="11"/>
      <c r="DB21" s="10"/>
      <c r="DC21" s="11"/>
      <c r="DD21" s="10"/>
      <c r="DE21" s="11"/>
      <c r="DF21" s="10"/>
      <c r="DG21" s="11"/>
      <c r="DH21" s="10"/>
      <c r="DI21" s="7"/>
      <c r="DJ21" s="7">
        <f t="shared" si="15"/>
        <v>1</v>
      </c>
      <c r="DK21" s="11"/>
      <c r="DL21" s="10"/>
      <c r="DM21" s="11"/>
      <c r="DN21" s="10"/>
      <c r="DO21" s="7"/>
      <c r="DP21" s="11"/>
      <c r="DQ21" s="10"/>
      <c r="DR21" s="11"/>
      <c r="DS21" s="10"/>
      <c r="DT21" s="11"/>
      <c r="DU21" s="10"/>
      <c r="DV21" s="11"/>
      <c r="DW21" s="10"/>
      <c r="DX21" s="11"/>
      <c r="DY21" s="10"/>
      <c r="DZ21" s="11"/>
      <c r="EA21" s="10"/>
      <c r="EB21" s="7"/>
      <c r="EC21" s="7">
        <f t="shared" si="16"/>
        <v>0</v>
      </c>
      <c r="ED21" s="11"/>
      <c r="EE21" s="10"/>
      <c r="EF21" s="11"/>
      <c r="EG21" s="10"/>
      <c r="EH21" s="7"/>
      <c r="EI21" s="11"/>
      <c r="EJ21" s="10"/>
      <c r="EK21" s="11"/>
      <c r="EL21" s="10"/>
      <c r="EM21" s="11"/>
      <c r="EN21" s="10"/>
      <c r="EO21" s="11"/>
      <c r="EP21" s="10"/>
      <c r="EQ21" s="11"/>
      <c r="ER21" s="10"/>
      <c r="ES21" s="11"/>
      <c r="ET21" s="10"/>
      <c r="EU21" s="7"/>
      <c r="EV21" s="7">
        <f t="shared" si="17"/>
        <v>0</v>
      </c>
      <c r="EW21" s="11"/>
      <c r="EX21" s="10"/>
      <c r="EY21" s="11"/>
      <c r="EZ21" s="10"/>
      <c r="FA21" s="7"/>
      <c r="FB21" s="11"/>
      <c r="FC21" s="10"/>
      <c r="FD21" s="11"/>
      <c r="FE21" s="10"/>
      <c r="FF21" s="11"/>
      <c r="FG21" s="10"/>
      <c r="FH21" s="11"/>
      <c r="FI21" s="10"/>
      <c r="FJ21" s="11"/>
      <c r="FK21" s="10"/>
      <c r="FL21" s="11"/>
      <c r="FM21" s="10"/>
      <c r="FN21" s="7"/>
      <c r="FO21" s="7">
        <f t="shared" si="18"/>
        <v>0</v>
      </c>
    </row>
    <row r="22" spans="1:171" x14ac:dyDescent="0.2">
      <c r="A22" s="6">
        <v>1</v>
      </c>
      <c r="B22" s="6">
        <v>1</v>
      </c>
      <c r="C22" s="6"/>
      <c r="D22" s="6"/>
      <c r="E22" s="3" t="s">
        <v>69</v>
      </c>
      <c r="F22" s="6">
        <f>$B$22*COUNTIF(T22:FM22,"e")</f>
        <v>0</v>
      </c>
      <c r="G22" s="6">
        <f>$B$22*COUNTIF(T22:FM22,"z")</f>
        <v>1</v>
      </c>
      <c r="H22" s="6">
        <f t="shared" si="0"/>
        <v>9</v>
      </c>
      <c r="I22" s="6">
        <f t="shared" si="1"/>
        <v>9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1</v>
      </c>
      <c r="R22" s="7">
        <f t="shared" si="10"/>
        <v>0</v>
      </c>
      <c r="S22" s="7">
        <f>$B$22*0.3</f>
        <v>0.3</v>
      </c>
      <c r="T22" s="11"/>
      <c r="U22" s="10"/>
      <c r="V22" s="11"/>
      <c r="W22" s="10"/>
      <c r="X22" s="7"/>
      <c r="Y22" s="11"/>
      <c r="Z22" s="10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/>
      <c r="AN22" s="10"/>
      <c r="AO22" s="11"/>
      <c r="AP22" s="10"/>
      <c r="AQ22" s="7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/>
      <c r="BI22" s="10"/>
      <c r="BJ22" s="7"/>
      <c r="BK22" s="11"/>
      <c r="BL22" s="10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7"/>
      <c r="CD22" s="11"/>
      <c r="CE22" s="10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  <c r="CR22" s="11"/>
      <c r="CS22" s="10"/>
      <c r="CT22" s="11"/>
      <c r="CU22" s="10"/>
      <c r="CV22" s="7"/>
      <c r="CW22" s="11"/>
      <c r="CX22" s="10"/>
      <c r="CY22" s="11"/>
      <c r="CZ22" s="10"/>
      <c r="DA22" s="11"/>
      <c r="DB22" s="10"/>
      <c r="DC22" s="11"/>
      <c r="DD22" s="10"/>
      <c r="DE22" s="11"/>
      <c r="DF22" s="10"/>
      <c r="DG22" s="11"/>
      <c r="DH22" s="10"/>
      <c r="DI22" s="7"/>
      <c r="DJ22" s="7">
        <f t="shared" si="15"/>
        <v>0</v>
      </c>
      <c r="DK22" s="11"/>
      <c r="DL22" s="10"/>
      <c r="DM22" s="11"/>
      <c r="DN22" s="10"/>
      <c r="DO22" s="7"/>
      <c r="DP22" s="11"/>
      <c r="DQ22" s="10"/>
      <c r="DR22" s="11"/>
      <c r="DS22" s="10"/>
      <c r="DT22" s="11"/>
      <c r="DU22" s="10"/>
      <c r="DV22" s="11"/>
      <c r="DW22" s="10"/>
      <c r="DX22" s="11"/>
      <c r="DY22" s="10"/>
      <c r="DZ22" s="11"/>
      <c r="EA22" s="10"/>
      <c r="EB22" s="7"/>
      <c r="EC22" s="7">
        <f t="shared" si="16"/>
        <v>0</v>
      </c>
      <c r="ED22" s="11">
        <f>$B$22*9</f>
        <v>9</v>
      </c>
      <c r="EE22" s="10" t="s">
        <v>61</v>
      </c>
      <c r="EF22" s="11"/>
      <c r="EG22" s="10"/>
      <c r="EH22" s="7">
        <f>$B$22*1</f>
        <v>1</v>
      </c>
      <c r="EI22" s="11"/>
      <c r="EJ22" s="10"/>
      <c r="EK22" s="11"/>
      <c r="EL22" s="10"/>
      <c r="EM22" s="11"/>
      <c r="EN22" s="10"/>
      <c r="EO22" s="11"/>
      <c r="EP22" s="10"/>
      <c r="EQ22" s="11"/>
      <c r="ER22" s="10"/>
      <c r="ES22" s="11"/>
      <c r="ET22" s="10"/>
      <c r="EU22" s="7"/>
      <c r="EV22" s="7">
        <f t="shared" si="17"/>
        <v>1</v>
      </c>
      <c r="EW22" s="11"/>
      <c r="EX22" s="10"/>
      <c r="EY22" s="11"/>
      <c r="EZ22" s="10"/>
      <c r="FA22" s="7"/>
      <c r="FB22" s="11"/>
      <c r="FC22" s="10"/>
      <c r="FD22" s="11"/>
      <c r="FE22" s="10"/>
      <c r="FF22" s="11"/>
      <c r="FG22" s="10"/>
      <c r="FH22" s="11"/>
      <c r="FI22" s="10"/>
      <c r="FJ22" s="11"/>
      <c r="FK22" s="10"/>
      <c r="FL22" s="11"/>
      <c r="FM22" s="10"/>
      <c r="FN22" s="7"/>
      <c r="FO22" s="7">
        <f t="shared" si="18"/>
        <v>0</v>
      </c>
    </row>
    <row r="23" spans="1:171" x14ac:dyDescent="0.2">
      <c r="A23" s="6"/>
      <c r="B23" s="6"/>
      <c r="C23" s="6"/>
      <c r="D23" s="6" t="s">
        <v>70</v>
      </c>
      <c r="E23" s="3" t="s">
        <v>71</v>
      </c>
      <c r="F23" s="6">
        <f>COUNTIF(T23:FM23,"e")</f>
        <v>0</v>
      </c>
      <c r="G23" s="6">
        <f>COUNTIF(T23:FM23,"z")</f>
        <v>1</v>
      </c>
      <c r="H23" s="6">
        <f t="shared" si="0"/>
        <v>9</v>
      </c>
      <c r="I23" s="6">
        <f t="shared" si="1"/>
        <v>9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1</v>
      </c>
      <c r="R23" s="7">
        <f t="shared" si="10"/>
        <v>0</v>
      </c>
      <c r="S23" s="7">
        <v>0.3</v>
      </c>
      <c r="T23" s="11"/>
      <c r="U23" s="10"/>
      <c r="V23" s="11"/>
      <c r="W23" s="10"/>
      <c r="X23" s="7"/>
      <c r="Y23" s="11"/>
      <c r="Z23" s="10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/>
      <c r="AN23" s="10"/>
      <c r="AO23" s="11"/>
      <c r="AP23" s="10"/>
      <c r="AQ23" s="7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7"/>
      <c r="BK23" s="11"/>
      <c r="BL23" s="10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/>
      <c r="BZ23" s="10"/>
      <c r="CA23" s="11"/>
      <c r="CB23" s="10"/>
      <c r="CC23" s="7"/>
      <c r="CD23" s="11"/>
      <c r="CE23" s="10"/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  <c r="CR23" s="11"/>
      <c r="CS23" s="10"/>
      <c r="CT23" s="11"/>
      <c r="CU23" s="10"/>
      <c r="CV23" s="7"/>
      <c r="CW23" s="11"/>
      <c r="CX23" s="10"/>
      <c r="CY23" s="11"/>
      <c r="CZ23" s="10"/>
      <c r="DA23" s="11"/>
      <c r="DB23" s="10"/>
      <c r="DC23" s="11"/>
      <c r="DD23" s="10"/>
      <c r="DE23" s="11"/>
      <c r="DF23" s="10"/>
      <c r="DG23" s="11"/>
      <c r="DH23" s="10"/>
      <c r="DI23" s="7"/>
      <c r="DJ23" s="7">
        <f t="shared" si="15"/>
        <v>0</v>
      </c>
      <c r="DK23" s="11">
        <v>9</v>
      </c>
      <c r="DL23" s="10" t="s">
        <v>61</v>
      </c>
      <c r="DM23" s="11"/>
      <c r="DN23" s="10"/>
      <c r="DO23" s="7">
        <v>1</v>
      </c>
      <c r="DP23" s="11"/>
      <c r="DQ23" s="10"/>
      <c r="DR23" s="11"/>
      <c r="DS23" s="10"/>
      <c r="DT23" s="11"/>
      <c r="DU23" s="10"/>
      <c r="DV23" s="11"/>
      <c r="DW23" s="10"/>
      <c r="DX23" s="11"/>
      <c r="DY23" s="10"/>
      <c r="DZ23" s="11"/>
      <c r="EA23" s="10"/>
      <c r="EB23" s="7"/>
      <c r="EC23" s="7">
        <f t="shared" si="16"/>
        <v>1</v>
      </c>
      <c r="ED23" s="11"/>
      <c r="EE23" s="10"/>
      <c r="EF23" s="11"/>
      <c r="EG23" s="10"/>
      <c r="EH23" s="7"/>
      <c r="EI23" s="11"/>
      <c r="EJ23" s="10"/>
      <c r="EK23" s="11"/>
      <c r="EL23" s="10"/>
      <c r="EM23" s="11"/>
      <c r="EN23" s="10"/>
      <c r="EO23" s="11"/>
      <c r="EP23" s="10"/>
      <c r="EQ23" s="11"/>
      <c r="ER23" s="10"/>
      <c r="ES23" s="11"/>
      <c r="ET23" s="10"/>
      <c r="EU23" s="7"/>
      <c r="EV23" s="7">
        <f t="shared" si="17"/>
        <v>0</v>
      </c>
      <c r="EW23" s="11"/>
      <c r="EX23" s="10"/>
      <c r="EY23" s="11"/>
      <c r="EZ23" s="10"/>
      <c r="FA23" s="7"/>
      <c r="FB23" s="11"/>
      <c r="FC23" s="10"/>
      <c r="FD23" s="11"/>
      <c r="FE23" s="10"/>
      <c r="FF23" s="11"/>
      <c r="FG23" s="10"/>
      <c r="FH23" s="11"/>
      <c r="FI23" s="10"/>
      <c r="FJ23" s="11"/>
      <c r="FK23" s="10"/>
      <c r="FL23" s="11"/>
      <c r="FM23" s="10"/>
      <c r="FN23" s="7"/>
      <c r="FO23" s="7">
        <f t="shared" si="18"/>
        <v>0</v>
      </c>
    </row>
    <row r="24" spans="1:171" x14ac:dyDescent="0.2">
      <c r="A24" s="6">
        <v>53</v>
      </c>
      <c r="B24" s="6">
        <v>1</v>
      </c>
      <c r="C24" s="6"/>
      <c r="D24" s="6"/>
      <c r="E24" s="3" t="s">
        <v>72</v>
      </c>
      <c r="F24" s="6">
        <f>$B$24*COUNTIF(T24:FM24,"e")</f>
        <v>0</v>
      </c>
      <c r="G24" s="6">
        <f>$B$24*COUNTIF(T24:FM24,"z")</f>
        <v>2</v>
      </c>
      <c r="H24" s="6">
        <f t="shared" si="0"/>
        <v>18</v>
      </c>
      <c r="I24" s="6">
        <f t="shared" si="1"/>
        <v>9</v>
      </c>
      <c r="J24" s="6">
        <f t="shared" si="2"/>
        <v>9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2</v>
      </c>
      <c r="R24" s="7">
        <f t="shared" si="10"/>
        <v>0</v>
      </c>
      <c r="S24" s="7">
        <f>$B$24*2</f>
        <v>2</v>
      </c>
      <c r="T24" s="11"/>
      <c r="U24" s="10"/>
      <c r="V24" s="11"/>
      <c r="W24" s="10"/>
      <c r="X24" s="7"/>
      <c r="Y24" s="11"/>
      <c r="Z24" s="10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/>
      <c r="AN24" s="10"/>
      <c r="AO24" s="11"/>
      <c r="AP24" s="10"/>
      <c r="AQ24" s="7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 t="shared" si="12"/>
        <v>0</v>
      </c>
      <c r="BF24" s="11"/>
      <c r="BG24" s="10"/>
      <c r="BH24" s="11"/>
      <c r="BI24" s="10"/>
      <c r="BJ24" s="7"/>
      <c r="BK24" s="11"/>
      <c r="BL24" s="10"/>
      <c r="BM24" s="11"/>
      <c r="BN24" s="10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 t="shared" si="13"/>
        <v>0</v>
      </c>
      <c r="BY24" s="11"/>
      <c r="BZ24" s="10"/>
      <c r="CA24" s="11"/>
      <c r="CB24" s="10"/>
      <c r="CC24" s="7"/>
      <c r="CD24" s="11"/>
      <c r="CE24" s="10"/>
      <c r="CF24" s="11"/>
      <c r="CG24" s="10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si="14"/>
        <v>0</v>
      </c>
      <c r="CR24" s="11"/>
      <c r="CS24" s="10"/>
      <c r="CT24" s="11"/>
      <c r="CU24" s="10"/>
      <c r="CV24" s="7"/>
      <c r="CW24" s="11"/>
      <c r="CX24" s="10"/>
      <c r="CY24" s="11"/>
      <c r="CZ24" s="10"/>
      <c r="DA24" s="11"/>
      <c r="DB24" s="10"/>
      <c r="DC24" s="11"/>
      <c r="DD24" s="10"/>
      <c r="DE24" s="11"/>
      <c r="DF24" s="10"/>
      <c r="DG24" s="11"/>
      <c r="DH24" s="10"/>
      <c r="DI24" s="7"/>
      <c r="DJ24" s="7">
        <f t="shared" si="15"/>
        <v>0</v>
      </c>
      <c r="DK24" s="11"/>
      <c r="DL24" s="10"/>
      <c r="DM24" s="11"/>
      <c r="DN24" s="10"/>
      <c r="DO24" s="7"/>
      <c r="DP24" s="11"/>
      <c r="DQ24" s="10"/>
      <c r="DR24" s="11"/>
      <c r="DS24" s="10"/>
      <c r="DT24" s="11"/>
      <c r="DU24" s="10"/>
      <c r="DV24" s="11"/>
      <c r="DW24" s="10"/>
      <c r="DX24" s="11"/>
      <c r="DY24" s="10"/>
      <c r="DZ24" s="11"/>
      <c r="EA24" s="10"/>
      <c r="EB24" s="7"/>
      <c r="EC24" s="7">
        <f t="shared" si="16"/>
        <v>0</v>
      </c>
      <c r="ED24" s="11"/>
      <c r="EE24" s="10"/>
      <c r="EF24" s="11"/>
      <c r="EG24" s="10"/>
      <c r="EH24" s="7"/>
      <c r="EI24" s="11"/>
      <c r="EJ24" s="10"/>
      <c r="EK24" s="11"/>
      <c r="EL24" s="10"/>
      <c r="EM24" s="11"/>
      <c r="EN24" s="10"/>
      <c r="EO24" s="11"/>
      <c r="EP24" s="10"/>
      <c r="EQ24" s="11"/>
      <c r="ER24" s="10"/>
      <c r="ES24" s="11"/>
      <c r="ET24" s="10"/>
      <c r="EU24" s="7"/>
      <c r="EV24" s="7">
        <f t="shared" si="17"/>
        <v>0</v>
      </c>
      <c r="EW24" s="11">
        <f>$B$24*9</f>
        <v>9</v>
      </c>
      <c r="EX24" s="10" t="s">
        <v>61</v>
      </c>
      <c r="EY24" s="11">
        <f>$B$24*9</f>
        <v>9</v>
      </c>
      <c r="EZ24" s="10" t="s">
        <v>61</v>
      </c>
      <c r="FA24" s="7">
        <f>$B$24*2</f>
        <v>2</v>
      </c>
      <c r="FB24" s="11"/>
      <c r="FC24" s="10"/>
      <c r="FD24" s="11"/>
      <c r="FE24" s="10"/>
      <c r="FF24" s="11"/>
      <c r="FG24" s="10"/>
      <c r="FH24" s="11"/>
      <c r="FI24" s="10"/>
      <c r="FJ24" s="11"/>
      <c r="FK24" s="10"/>
      <c r="FL24" s="11"/>
      <c r="FM24" s="10"/>
      <c r="FN24" s="7"/>
      <c r="FO24" s="7">
        <f t="shared" si="18"/>
        <v>2</v>
      </c>
    </row>
    <row r="25" spans="1:171" ht="15.95" customHeight="1" x14ac:dyDescent="0.2">
      <c r="A25" s="6"/>
      <c r="B25" s="6"/>
      <c r="C25" s="6"/>
      <c r="D25" s="6"/>
      <c r="E25" s="6" t="s">
        <v>73</v>
      </c>
      <c r="F25" s="6">
        <f t="shared" ref="F25:AK25" si="19">SUM(F17:F24)</f>
        <v>1</v>
      </c>
      <c r="G25" s="6">
        <f t="shared" si="19"/>
        <v>8</v>
      </c>
      <c r="H25" s="6">
        <f t="shared" si="19"/>
        <v>155</v>
      </c>
      <c r="I25" s="6">
        <f t="shared" si="19"/>
        <v>46</v>
      </c>
      <c r="J25" s="6">
        <f t="shared" si="19"/>
        <v>9</v>
      </c>
      <c r="K25" s="6">
        <f t="shared" si="19"/>
        <v>0</v>
      </c>
      <c r="L25" s="6">
        <f t="shared" si="19"/>
        <v>100</v>
      </c>
      <c r="M25" s="6">
        <f t="shared" si="19"/>
        <v>0</v>
      </c>
      <c r="N25" s="6">
        <f t="shared" si="19"/>
        <v>0</v>
      </c>
      <c r="O25" s="6">
        <f t="shared" si="19"/>
        <v>0</v>
      </c>
      <c r="P25" s="6">
        <f t="shared" si="19"/>
        <v>0</v>
      </c>
      <c r="Q25" s="7">
        <f t="shared" si="19"/>
        <v>13</v>
      </c>
      <c r="R25" s="7">
        <f t="shared" si="19"/>
        <v>7</v>
      </c>
      <c r="S25" s="7">
        <f t="shared" si="19"/>
        <v>7.1</v>
      </c>
      <c r="T25" s="11">
        <f t="shared" si="19"/>
        <v>0</v>
      </c>
      <c r="U25" s="10">
        <f t="shared" si="19"/>
        <v>0</v>
      </c>
      <c r="V25" s="11">
        <f t="shared" si="19"/>
        <v>0</v>
      </c>
      <c r="W25" s="10">
        <f t="shared" si="19"/>
        <v>0</v>
      </c>
      <c r="X25" s="7">
        <f t="shared" si="19"/>
        <v>0</v>
      </c>
      <c r="Y25" s="11">
        <f t="shared" si="19"/>
        <v>0</v>
      </c>
      <c r="Z25" s="10">
        <f t="shared" si="19"/>
        <v>0</v>
      </c>
      <c r="AA25" s="11">
        <f t="shared" si="19"/>
        <v>0</v>
      </c>
      <c r="AB25" s="10">
        <f t="shared" si="19"/>
        <v>0</v>
      </c>
      <c r="AC25" s="11">
        <f t="shared" si="19"/>
        <v>0</v>
      </c>
      <c r="AD25" s="10">
        <f t="shared" si="19"/>
        <v>0</v>
      </c>
      <c r="AE25" s="11">
        <f t="shared" si="19"/>
        <v>0</v>
      </c>
      <c r="AF25" s="10">
        <f t="shared" si="19"/>
        <v>0</v>
      </c>
      <c r="AG25" s="11">
        <f t="shared" si="19"/>
        <v>0</v>
      </c>
      <c r="AH25" s="10">
        <f t="shared" si="19"/>
        <v>0</v>
      </c>
      <c r="AI25" s="11">
        <f t="shared" si="19"/>
        <v>0</v>
      </c>
      <c r="AJ25" s="10">
        <f t="shared" si="19"/>
        <v>0</v>
      </c>
      <c r="AK25" s="7">
        <f t="shared" si="19"/>
        <v>0</v>
      </c>
      <c r="AL25" s="7">
        <f t="shared" ref="AL25:BQ25" si="20">SUM(AL17:AL24)</f>
        <v>0</v>
      </c>
      <c r="AM25" s="11">
        <f t="shared" si="20"/>
        <v>0</v>
      </c>
      <c r="AN25" s="10">
        <f t="shared" si="20"/>
        <v>0</v>
      </c>
      <c r="AO25" s="11">
        <f t="shared" si="20"/>
        <v>0</v>
      </c>
      <c r="AP25" s="10">
        <f t="shared" si="20"/>
        <v>0</v>
      </c>
      <c r="AQ25" s="7">
        <f t="shared" si="20"/>
        <v>0</v>
      </c>
      <c r="AR25" s="11">
        <f t="shared" si="20"/>
        <v>0</v>
      </c>
      <c r="AS25" s="10">
        <f t="shared" si="20"/>
        <v>0</v>
      </c>
      <c r="AT25" s="11">
        <f t="shared" si="20"/>
        <v>0</v>
      </c>
      <c r="AU25" s="10">
        <f t="shared" si="20"/>
        <v>0</v>
      </c>
      <c r="AV25" s="11">
        <f t="shared" si="20"/>
        <v>0</v>
      </c>
      <c r="AW25" s="10">
        <f t="shared" si="20"/>
        <v>0</v>
      </c>
      <c r="AX25" s="11">
        <f t="shared" si="20"/>
        <v>0</v>
      </c>
      <c r="AY25" s="10">
        <f t="shared" si="20"/>
        <v>0</v>
      </c>
      <c r="AZ25" s="11">
        <f t="shared" si="20"/>
        <v>0</v>
      </c>
      <c r="BA25" s="10">
        <f t="shared" si="20"/>
        <v>0</v>
      </c>
      <c r="BB25" s="11">
        <f t="shared" si="20"/>
        <v>0</v>
      </c>
      <c r="BC25" s="10">
        <f t="shared" si="20"/>
        <v>0</v>
      </c>
      <c r="BD25" s="7">
        <f t="shared" si="20"/>
        <v>0</v>
      </c>
      <c r="BE25" s="7">
        <f t="shared" si="20"/>
        <v>0</v>
      </c>
      <c r="BF25" s="11">
        <f t="shared" si="20"/>
        <v>0</v>
      </c>
      <c r="BG25" s="10">
        <f t="shared" si="20"/>
        <v>0</v>
      </c>
      <c r="BH25" s="11">
        <f t="shared" si="20"/>
        <v>0</v>
      </c>
      <c r="BI25" s="10">
        <f t="shared" si="20"/>
        <v>0</v>
      </c>
      <c r="BJ25" s="7">
        <f t="shared" si="20"/>
        <v>0</v>
      </c>
      <c r="BK25" s="11">
        <f t="shared" si="20"/>
        <v>0</v>
      </c>
      <c r="BL25" s="10">
        <f t="shared" si="20"/>
        <v>0</v>
      </c>
      <c r="BM25" s="11">
        <f t="shared" si="20"/>
        <v>30</v>
      </c>
      <c r="BN25" s="10">
        <f t="shared" si="20"/>
        <v>0</v>
      </c>
      <c r="BO25" s="11">
        <f t="shared" si="20"/>
        <v>0</v>
      </c>
      <c r="BP25" s="10">
        <f t="shared" si="20"/>
        <v>0</v>
      </c>
      <c r="BQ25" s="11">
        <f t="shared" si="20"/>
        <v>0</v>
      </c>
      <c r="BR25" s="10">
        <f t="shared" ref="BR25:CW25" si="21">SUM(BR17:BR24)</f>
        <v>0</v>
      </c>
      <c r="BS25" s="11">
        <f t="shared" si="21"/>
        <v>0</v>
      </c>
      <c r="BT25" s="10">
        <f t="shared" si="21"/>
        <v>0</v>
      </c>
      <c r="BU25" s="11">
        <f t="shared" si="21"/>
        <v>0</v>
      </c>
      <c r="BV25" s="10">
        <f t="shared" si="21"/>
        <v>0</v>
      </c>
      <c r="BW25" s="7">
        <f t="shared" si="21"/>
        <v>2</v>
      </c>
      <c r="BX25" s="7">
        <f t="shared" si="21"/>
        <v>2</v>
      </c>
      <c r="BY25" s="11">
        <f t="shared" si="21"/>
        <v>0</v>
      </c>
      <c r="BZ25" s="10">
        <f t="shared" si="21"/>
        <v>0</v>
      </c>
      <c r="CA25" s="11">
        <f t="shared" si="21"/>
        <v>0</v>
      </c>
      <c r="CB25" s="10">
        <f t="shared" si="21"/>
        <v>0</v>
      </c>
      <c r="CC25" s="7">
        <f t="shared" si="21"/>
        <v>0</v>
      </c>
      <c r="CD25" s="11">
        <f t="shared" si="21"/>
        <v>0</v>
      </c>
      <c r="CE25" s="10">
        <f t="shared" si="21"/>
        <v>0</v>
      </c>
      <c r="CF25" s="11">
        <f t="shared" si="21"/>
        <v>30</v>
      </c>
      <c r="CG25" s="10">
        <f t="shared" si="21"/>
        <v>0</v>
      </c>
      <c r="CH25" s="11">
        <f t="shared" si="21"/>
        <v>0</v>
      </c>
      <c r="CI25" s="10">
        <f t="shared" si="21"/>
        <v>0</v>
      </c>
      <c r="CJ25" s="11">
        <f t="shared" si="21"/>
        <v>0</v>
      </c>
      <c r="CK25" s="10">
        <f t="shared" si="21"/>
        <v>0</v>
      </c>
      <c r="CL25" s="11">
        <f t="shared" si="21"/>
        <v>0</v>
      </c>
      <c r="CM25" s="10">
        <f t="shared" si="21"/>
        <v>0</v>
      </c>
      <c r="CN25" s="11">
        <f t="shared" si="21"/>
        <v>0</v>
      </c>
      <c r="CO25" s="10">
        <f t="shared" si="21"/>
        <v>0</v>
      </c>
      <c r="CP25" s="7">
        <f t="shared" si="21"/>
        <v>2</v>
      </c>
      <c r="CQ25" s="7">
        <f t="shared" si="21"/>
        <v>2</v>
      </c>
      <c r="CR25" s="11">
        <f t="shared" si="21"/>
        <v>9</v>
      </c>
      <c r="CS25" s="10">
        <f t="shared" si="21"/>
        <v>0</v>
      </c>
      <c r="CT25" s="11">
        <f t="shared" si="21"/>
        <v>0</v>
      </c>
      <c r="CU25" s="10">
        <f t="shared" si="21"/>
        <v>0</v>
      </c>
      <c r="CV25" s="7">
        <f t="shared" si="21"/>
        <v>1</v>
      </c>
      <c r="CW25" s="11">
        <f t="shared" si="21"/>
        <v>0</v>
      </c>
      <c r="CX25" s="10">
        <f t="shared" ref="CX25:EC25" si="22">SUM(CX17:CX24)</f>
        <v>0</v>
      </c>
      <c r="CY25" s="11">
        <f t="shared" si="22"/>
        <v>40</v>
      </c>
      <c r="CZ25" s="10">
        <f t="shared" si="22"/>
        <v>0</v>
      </c>
      <c r="DA25" s="11">
        <f t="shared" si="22"/>
        <v>0</v>
      </c>
      <c r="DB25" s="10">
        <f t="shared" si="22"/>
        <v>0</v>
      </c>
      <c r="DC25" s="11">
        <f t="shared" si="22"/>
        <v>0</v>
      </c>
      <c r="DD25" s="10">
        <f t="shared" si="22"/>
        <v>0</v>
      </c>
      <c r="DE25" s="11">
        <f t="shared" si="22"/>
        <v>0</v>
      </c>
      <c r="DF25" s="10">
        <f t="shared" si="22"/>
        <v>0</v>
      </c>
      <c r="DG25" s="11">
        <f t="shared" si="22"/>
        <v>0</v>
      </c>
      <c r="DH25" s="10">
        <f t="shared" si="22"/>
        <v>0</v>
      </c>
      <c r="DI25" s="7">
        <f t="shared" si="22"/>
        <v>3</v>
      </c>
      <c r="DJ25" s="7">
        <f t="shared" si="22"/>
        <v>4</v>
      </c>
      <c r="DK25" s="11">
        <f t="shared" si="22"/>
        <v>9</v>
      </c>
      <c r="DL25" s="10">
        <f t="shared" si="22"/>
        <v>0</v>
      </c>
      <c r="DM25" s="11">
        <f t="shared" si="22"/>
        <v>0</v>
      </c>
      <c r="DN25" s="10">
        <f t="shared" si="22"/>
        <v>0</v>
      </c>
      <c r="DO25" s="7">
        <f t="shared" si="22"/>
        <v>1</v>
      </c>
      <c r="DP25" s="11">
        <f t="shared" si="22"/>
        <v>0</v>
      </c>
      <c r="DQ25" s="10">
        <f t="shared" si="22"/>
        <v>0</v>
      </c>
      <c r="DR25" s="11">
        <f t="shared" si="22"/>
        <v>0</v>
      </c>
      <c r="DS25" s="10">
        <f t="shared" si="22"/>
        <v>0</v>
      </c>
      <c r="DT25" s="11">
        <f t="shared" si="22"/>
        <v>0</v>
      </c>
      <c r="DU25" s="10">
        <f t="shared" si="22"/>
        <v>0</v>
      </c>
      <c r="DV25" s="11">
        <f t="shared" si="22"/>
        <v>0</v>
      </c>
      <c r="DW25" s="10">
        <f t="shared" si="22"/>
        <v>0</v>
      </c>
      <c r="DX25" s="11">
        <f t="shared" si="22"/>
        <v>0</v>
      </c>
      <c r="DY25" s="10">
        <f t="shared" si="22"/>
        <v>0</v>
      </c>
      <c r="DZ25" s="11">
        <f t="shared" si="22"/>
        <v>0</v>
      </c>
      <c r="EA25" s="10">
        <f t="shared" si="22"/>
        <v>0</v>
      </c>
      <c r="EB25" s="7">
        <f t="shared" si="22"/>
        <v>0</v>
      </c>
      <c r="EC25" s="7">
        <f t="shared" si="22"/>
        <v>1</v>
      </c>
      <c r="ED25" s="11">
        <f t="shared" ref="ED25:FI25" si="23">SUM(ED17:ED24)</f>
        <v>19</v>
      </c>
      <c r="EE25" s="10">
        <f t="shared" si="23"/>
        <v>0</v>
      </c>
      <c r="EF25" s="11">
        <f t="shared" si="23"/>
        <v>0</v>
      </c>
      <c r="EG25" s="10">
        <f t="shared" si="23"/>
        <v>0</v>
      </c>
      <c r="EH25" s="7">
        <f t="shared" si="23"/>
        <v>2</v>
      </c>
      <c r="EI25" s="11">
        <f t="shared" si="23"/>
        <v>0</v>
      </c>
      <c r="EJ25" s="10">
        <f t="shared" si="23"/>
        <v>0</v>
      </c>
      <c r="EK25" s="11">
        <f t="shared" si="23"/>
        <v>0</v>
      </c>
      <c r="EL25" s="10">
        <f t="shared" si="23"/>
        <v>0</v>
      </c>
      <c r="EM25" s="11">
        <f t="shared" si="23"/>
        <v>0</v>
      </c>
      <c r="EN25" s="10">
        <f t="shared" si="23"/>
        <v>0</v>
      </c>
      <c r="EO25" s="11">
        <f t="shared" si="23"/>
        <v>0</v>
      </c>
      <c r="EP25" s="10">
        <f t="shared" si="23"/>
        <v>0</v>
      </c>
      <c r="EQ25" s="11">
        <f t="shared" si="23"/>
        <v>0</v>
      </c>
      <c r="ER25" s="10">
        <f t="shared" si="23"/>
        <v>0</v>
      </c>
      <c r="ES25" s="11">
        <f t="shared" si="23"/>
        <v>0</v>
      </c>
      <c r="ET25" s="10">
        <f t="shared" si="23"/>
        <v>0</v>
      </c>
      <c r="EU25" s="7">
        <f t="shared" si="23"/>
        <v>0</v>
      </c>
      <c r="EV25" s="7">
        <f t="shared" si="23"/>
        <v>2</v>
      </c>
      <c r="EW25" s="11">
        <f t="shared" si="23"/>
        <v>9</v>
      </c>
      <c r="EX25" s="10">
        <f t="shared" si="23"/>
        <v>0</v>
      </c>
      <c r="EY25" s="11">
        <f t="shared" si="23"/>
        <v>9</v>
      </c>
      <c r="EZ25" s="10">
        <f t="shared" si="23"/>
        <v>0</v>
      </c>
      <c r="FA25" s="7">
        <f t="shared" si="23"/>
        <v>2</v>
      </c>
      <c r="FB25" s="11">
        <f t="shared" si="23"/>
        <v>0</v>
      </c>
      <c r="FC25" s="10">
        <f t="shared" si="23"/>
        <v>0</v>
      </c>
      <c r="FD25" s="11">
        <f t="shared" si="23"/>
        <v>0</v>
      </c>
      <c r="FE25" s="10">
        <f t="shared" si="23"/>
        <v>0</v>
      </c>
      <c r="FF25" s="11">
        <f t="shared" si="23"/>
        <v>0</v>
      </c>
      <c r="FG25" s="10">
        <f t="shared" si="23"/>
        <v>0</v>
      </c>
      <c r="FH25" s="11">
        <f t="shared" si="23"/>
        <v>0</v>
      </c>
      <c r="FI25" s="10">
        <f t="shared" si="23"/>
        <v>0</v>
      </c>
      <c r="FJ25" s="11">
        <f t="shared" ref="FJ25:FO25" si="24">SUM(FJ17:FJ24)</f>
        <v>0</v>
      </c>
      <c r="FK25" s="10">
        <f t="shared" si="24"/>
        <v>0</v>
      </c>
      <c r="FL25" s="11">
        <f t="shared" si="24"/>
        <v>0</v>
      </c>
      <c r="FM25" s="10">
        <f t="shared" si="24"/>
        <v>0</v>
      </c>
      <c r="FN25" s="7">
        <f t="shared" si="24"/>
        <v>0</v>
      </c>
      <c r="FO25" s="7">
        <f t="shared" si="24"/>
        <v>2</v>
      </c>
    </row>
    <row r="26" spans="1:171" ht="20.100000000000001" customHeight="1" x14ac:dyDescent="0.2">
      <c r="A26" s="19" t="s">
        <v>74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9"/>
      <c r="FO26" s="13"/>
    </row>
    <row r="27" spans="1:171" x14ac:dyDescent="0.2">
      <c r="A27" s="6"/>
      <c r="B27" s="6"/>
      <c r="C27" s="6"/>
      <c r="D27" s="6" t="s">
        <v>75</v>
      </c>
      <c r="E27" s="3" t="s">
        <v>76</v>
      </c>
      <c r="F27" s="6">
        <f t="shared" ref="F27:F34" si="25">COUNTIF(T27:FM27,"e")</f>
        <v>1</v>
      </c>
      <c r="G27" s="6">
        <f t="shared" ref="G27:G34" si="26">COUNTIF(T27:FM27,"z")</f>
        <v>1</v>
      </c>
      <c r="H27" s="6">
        <f t="shared" ref="H27:H38" si="27">SUM(I27:P27)</f>
        <v>30</v>
      </c>
      <c r="I27" s="6">
        <f t="shared" ref="I27:I38" si="28">T27+AM27+BF27+BY27+CR27+DK27+ED27+EW27</f>
        <v>10</v>
      </c>
      <c r="J27" s="6">
        <f t="shared" ref="J27:J38" si="29">V27+AO27+BH27+CA27+CT27+DM27+EF27+EY27</f>
        <v>20</v>
      </c>
      <c r="K27" s="6">
        <f t="shared" ref="K27:K38" si="30">Y27+AR27+BK27+CD27+CW27+DP27+EI27+FB27</f>
        <v>0</v>
      </c>
      <c r="L27" s="6">
        <f t="shared" ref="L27:L38" si="31">AA27+AT27+BM27+CF27+CY27+DR27+EK27+FD27</f>
        <v>0</v>
      </c>
      <c r="M27" s="6">
        <f t="shared" ref="M27:M38" si="32">AC27+AV27+BO27+CH27+DA27+DT27+EM27+FF27</f>
        <v>0</v>
      </c>
      <c r="N27" s="6">
        <f t="shared" ref="N27:N38" si="33">AE27+AX27+BQ27+CJ27+DC27+DV27+EO27+FH27</f>
        <v>0</v>
      </c>
      <c r="O27" s="6">
        <f t="shared" ref="O27:O38" si="34">AG27+AZ27+BS27+CL27+DE27+DX27+EQ27+FJ27</f>
        <v>0</v>
      </c>
      <c r="P27" s="6">
        <f t="shared" ref="P27:P38" si="35">AI27+BB27+BU27+CN27+DG27+DZ27+ES27+FL27</f>
        <v>0</v>
      </c>
      <c r="Q27" s="7">
        <f t="shared" ref="Q27:Q38" si="36">AL27+BE27+BX27+CQ27+DJ27+EC27+EV27+FO27</f>
        <v>5</v>
      </c>
      <c r="R27" s="7">
        <f t="shared" ref="R27:R38" si="37">AK27+BD27+BW27+CP27+DI27+EB27+EU27+FN27</f>
        <v>0</v>
      </c>
      <c r="S27" s="7">
        <v>1</v>
      </c>
      <c r="T27" s="11">
        <v>10</v>
      </c>
      <c r="U27" s="10" t="s">
        <v>64</v>
      </c>
      <c r="V27" s="11">
        <v>20</v>
      </c>
      <c r="W27" s="10" t="s">
        <v>61</v>
      </c>
      <c r="X27" s="7">
        <v>5</v>
      </c>
      <c r="Y27" s="11"/>
      <c r="Z27" s="10"/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7"/>
      <c r="AL27" s="7">
        <f t="shared" ref="AL27:AL38" si="38">X27+AK27</f>
        <v>5</v>
      </c>
      <c r="AM27" s="11"/>
      <c r="AN27" s="10"/>
      <c r="AO27" s="11"/>
      <c r="AP27" s="10"/>
      <c r="AQ27" s="7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 t="shared" ref="BE27:BE38" si="39">AQ27+BD27</f>
        <v>0</v>
      </c>
      <c r="BF27" s="11"/>
      <c r="BG27" s="10"/>
      <c r="BH27" s="11"/>
      <c r="BI27" s="10"/>
      <c r="BJ27" s="7"/>
      <c r="BK27" s="11"/>
      <c r="BL27" s="10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 t="shared" ref="BX27:BX38" si="40">BJ27+BW27</f>
        <v>0</v>
      </c>
      <c r="BY27" s="11"/>
      <c r="BZ27" s="10"/>
      <c r="CA27" s="11"/>
      <c r="CB27" s="10"/>
      <c r="CC27" s="7"/>
      <c r="CD27" s="11"/>
      <c r="CE27" s="10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 t="shared" ref="CQ27:CQ38" si="41">CC27+CP27</f>
        <v>0</v>
      </c>
      <c r="CR27" s="11"/>
      <c r="CS27" s="10"/>
      <c r="CT27" s="11"/>
      <c r="CU27" s="10"/>
      <c r="CV27" s="7"/>
      <c r="CW27" s="11"/>
      <c r="CX27" s="10"/>
      <c r="CY27" s="11"/>
      <c r="CZ27" s="10"/>
      <c r="DA27" s="11"/>
      <c r="DB27" s="10"/>
      <c r="DC27" s="11"/>
      <c r="DD27" s="10"/>
      <c r="DE27" s="11"/>
      <c r="DF27" s="10"/>
      <c r="DG27" s="11"/>
      <c r="DH27" s="10"/>
      <c r="DI27" s="7"/>
      <c r="DJ27" s="7">
        <f t="shared" ref="DJ27:DJ38" si="42">CV27+DI27</f>
        <v>0</v>
      </c>
      <c r="DK27" s="11"/>
      <c r="DL27" s="10"/>
      <c r="DM27" s="11"/>
      <c r="DN27" s="10"/>
      <c r="DO27" s="7"/>
      <c r="DP27" s="11"/>
      <c r="DQ27" s="10"/>
      <c r="DR27" s="11"/>
      <c r="DS27" s="10"/>
      <c r="DT27" s="11"/>
      <c r="DU27" s="10"/>
      <c r="DV27" s="11"/>
      <c r="DW27" s="10"/>
      <c r="DX27" s="11"/>
      <c r="DY27" s="10"/>
      <c r="DZ27" s="11"/>
      <c r="EA27" s="10"/>
      <c r="EB27" s="7"/>
      <c r="EC27" s="7">
        <f t="shared" ref="EC27:EC38" si="43">DO27+EB27</f>
        <v>0</v>
      </c>
      <c r="ED27" s="11"/>
      <c r="EE27" s="10"/>
      <c r="EF27" s="11"/>
      <c r="EG27" s="10"/>
      <c r="EH27" s="7"/>
      <c r="EI27" s="11"/>
      <c r="EJ27" s="10"/>
      <c r="EK27" s="11"/>
      <c r="EL27" s="10"/>
      <c r="EM27" s="11"/>
      <c r="EN27" s="10"/>
      <c r="EO27" s="11"/>
      <c r="EP27" s="10"/>
      <c r="EQ27" s="11"/>
      <c r="ER27" s="10"/>
      <c r="ES27" s="11"/>
      <c r="ET27" s="10"/>
      <c r="EU27" s="7"/>
      <c r="EV27" s="7">
        <f t="shared" ref="EV27:EV38" si="44">EH27+EU27</f>
        <v>0</v>
      </c>
      <c r="EW27" s="11"/>
      <c r="EX27" s="10"/>
      <c r="EY27" s="11"/>
      <c r="EZ27" s="10"/>
      <c r="FA27" s="7"/>
      <c r="FB27" s="11"/>
      <c r="FC27" s="10"/>
      <c r="FD27" s="11"/>
      <c r="FE27" s="10"/>
      <c r="FF27" s="11"/>
      <c r="FG27" s="10"/>
      <c r="FH27" s="11"/>
      <c r="FI27" s="10"/>
      <c r="FJ27" s="11"/>
      <c r="FK27" s="10"/>
      <c r="FL27" s="11"/>
      <c r="FM27" s="10"/>
      <c r="FN27" s="7"/>
      <c r="FO27" s="7">
        <f t="shared" ref="FO27:FO38" si="45">FA27+FN27</f>
        <v>0</v>
      </c>
    </row>
    <row r="28" spans="1:171" x14ac:dyDescent="0.2">
      <c r="A28" s="6"/>
      <c r="B28" s="6"/>
      <c r="C28" s="6"/>
      <c r="D28" s="6" t="s">
        <v>77</v>
      </c>
      <c r="E28" s="3" t="s">
        <v>78</v>
      </c>
      <c r="F28" s="6">
        <f t="shared" si="25"/>
        <v>1</v>
      </c>
      <c r="G28" s="6">
        <f t="shared" si="26"/>
        <v>1</v>
      </c>
      <c r="H28" s="6">
        <f t="shared" si="27"/>
        <v>40</v>
      </c>
      <c r="I28" s="6">
        <f t="shared" si="28"/>
        <v>20</v>
      </c>
      <c r="J28" s="6">
        <f t="shared" si="29"/>
        <v>20</v>
      </c>
      <c r="K28" s="6">
        <f t="shared" si="30"/>
        <v>0</v>
      </c>
      <c r="L28" s="6">
        <f t="shared" si="31"/>
        <v>0</v>
      </c>
      <c r="M28" s="6">
        <f t="shared" si="32"/>
        <v>0</v>
      </c>
      <c r="N28" s="6">
        <f t="shared" si="33"/>
        <v>0</v>
      </c>
      <c r="O28" s="6">
        <f t="shared" si="34"/>
        <v>0</v>
      </c>
      <c r="P28" s="6">
        <f t="shared" si="35"/>
        <v>0</v>
      </c>
      <c r="Q28" s="7">
        <f t="shared" si="36"/>
        <v>5</v>
      </c>
      <c r="R28" s="7">
        <f t="shared" si="37"/>
        <v>0</v>
      </c>
      <c r="S28" s="7">
        <v>1.4</v>
      </c>
      <c r="T28" s="11"/>
      <c r="U28" s="10"/>
      <c r="V28" s="11"/>
      <c r="W28" s="10"/>
      <c r="X28" s="7"/>
      <c r="Y28" s="11"/>
      <c r="Z28" s="10"/>
      <c r="AA28" s="11"/>
      <c r="AB28" s="10"/>
      <c r="AC28" s="11"/>
      <c r="AD28" s="10"/>
      <c r="AE28" s="11"/>
      <c r="AF28" s="10"/>
      <c r="AG28" s="11"/>
      <c r="AH28" s="10"/>
      <c r="AI28" s="11"/>
      <c r="AJ28" s="10"/>
      <c r="AK28" s="7"/>
      <c r="AL28" s="7">
        <f t="shared" si="38"/>
        <v>0</v>
      </c>
      <c r="AM28" s="11">
        <v>20</v>
      </c>
      <c r="AN28" s="10" t="s">
        <v>64</v>
      </c>
      <c r="AO28" s="11">
        <v>20</v>
      </c>
      <c r="AP28" s="10" t="s">
        <v>61</v>
      </c>
      <c r="AQ28" s="7">
        <v>5</v>
      </c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 t="shared" si="39"/>
        <v>5</v>
      </c>
      <c r="BF28" s="11"/>
      <c r="BG28" s="10"/>
      <c r="BH28" s="11"/>
      <c r="BI28" s="10"/>
      <c r="BJ28" s="7"/>
      <c r="BK28" s="11"/>
      <c r="BL28" s="10"/>
      <c r="BM28" s="11"/>
      <c r="BN28" s="10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 t="shared" si="40"/>
        <v>0</v>
      </c>
      <c r="BY28" s="11"/>
      <c r="BZ28" s="10"/>
      <c r="CA28" s="11"/>
      <c r="CB28" s="10"/>
      <c r="CC28" s="7"/>
      <c r="CD28" s="11"/>
      <c r="CE28" s="10"/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 t="shared" si="41"/>
        <v>0</v>
      </c>
      <c r="CR28" s="11"/>
      <c r="CS28" s="10"/>
      <c r="CT28" s="11"/>
      <c r="CU28" s="10"/>
      <c r="CV28" s="7"/>
      <c r="CW28" s="11"/>
      <c r="CX28" s="10"/>
      <c r="CY28" s="11"/>
      <c r="CZ28" s="10"/>
      <c r="DA28" s="11"/>
      <c r="DB28" s="10"/>
      <c r="DC28" s="11"/>
      <c r="DD28" s="10"/>
      <c r="DE28" s="11"/>
      <c r="DF28" s="10"/>
      <c r="DG28" s="11"/>
      <c r="DH28" s="10"/>
      <c r="DI28" s="7"/>
      <c r="DJ28" s="7">
        <f t="shared" si="42"/>
        <v>0</v>
      </c>
      <c r="DK28" s="11"/>
      <c r="DL28" s="10"/>
      <c r="DM28" s="11"/>
      <c r="DN28" s="10"/>
      <c r="DO28" s="7"/>
      <c r="DP28" s="11"/>
      <c r="DQ28" s="10"/>
      <c r="DR28" s="11"/>
      <c r="DS28" s="10"/>
      <c r="DT28" s="11"/>
      <c r="DU28" s="10"/>
      <c r="DV28" s="11"/>
      <c r="DW28" s="10"/>
      <c r="DX28" s="11"/>
      <c r="DY28" s="10"/>
      <c r="DZ28" s="11"/>
      <c r="EA28" s="10"/>
      <c r="EB28" s="7"/>
      <c r="EC28" s="7">
        <f t="shared" si="43"/>
        <v>0</v>
      </c>
      <c r="ED28" s="11"/>
      <c r="EE28" s="10"/>
      <c r="EF28" s="11"/>
      <c r="EG28" s="10"/>
      <c r="EH28" s="7"/>
      <c r="EI28" s="11"/>
      <c r="EJ28" s="10"/>
      <c r="EK28" s="11"/>
      <c r="EL28" s="10"/>
      <c r="EM28" s="11"/>
      <c r="EN28" s="10"/>
      <c r="EO28" s="11"/>
      <c r="EP28" s="10"/>
      <c r="EQ28" s="11"/>
      <c r="ER28" s="10"/>
      <c r="ES28" s="11"/>
      <c r="ET28" s="10"/>
      <c r="EU28" s="7"/>
      <c r="EV28" s="7">
        <f t="shared" si="44"/>
        <v>0</v>
      </c>
      <c r="EW28" s="11"/>
      <c r="EX28" s="10"/>
      <c r="EY28" s="11"/>
      <c r="EZ28" s="10"/>
      <c r="FA28" s="7"/>
      <c r="FB28" s="11"/>
      <c r="FC28" s="10"/>
      <c r="FD28" s="11"/>
      <c r="FE28" s="10"/>
      <c r="FF28" s="11"/>
      <c r="FG28" s="10"/>
      <c r="FH28" s="11"/>
      <c r="FI28" s="10"/>
      <c r="FJ28" s="11"/>
      <c r="FK28" s="10"/>
      <c r="FL28" s="11"/>
      <c r="FM28" s="10"/>
      <c r="FN28" s="7"/>
      <c r="FO28" s="7">
        <f t="shared" si="45"/>
        <v>0</v>
      </c>
    </row>
    <row r="29" spans="1:171" x14ac:dyDescent="0.2">
      <c r="A29" s="6"/>
      <c r="B29" s="6"/>
      <c r="C29" s="6"/>
      <c r="D29" s="6" t="s">
        <v>79</v>
      </c>
      <c r="E29" s="3" t="s">
        <v>80</v>
      </c>
      <c r="F29" s="6">
        <f t="shared" si="25"/>
        <v>0</v>
      </c>
      <c r="G29" s="6">
        <f t="shared" si="26"/>
        <v>2</v>
      </c>
      <c r="H29" s="6">
        <f t="shared" si="27"/>
        <v>18</v>
      </c>
      <c r="I29" s="6">
        <f t="shared" si="28"/>
        <v>9</v>
      </c>
      <c r="J29" s="6">
        <f t="shared" si="29"/>
        <v>0</v>
      </c>
      <c r="K29" s="6">
        <f t="shared" si="30"/>
        <v>9</v>
      </c>
      <c r="L29" s="6">
        <f t="shared" si="31"/>
        <v>0</v>
      </c>
      <c r="M29" s="6">
        <f t="shared" si="32"/>
        <v>0</v>
      </c>
      <c r="N29" s="6">
        <f t="shared" si="33"/>
        <v>0</v>
      </c>
      <c r="O29" s="6">
        <f t="shared" si="34"/>
        <v>0</v>
      </c>
      <c r="P29" s="6">
        <f t="shared" si="35"/>
        <v>0</v>
      </c>
      <c r="Q29" s="7">
        <f t="shared" si="36"/>
        <v>3</v>
      </c>
      <c r="R29" s="7">
        <f t="shared" si="37"/>
        <v>1</v>
      </c>
      <c r="S29" s="7">
        <v>0.6</v>
      </c>
      <c r="T29" s="11"/>
      <c r="U29" s="10"/>
      <c r="V29" s="11"/>
      <c r="W29" s="10"/>
      <c r="X29" s="7"/>
      <c r="Y29" s="11"/>
      <c r="Z29" s="10"/>
      <c r="AA29" s="11"/>
      <c r="AB29" s="10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 t="shared" si="38"/>
        <v>0</v>
      </c>
      <c r="AM29" s="11"/>
      <c r="AN29" s="10"/>
      <c r="AO29" s="11"/>
      <c r="AP29" s="10"/>
      <c r="AQ29" s="7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7"/>
      <c r="BE29" s="7">
        <f t="shared" si="39"/>
        <v>0</v>
      </c>
      <c r="BF29" s="11">
        <v>9</v>
      </c>
      <c r="BG29" s="10" t="s">
        <v>61</v>
      </c>
      <c r="BH29" s="11"/>
      <c r="BI29" s="10"/>
      <c r="BJ29" s="7">
        <v>2</v>
      </c>
      <c r="BK29" s="11">
        <v>9</v>
      </c>
      <c r="BL29" s="10" t="s">
        <v>61</v>
      </c>
      <c r="BM29" s="11"/>
      <c r="BN29" s="10"/>
      <c r="BO29" s="11"/>
      <c r="BP29" s="10"/>
      <c r="BQ29" s="11"/>
      <c r="BR29" s="10"/>
      <c r="BS29" s="11"/>
      <c r="BT29" s="10"/>
      <c r="BU29" s="11"/>
      <c r="BV29" s="10"/>
      <c r="BW29" s="7">
        <v>1</v>
      </c>
      <c r="BX29" s="7">
        <f t="shared" si="40"/>
        <v>3</v>
      </c>
      <c r="BY29" s="11"/>
      <c r="BZ29" s="10"/>
      <c r="CA29" s="11"/>
      <c r="CB29" s="10"/>
      <c r="CC29" s="7"/>
      <c r="CD29" s="11"/>
      <c r="CE29" s="10"/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si="41"/>
        <v>0</v>
      </c>
      <c r="CR29" s="11"/>
      <c r="CS29" s="10"/>
      <c r="CT29" s="11"/>
      <c r="CU29" s="10"/>
      <c r="CV29" s="7"/>
      <c r="CW29" s="11"/>
      <c r="CX29" s="10"/>
      <c r="CY29" s="11"/>
      <c r="CZ29" s="10"/>
      <c r="DA29" s="11"/>
      <c r="DB29" s="10"/>
      <c r="DC29" s="11"/>
      <c r="DD29" s="10"/>
      <c r="DE29" s="11"/>
      <c r="DF29" s="10"/>
      <c r="DG29" s="11"/>
      <c r="DH29" s="10"/>
      <c r="DI29" s="7"/>
      <c r="DJ29" s="7">
        <f t="shared" si="42"/>
        <v>0</v>
      </c>
      <c r="DK29" s="11"/>
      <c r="DL29" s="10"/>
      <c r="DM29" s="11"/>
      <c r="DN29" s="10"/>
      <c r="DO29" s="7"/>
      <c r="DP29" s="11"/>
      <c r="DQ29" s="10"/>
      <c r="DR29" s="11"/>
      <c r="DS29" s="10"/>
      <c r="DT29" s="11"/>
      <c r="DU29" s="10"/>
      <c r="DV29" s="11"/>
      <c r="DW29" s="10"/>
      <c r="DX29" s="11"/>
      <c r="DY29" s="10"/>
      <c r="DZ29" s="11"/>
      <c r="EA29" s="10"/>
      <c r="EB29" s="7"/>
      <c r="EC29" s="7">
        <f t="shared" si="43"/>
        <v>0</v>
      </c>
      <c r="ED29" s="11"/>
      <c r="EE29" s="10"/>
      <c r="EF29" s="11"/>
      <c r="EG29" s="10"/>
      <c r="EH29" s="7"/>
      <c r="EI29" s="11"/>
      <c r="EJ29" s="10"/>
      <c r="EK29" s="11"/>
      <c r="EL29" s="10"/>
      <c r="EM29" s="11"/>
      <c r="EN29" s="10"/>
      <c r="EO29" s="11"/>
      <c r="EP29" s="10"/>
      <c r="EQ29" s="11"/>
      <c r="ER29" s="10"/>
      <c r="ES29" s="11"/>
      <c r="ET29" s="10"/>
      <c r="EU29" s="7"/>
      <c r="EV29" s="7">
        <f t="shared" si="44"/>
        <v>0</v>
      </c>
      <c r="EW29" s="11"/>
      <c r="EX29" s="10"/>
      <c r="EY29" s="11"/>
      <c r="EZ29" s="10"/>
      <c r="FA29" s="7"/>
      <c r="FB29" s="11"/>
      <c r="FC29" s="10"/>
      <c r="FD29" s="11"/>
      <c r="FE29" s="10"/>
      <c r="FF29" s="11"/>
      <c r="FG29" s="10"/>
      <c r="FH29" s="11"/>
      <c r="FI29" s="10"/>
      <c r="FJ29" s="11"/>
      <c r="FK29" s="10"/>
      <c r="FL29" s="11"/>
      <c r="FM29" s="10"/>
      <c r="FN29" s="7"/>
      <c r="FO29" s="7">
        <f t="shared" si="45"/>
        <v>0</v>
      </c>
    </row>
    <row r="30" spans="1:171" x14ac:dyDescent="0.2">
      <c r="A30" s="6"/>
      <c r="B30" s="6"/>
      <c r="C30" s="6"/>
      <c r="D30" s="6" t="s">
        <v>81</v>
      </c>
      <c r="E30" s="3" t="s">
        <v>82</v>
      </c>
      <c r="F30" s="6">
        <f t="shared" si="25"/>
        <v>1</v>
      </c>
      <c r="G30" s="6">
        <f t="shared" si="26"/>
        <v>1</v>
      </c>
      <c r="H30" s="6">
        <f t="shared" si="27"/>
        <v>18</v>
      </c>
      <c r="I30" s="6">
        <f t="shared" si="28"/>
        <v>10</v>
      </c>
      <c r="J30" s="6">
        <f t="shared" si="29"/>
        <v>0</v>
      </c>
      <c r="K30" s="6">
        <f t="shared" si="30"/>
        <v>0</v>
      </c>
      <c r="L30" s="6">
        <f t="shared" si="31"/>
        <v>0</v>
      </c>
      <c r="M30" s="6">
        <f t="shared" si="32"/>
        <v>8</v>
      </c>
      <c r="N30" s="6">
        <f t="shared" si="33"/>
        <v>0</v>
      </c>
      <c r="O30" s="6">
        <f t="shared" si="34"/>
        <v>0</v>
      </c>
      <c r="P30" s="6">
        <f t="shared" si="35"/>
        <v>0</v>
      </c>
      <c r="Q30" s="7">
        <f t="shared" si="36"/>
        <v>3</v>
      </c>
      <c r="R30" s="7">
        <f t="shared" si="37"/>
        <v>1</v>
      </c>
      <c r="S30" s="7">
        <v>0.6</v>
      </c>
      <c r="T30" s="11"/>
      <c r="U30" s="10"/>
      <c r="V30" s="11"/>
      <c r="W30" s="10"/>
      <c r="X30" s="7"/>
      <c r="Y30" s="11"/>
      <c r="Z30" s="10"/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7"/>
      <c r="AL30" s="7">
        <f t="shared" si="38"/>
        <v>0</v>
      </c>
      <c r="AM30" s="11"/>
      <c r="AN30" s="10"/>
      <c r="AO30" s="11"/>
      <c r="AP30" s="10"/>
      <c r="AQ30" s="7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39"/>
        <v>0</v>
      </c>
      <c r="BF30" s="11"/>
      <c r="BG30" s="10"/>
      <c r="BH30" s="11"/>
      <c r="BI30" s="10"/>
      <c r="BJ30" s="7"/>
      <c r="BK30" s="11"/>
      <c r="BL30" s="10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si="40"/>
        <v>0</v>
      </c>
      <c r="BY30" s="11">
        <v>10</v>
      </c>
      <c r="BZ30" s="10" t="s">
        <v>64</v>
      </c>
      <c r="CA30" s="11"/>
      <c r="CB30" s="10"/>
      <c r="CC30" s="7">
        <v>2</v>
      </c>
      <c r="CD30" s="11"/>
      <c r="CE30" s="10"/>
      <c r="CF30" s="11"/>
      <c r="CG30" s="10"/>
      <c r="CH30" s="11">
        <v>8</v>
      </c>
      <c r="CI30" s="10" t="s">
        <v>61</v>
      </c>
      <c r="CJ30" s="11"/>
      <c r="CK30" s="10"/>
      <c r="CL30" s="11"/>
      <c r="CM30" s="10"/>
      <c r="CN30" s="11"/>
      <c r="CO30" s="10"/>
      <c r="CP30" s="7">
        <v>1</v>
      </c>
      <c r="CQ30" s="7">
        <f t="shared" si="41"/>
        <v>3</v>
      </c>
      <c r="CR30" s="11"/>
      <c r="CS30" s="10"/>
      <c r="CT30" s="11"/>
      <c r="CU30" s="10"/>
      <c r="CV30" s="7"/>
      <c r="CW30" s="11"/>
      <c r="CX30" s="10"/>
      <c r="CY30" s="11"/>
      <c r="CZ30" s="10"/>
      <c r="DA30" s="11"/>
      <c r="DB30" s="10"/>
      <c r="DC30" s="11"/>
      <c r="DD30" s="10"/>
      <c r="DE30" s="11"/>
      <c r="DF30" s="10"/>
      <c r="DG30" s="11"/>
      <c r="DH30" s="10"/>
      <c r="DI30" s="7"/>
      <c r="DJ30" s="7">
        <f t="shared" si="42"/>
        <v>0</v>
      </c>
      <c r="DK30" s="11"/>
      <c r="DL30" s="10"/>
      <c r="DM30" s="11"/>
      <c r="DN30" s="10"/>
      <c r="DO30" s="7"/>
      <c r="DP30" s="11"/>
      <c r="DQ30" s="10"/>
      <c r="DR30" s="11"/>
      <c r="DS30" s="10"/>
      <c r="DT30" s="11"/>
      <c r="DU30" s="10"/>
      <c r="DV30" s="11"/>
      <c r="DW30" s="10"/>
      <c r="DX30" s="11"/>
      <c r="DY30" s="10"/>
      <c r="DZ30" s="11"/>
      <c r="EA30" s="10"/>
      <c r="EB30" s="7"/>
      <c r="EC30" s="7">
        <f t="shared" si="43"/>
        <v>0</v>
      </c>
      <c r="ED30" s="11"/>
      <c r="EE30" s="10"/>
      <c r="EF30" s="11"/>
      <c r="EG30" s="10"/>
      <c r="EH30" s="7"/>
      <c r="EI30" s="11"/>
      <c r="EJ30" s="10"/>
      <c r="EK30" s="11"/>
      <c r="EL30" s="10"/>
      <c r="EM30" s="11"/>
      <c r="EN30" s="10"/>
      <c r="EO30" s="11"/>
      <c r="EP30" s="10"/>
      <c r="EQ30" s="11"/>
      <c r="ER30" s="10"/>
      <c r="ES30" s="11"/>
      <c r="ET30" s="10"/>
      <c r="EU30" s="7"/>
      <c r="EV30" s="7">
        <f t="shared" si="44"/>
        <v>0</v>
      </c>
      <c r="EW30" s="11"/>
      <c r="EX30" s="10"/>
      <c r="EY30" s="11"/>
      <c r="EZ30" s="10"/>
      <c r="FA30" s="7"/>
      <c r="FB30" s="11"/>
      <c r="FC30" s="10"/>
      <c r="FD30" s="11"/>
      <c r="FE30" s="10"/>
      <c r="FF30" s="11"/>
      <c r="FG30" s="10"/>
      <c r="FH30" s="11"/>
      <c r="FI30" s="10"/>
      <c r="FJ30" s="11"/>
      <c r="FK30" s="10"/>
      <c r="FL30" s="11"/>
      <c r="FM30" s="10"/>
      <c r="FN30" s="7"/>
      <c r="FO30" s="7">
        <f t="shared" si="45"/>
        <v>0</v>
      </c>
    </row>
    <row r="31" spans="1:171" x14ac:dyDescent="0.2">
      <c r="A31" s="6"/>
      <c r="B31" s="6"/>
      <c r="C31" s="6"/>
      <c r="D31" s="6" t="s">
        <v>83</v>
      </c>
      <c r="E31" s="3" t="s">
        <v>84</v>
      </c>
      <c r="F31" s="6">
        <f t="shared" si="25"/>
        <v>1</v>
      </c>
      <c r="G31" s="6">
        <f t="shared" si="26"/>
        <v>1</v>
      </c>
      <c r="H31" s="6">
        <f t="shared" si="27"/>
        <v>36</v>
      </c>
      <c r="I31" s="6">
        <f t="shared" si="28"/>
        <v>18</v>
      </c>
      <c r="J31" s="6">
        <f t="shared" si="29"/>
        <v>0</v>
      </c>
      <c r="K31" s="6">
        <f t="shared" si="30"/>
        <v>18</v>
      </c>
      <c r="L31" s="6">
        <f t="shared" si="31"/>
        <v>0</v>
      </c>
      <c r="M31" s="6">
        <f t="shared" si="32"/>
        <v>0</v>
      </c>
      <c r="N31" s="6">
        <f t="shared" si="33"/>
        <v>0</v>
      </c>
      <c r="O31" s="6">
        <f t="shared" si="34"/>
        <v>0</v>
      </c>
      <c r="P31" s="6">
        <f t="shared" si="35"/>
        <v>0</v>
      </c>
      <c r="Q31" s="7">
        <f t="shared" si="36"/>
        <v>5</v>
      </c>
      <c r="R31" s="7">
        <f t="shared" si="37"/>
        <v>2.5</v>
      </c>
      <c r="S31" s="7">
        <v>1.2</v>
      </c>
      <c r="T31" s="11"/>
      <c r="U31" s="10"/>
      <c r="V31" s="11"/>
      <c r="W31" s="10"/>
      <c r="X31" s="7"/>
      <c r="Y31" s="11"/>
      <c r="Z31" s="10"/>
      <c r="AA31" s="11"/>
      <c r="AB31" s="10"/>
      <c r="AC31" s="11"/>
      <c r="AD31" s="10"/>
      <c r="AE31" s="11"/>
      <c r="AF31" s="10"/>
      <c r="AG31" s="11"/>
      <c r="AH31" s="10"/>
      <c r="AI31" s="11"/>
      <c r="AJ31" s="10"/>
      <c r="AK31" s="7"/>
      <c r="AL31" s="7">
        <f t="shared" si="38"/>
        <v>0</v>
      </c>
      <c r="AM31" s="11">
        <v>18</v>
      </c>
      <c r="AN31" s="10" t="s">
        <v>64</v>
      </c>
      <c r="AO31" s="11"/>
      <c r="AP31" s="10"/>
      <c r="AQ31" s="7">
        <v>2.5</v>
      </c>
      <c r="AR31" s="11">
        <v>18</v>
      </c>
      <c r="AS31" s="10" t="s">
        <v>61</v>
      </c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7">
        <v>2.5</v>
      </c>
      <c r="BE31" s="7">
        <f t="shared" si="39"/>
        <v>5</v>
      </c>
      <c r="BF31" s="11"/>
      <c r="BG31" s="10"/>
      <c r="BH31" s="11"/>
      <c r="BI31" s="10"/>
      <c r="BJ31" s="7"/>
      <c r="BK31" s="11"/>
      <c r="BL31" s="10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40"/>
        <v>0</v>
      </c>
      <c r="BY31" s="11"/>
      <c r="BZ31" s="10"/>
      <c r="CA31" s="11"/>
      <c r="CB31" s="10"/>
      <c r="CC31" s="7"/>
      <c r="CD31" s="11"/>
      <c r="CE31" s="10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41"/>
        <v>0</v>
      </c>
      <c r="CR31" s="11"/>
      <c r="CS31" s="10"/>
      <c r="CT31" s="11"/>
      <c r="CU31" s="10"/>
      <c r="CV31" s="7"/>
      <c r="CW31" s="11"/>
      <c r="CX31" s="10"/>
      <c r="CY31" s="11"/>
      <c r="CZ31" s="10"/>
      <c r="DA31" s="11"/>
      <c r="DB31" s="10"/>
      <c r="DC31" s="11"/>
      <c r="DD31" s="10"/>
      <c r="DE31" s="11"/>
      <c r="DF31" s="10"/>
      <c r="DG31" s="11"/>
      <c r="DH31" s="10"/>
      <c r="DI31" s="7"/>
      <c r="DJ31" s="7">
        <f t="shared" si="42"/>
        <v>0</v>
      </c>
      <c r="DK31" s="11"/>
      <c r="DL31" s="10"/>
      <c r="DM31" s="11"/>
      <c r="DN31" s="10"/>
      <c r="DO31" s="7"/>
      <c r="DP31" s="11"/>
      <c r="DQ31" s="10"/>
      <c r="DR31" s="11"/>
      <c r="DS31" s="10"/>
      <c r="DT31" s="11"/>
      <c r="DU31" s="10"/>
      <c r="DV31" s="11"/>
      <c r="DW31" s="10"/>
      <c r="DX31" s="11"/>
      <c r="DY31" s="10"/>
      <c r="DZ31" s="11"/>
      <c r="EA31" s="10"/>
      <c r="EB31" s="7"/>
      <c r="EC31" s="7">
        <f t="shared" si="43"/>
        <v>0</v>
      </c>
      <c r="ED31" s="11"/>
      <c r="EE31" s="10"/>
      <c r="EF31" s="11"/>
      <c r="EG31" s="10"/>
      <c r="EH31" s="7"/>
      <c r="EI31" s="11"/>
      <c r="EJ31" s="10"/>
      <c r="EK31" s="11"/>
      <c r="EL31" s="10"/>
      <c r="EM31" s="11"/>
      <c r="EN31" s="10"/>
      <c r="EO31" s="11"/>
      <c r="EP31" s="10"/>
      <c r="EQ31" s="11"/>
      <c r="ER31" s="10"/>
      <c r="ES31" s="11"/>
      <c r="ET31" s="10"/>
      <c r="EU31" s="7"/>
      <c r="EV31" s="7">
        <f t="shared" si="44"/>
        <v>0</v>
      </c>
      <c r="EW31" s="11"/>
      <c r="EX31" s="10"/>
      <c r="EY31" s="11"/>
      <c r="EZ31" s="10"/>
      <c r="FA31" s="7"/>
      <c r="FB31" s="11"/>
      <c r="FC31" s="10"/>
      <c r="FD31" s="11"/>
      <c r="FE31" s="10"/>
      <c r="FF31" s="11"/>
      <c r="FG31" s="10"/>
      <c r="FH31" s="11"/>
      <c r="FI31" s="10"/>
      <c r="FJ31" s="11"/>
      <c r="FK31" s="10"/>
      <c r="FL31" s="11"/>
      <c r="FM31" s="10"/>
      <c r="FN31" s="7"/>
      <c r="FO31" s="7">
        <f t="shared" si="45"/>
        <v>0</v>
      </c>
    </row>
    <row r="32" spans="1:171" x14ac:dyDescent="0.2">
      <c r="A32" s="6"/>
      <c r="B32" s="6"/>
      <c r="C32" s="6"/>
      <c r="D32" s="6" t="s">
        <v>85</v>
      </c>
      <c r="E32" s="3" t="s">
        <v>86</v>
      </c>
      <c r="F32" s="6">
        <f t="shared" si="25"/>
        <v>0</v>
      </c>
      <c r="G32" s="6">
        <f t="shared" si="26"/>
        <v>2</v>
      </c>
      <c r="H32" s="6">
        <f t="shared" si="27"/>
        <v>27</v>
      </c>
      <c r="I32" s="6">
        <f t="shared" si="28"/>
        <v>9</v>
      </c>
      <c r="J32" s="6">
        <f t="shared" si="29"/>
        <v>0</v>
      </c>
      <c r="K32" s="6">
        <f t="shared" si="30"/>
        <v>18</v>
      </c>
      <c r="L32" s="6">
        <f t="shared" si="31"/>
        <v>0</v>
      </c>
      <c r="M32" s="6">
        <f t="shared" si="32"/>
        <v>0</v>
      </c>
      <c r="N32" s="6">
        <f t="shared" si="33"/>
        <v>0</v>
      </c>
      <c r="O32" s="6">
        <f t="shared" si="34"/>
        <v>0</v>
      </c>
      <c r="P32" s="6">
        <f t="shared" si="35"/>
        <v>0</v>
      </c>
      <c r="Q32" s="7">
        <f t="shared" si="36"/>
        <v>3</v>
      </c>
      <c r="R32" s="7">
        <f t="shared" si="37"/>
        <v>2</v>
      </c>
      <c r="S32" s="7">
        <v>0.9</v>
      </c>
      <c r="T32" s="11">
        <v>9</v>
      </c>
      <c r="U32" s="10" t="s">
        <v>61</v>
      </c>
      <c r="V32" s="11"/>
      <c r="W32" s="10"/>
      <c r="X32" s="7">
        <v>1</v>
      </c>
      <c r="Y32" s="11">
        <v>18</v>
      </c>
      <c r="Z32" s="10" t="s">
        <v>61</v>
      </c>
      <c r="AA32" s="11"/>
      <c r="AB32" s="10"/>
      <c r="AC32" s="11"/>
      <c r="AD32" s="10"/>
      <c r="AE32" s="11"/>
      <c r="AF32" s="10"/>
      <c r="AG32" s="11"/>
      <c r="AH32" s="10"/>
      <c r="AI32" s="11"/>
      <c r="AJ32" s="10"/>
      <c r="AK32" s="7">
        <v>2</v>
      </c>
      <c r="AL32" s="7">
        <f t="shared" si="38"/>
        <v>3</v>
      </c>
      <c r="AM32" s="11"/>
      <c r="AN32" s="10"/>
      <c r="AO32" s="11"/>
      <c r="AP32" s="10"/>
      <c r="AQ32" s="7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7"/>
      <c r="BE32" s="7">
        <f t="shared" si="39"/>
        <v>0</v>
      </c>
      <c r="BF32" s="11"/>
      <c r="BG32" s="10"/>
      <c r="BH32" s="11"/>
      <c r="BI32" s="10"/>
      <c r="BJ32" s="7"/>
      <c r="BK32" s="11"/>
      <c r="BL32" s="10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40"/>
        <v>0</v>
      </c>
      <c r="BY32" s="11"/>
      <c r="BZ32" s="10"/>
      <c r="CA32" s="11"/>
      <c r="CB32" s="10"/>
      <c r="CC32" s="7"/>
      <c r="CD32" s="11"/>
      <c r="CE32" s="10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41"/>
        <v>0</v>
      </c>
      <c r="CR32" s="11"/>
      <c r="CS32" s="10"/>
      <c r="CT32" s="11"/>
      <c r="CU32" s="10"/>
      <c r="CV32" s="7"/>
      <c r="CW32" s="11"/>
      <c r="CX32" s="10"/>
      <c r="CY32" s="11"/>
      <c r="CZ32" s="10"/>
      <c r="DA32" s="11"/>
      <c r="DB32" s="10"/>
      <c r="DC32" s="11"/>
      <c r="DD32" s="10"/>
      <c r="DE32" s="11"/>
      <c r="DF32" s="10"/>
      <c r="DG32" s="11"/>
      <c r="DH32" s="10"/>
      <c r="DI32" s="7"/>
      <c r="DJ32" s="7">
        <f t="shared" si="42"/>
        <v>0</v>
      </c>
      <c r="DK32" s="11"/>
      <c r="DL32" s="10"/>
      <c r="DM32" s="11"/>
      <c r="DN32" s="10"/>
      <c r="DO32" s="7"/>
      <c r="DP32" s="11"/>
      <c r="DQ32" s="10"/>
      <c r="DR32" s="11"/>
      <c r="DS32" s="10"/>
      <c r="DT32" s="11"/>
      <c r="DU32" s="10"/>
      <c r="DV32" s="11"/>
      <c r="DW32" s="10"/>
      <c r="DX32" s="11"/>
      <c r="DY32" s="10"/>
      <c r="DZ32" s="11"/>
      <c r="EA32" s="10"/>
      <c r="EB32" s="7"/>
      <c r="EC32" s="7">
        <f t="shared" si="43"/>
        <v>0</v>
      </c>
      <c r="ED32" s="11"/>
      <c r="EE32" s="10"/>
      <c r="EF32" s="11"/>
      <c r="EG32" s="10"/>
      <c r="EH32" s="7"/>
      <c r="EI32" s="11"/>
      <c r="EJ32" s="10"/>
      <c r="EK32" s="11"/>
      <c r="EL32" s="10"/>
      <c r="EM32" s="11"/>
      <c r="EN32" s="10"/>
      <c r="EO32" s="11"/>
      <c r="EP32" s="10"/>
      <c r="EQ32" s="11"/>
      <c r="ER32" s="10"/>
      <c r="ES32" s="11"/>
      <c r="ET32" s="10"/>
      <c r="EU32" s="7"/>
      <c r="EV32" s="7">
        <f t="shared" si="44"/>
        <v>0</v>
      </c>
      <c r="EW32" s="11"/>
      <c r="EX32" s="10"/>
      <c r="EY32" s="11"/>
      <c r="EZ32" s="10"/>
      <c r="FA32" s="7"/>
      <c r="FB32" s="11"/>
      <c r="FC32" s="10"/>
      <c r="FD32" s="11"/>
      <c r="FE32" s="10"/>
      <c r="FF32" s="11"/>
      <c r="FG32" s="10"/>
      <c r="FH32" s="11"/>
      <c r="FI32" s="10"/>
      <c r="FJ32" s="11"/>
      <c r="FK32" s="10"/>
      <c r="FL32" s="11"/>
      <c r="FM32" s="10"/>
      <c r="FN32" s="7"/>
      <c r="FO32" s="7">
        <f t="shared" si="45"/>
        <v>0</v>
      </c>
    </row>
    <row r="33" spans="1:171" x14ac:dyDescent="0.2">
      <c r="A33" s="6"/>
      <c r="B33" s="6"/>
      <c r="C33" s="6"/>
      <c r="D33" s="6" t="s">
        <v>87</v>
      </c>
      <c r="E33" s="3" t="s">
        <v>88</v>
      </c>
      <c r="F33" s="6">
        <f t="shared" si="25"/>
        <v>0</v>
      </c>
      <c r="G33" s="6">
        <f t="shared" si="26"/>
        <v>2</v>
      </c>
      <c r="H33" s="6">
        <f t="shared" si="27"/>
        <v>27</v>
      </c>
      <c r="I33" s="6">
        <f t="shared" si="28"/>
        <v>9</v>
      </c>
      <c r="J33" s="6">
        <f t="shared" si="29"/>
        <v>0</v>
      </c>
      <c r="K33" s="6">
        <f t="shared" si="30"/>
        <v>18</v>
      </c>
      <c r="L33" s="6">
        <f t="shared" si="31"/>
        <v>0</v>
      </c>
      <c r="M33" s="6">
        <f t="shared" si="32"/>
        <v>0</v>
      </c>
      <c r="N33" s="6">
        <f t="shared" si="33"/>
        <v>0</v>
      </c>
      <c r="O33" s="6">
        <f t="shared" si="34"/>
        <v>0</v>
      </c>
      <c r="P33" s="6">
        <f t="shared" si="35"/>
        <v>0</v>
      </c>
      <c r="Q33" s="7">
        <f t="shared" si="36"/>
        <v>3</v>
      </c>
      <c r="R33" s="7">
        <f t="shared" si="37"/>
        <v>2</v>
      </c>
      <c r="S33" s="7">
        <v>0.9</v>
      </c>
      <c r="T33" s="11"/>
      <c r="U33" s="10"/>
      <c r="V33" s="11"/>
      <c r="W33" s="10"/>
      <c r="X33" s="7"/>
      <c r="Y33" s="11"/>
      <c r="Z33" s="10"/>
      <c r="AA33" s="11"/>
      <c r="AB33" s="10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38"/>
        <v>0</v>
      </c>
      <c r="AM33" s="11"/>
      <c r="AN33" s="10"/>
      <c r="AO33" s="11"/>
      <c r="AP33" s="10"/>
      <c r="AQ33" s="7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9"/>
        <v>0</v>
      </c>
      <c r="BF33" s="11">
        <v>9</v>
      </c>
      <c r="BG33" s="10" t="s">
        <v>61</v>
      </c>
      <c r="BH33" s="11"/>
      <c r="BI33" s="10"/>
      <c r="BJ33" s="7">
        <v>1</v>
      </c>
      <c r="BK33" s="11">
        <v>18</v>
      </c>
      <c r="BL33" s="10" t="s">
        <v>61</v>
      </c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7">
        <v>2</v>
      </c>
      <c r="BX33" s="7">
        <f t="shared" si="40"/>
        <v>3</v>
      </c>
      <c r="BY33" s="11"/>
      <c r="BZ33" s="10"/>
      <c r="CA33" s="11"/>
      <c r="CB33" s="10"/>
      <c r="CC33" s="7"/>
      <c r="CD33" s="11"/>
      <c r="CE33" s="10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41"/>
        <v>0</v>
      </c>
      <c r="CR33" s="11"/>
      <c r="CS33" s="10"/>
      <c r="CT33" s="11"/>
      <c r="CU33" s="10"/>
      <c r="CV33" s="7"/>
      <c r="CW33" s="11"/>
      <c r="CX33" s="10"/>
      <c r="CY33" s="11"/>
      <c r="CZ33" s="10"/>
      <c r="DA33" s="11"/>
      <c r="DB33" s="10"/>
      <c r="DC33" s="11"/>
      <c r="DD33" s="10"/>
      <c r="DE33" s="11"/>
      <c r="DF33" s="10"/>
      <c r="DG33" s="11"/>
      <c r="DH33" s="10"/>
      <c r="DI33" s="7"/>
      <c r="DJ33" s="7">
        <f t="shared" si="42"/>
        <v>0</v>
      </c>
      <c r="DK33" s="11"/>
      <c r="DL33" s="10"/>
      <c r="DM33" s="11"/>
      <c r="DN33" s="10"/>
      <c r="DO33" s="7"/>
      <c r="DP33" s="11"/>
      <c r="DQ33" s="10"/>
      <c r="DR33" s="11"/>
      <c r="DS33" s="10"/>
      <c r="DT33" s="11"/>
      <c r="DU33" s="10"/>
      <c r="DV33" s="11"/>
      <c r="DW33" s="10"/>
      <c r="DX33" s="11"/>
      <c r="DY33" s="10"/>
      <c r="DZ33" s="11"/>
      <c r="EA33" s="10"/>
      <c r="EB33" s="7"/>
      <c r="EC33" s="7">
        <f t="shared" si="43"/>
        <v>0</v>
      </c>
      <c r="ED33" s="11"/>
      <c r="EE33" s="10"/>
      <c r="EF33" s="11"/>
      <c r="EG33" s="10"/>
      <c r="EH33" s="7"/>
      <c r="EI33" s="11"/>
      <c r="EJ33" s="10"/>
      <c r="EK33" s="11"/>
      <c r="EL33" s="10"/>
      <c r="EM33" s="11"/>
      <c r="EN33" s="10"/>
      <c r="EO33" s="11"/>
      <c r="EP33" s="10"/>
      <c r="EQ33" s="11"/>
      <c r="ER33" s="10"/>
      <c r="ES33" s="11"/>
      <c r="ET33" s="10"/>
      <c r="EU33" s="7"/>
      <c r="EV33" s="7">
        <f t="shared" si="44"/>
        <v>0</v>
      </c>
      <c r="EW33" s="11"/>
      <c r="EX33" s="10"/>
      <c r="EY33" s="11"/>
      <c r="EZ33" s="10"/>
      <c r="FA33" s="7"/>
      <c r="FB33" s="11"/>
      <c r="FC33" s="10"/>
      <c r="FD33" s="11"/>
      <c r="FE33" s="10"/>
      <c r="FF33" s="11"/>
      <c r="FG33" s="10"/>
      <c r="FH33" s="11"/>
      <c r="FI33" s="10"/>
      <c r="FJ33" s="11"/>
      <c r="FK33" s="10"/>
      <c r="FL33" s="11"/>
      <c r="FM33" s="10"/>
      <c r="FN33" s="7"/>
      <c r="FO33" s="7">
        <f t="shared" si="45"/>
        <v>0</v>
      </c>
    </row>
    <row r="34" spans="1:171" x14ac:dyDescent="0.2">
      <c r="A34" s="6"/>
      <c r="B34" s="6"/>
      <c r="C34" s="6"/>
      <c r="D34" s="6" t="s">
        <v>89</v>
      </c>
      <c r="E34" s="3" t="s">
        <v>90</v>
      </c>
      <c r="F34" s="6">
        <f t="shared" si="25"/>
        <v>0</v>
      </c>
      <c r="G34" s="6">
        <f t="shared" si="26"/>
        <v>2</v>
      </c>
      <c r="H34" s="6">
        <f t="shared" si="27"/>
        <v>18</v>
      </c>
      <c r="I34" s="6">
        <f t="shared" si="28"/>
        <v>9</v>
      </c>
      <c r="J34" s="6">
        <f t="shared" si="29"/>
        <v>0</v>
      </c>
      <c r="K34" s="6">
        <f t="shared" si="30"/>
        <v>9</v>
      </c>
      <c r="L34" s="6">
        <f t="shared" si="31"/>
        <v>0</v>
      </c>
      <c r="M34" s="6">
        <f t="shared" si="32"/>
        <v>0</v>
      </c>
      <c r="N34" s="6">
        <f t="shared" si="33"/>
        <v>0</v>
      </c>
      <c r="O34" s="6">
        <f t="shared" si="34"/>
        <v>0</v>
      </c>
      <c r="P34" s="6">
        <f t="shared" si="35"/>
        <v>0</v>
      </c>
      <c r="Q34" s="7">
        <f t="shared" si="36"/>
        <v>3</v>
      </c>
      <c r="R34" s="7">
        <f t="shared" si="37"/>
        <v>1</v>
      </c>
      <c r="S34" s="7">
        <v>1.1000000000000001</v>
      </c>
      <c r="T34" s="11">
        <v>9</v>
      </c>
      <c r="U34" s="10" t="s">
        <v>61</v>
      </c>
      <c r="V34" s="11"/>
      <c r="W34" s="10"/>
      <c r="X34" s="7">
        <v>2</v>
      </c>
      <c r="Y34" s="11">
        <v>9</v>
      </c>
      <c r="Z34" s="10" t="s">
        <v>61</v>
      </c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7">
        <v>1</v>
      </c>
      <c r="AL34" s="7">
        <f t="shared" si="38"/>
        <v>3</v>
      </c>
      <c r="AM34" s="11"/>
      <c r="AN34" s="10"/>
      <c r="AO34" s="11"/>
      <c r="AP34" s="10"/>
      <c r="AQ34" s="7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9"/>
        <v>0</v>
      </c>
      <c r="BF34" s="11"/>
      <c r="BG34" s="10"/>
      <c r="BH34" s="11"/>
      <c r="BI34" s="10"/>
      <c r="BJ34" s="7"/>
      <c r="BK34" s="11"/>
      <c r="BL34" s="10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40"/>
        <v>0</v>
      </c>
      <c r="BY34" s="11"/>
      <c r="BZ34" s="10"/>
      <c r="CA34" s="11"/>
      <c r="CB34" s="10"/>
      <c r="CC34" s="7"/>
      <c r="CD34" s="11"/>
      <c r="CE34" s="10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41"/>
        <v>0</v>
      </c>
      <c r="CR34" s="11"/>
      <c r="CS34" s="10"/>
      <c r="CT34" s="11"/>
      <c r="CU34" s="10"/>
      <c r="CV34" s="7"/>
      <c r="CW34" s="11"/>
      <c r="CX34" s="10"/>
      <c r="CY34" s="11"/>
      <c r="CZ34" s="10"/>
      <c r="DA34" s="11"/>
      <c r="DB34" s="10"/>
      <c r="DC34" s="11"/>
      <c r="DD34" s="10"/>
      <c r="DE34" s="11"/>
      <c r="DF34" s="10"/>
      <c r="DG34" s="11"/>
      <c r="DH34" s="10"/>
      <c r="DI34" s="7"/>
      <c r="DJ34" s="7">
        <f t="shared" si="42"/>
        <v>0</v>
      </c>
      <c r="DK34" s="11"/>
      <c r="DL34" s="10"/>
      <c r="DM34" s="11"/>
      <c r="DN34" s="10"/>
      <c r="DO34" s="7"/>
      <c r="DP34" s="11"/>
      <c r="DQ34" s="10"/>
      <c r="DR34" s="11"/>
      <c r="DS34" s="10"/>
      <c r="DT34" s="11"/>
      <c r="DU34" s="10"/>
      <c r="DV34" s="11"/>
      <c r="DW34" s="10"/>
      <c r="DX34" s="11"/>
      <c r="DY34" s="10"/>
      <c r="DZ34" s="11"/>
      <c r="EA34" s="10"/>
      <c r="EB34" s="7"/>
      <c r="EC34" s="7">
        <f t="shared" si="43"/>
        <v>0</v>
      </c>
      <c r="ED34" s="11"/>
      <c r="EE34" s="10"/>
      <c r="EF34" s="11"/>
      <c r="EG34" s="10"/>
      <c r="EH34" s="7"/>
      <c r="EI34" s="11"/>
      <c r="EJ34" s="10"/>
      <c r="EK34" s="11"/>
      <c r="EL34" s="10"/>
      <c r="EM34" s="11"/>
      <c r="EN34" s="10"/>
      <c r="EO34" s="11"/>
      <c r="EP34" s="10"/>
      <c r="EQ34" s="11"/>
      <c r="ER34" s="10"/>
      <c r="ES34" s="11"/>
      <c r="ET34" s="10"/>
      <c r="EU34" s="7"/>
      <c r="EV34" s="7">
        <f t="shared" si="44"/>
        <v>0</v>
      </c>
      <c r="EW34" s="11"/>
      <c r="EX34" s="10"/>
      <c r="EY34" s="11"/>
      <c r="EZ34" s="10"/>
      <c r="FA34" s="7"/>
      <c r="FB34" s="11"/>
      <c r="FC34" s="10"/>
      <c r="FD34" s="11"/>
      <c r="FE34" s="10"/>
      <c r="FF34" s="11"/>
      <c r="FG34" s="10"/>
      <c r="FH34" s="11"/>
      <c r="FI34" s="10"/>
      <c r="FJ34" s="11"/>
      <c r="FK34" s="10"/>
      <c r="FL34" s="11"/>
      <c r="FM34" s="10"/>
      <c r="FN34" s="7"/>
      <c r="FO34" s="7">
        <f t="shared" si="45"/>
        <v>0</v>
      </c>
    </row>
    <row r="35" spans="1:171" x14ac:dyDescent="0.2">
      <c r="A35" s="6">
        <v>2</v>
      </c>
      <c r="B35" s="6">
        <v>1</v>
      </c>
      <c r="C35" s="6"/>
      <c r="D35" s="6"/>
      <c r="E35" s="3" t="s">
        <v>91</v>
      </c>
      <c r="F35" s="6">
        <f>$B$35*COUNTIF(T35:FM35,"e")</f>
        <v>0</v>
      </c>
      <c r="G35" s="6">
        <f>$B$35*COUNTIF(T35:FM35,"z")</f>
        <v>2</v>
      </c>
      <c r="H35" s="6">
        <f t="shared" si="27"/>
        <v>18</v>
      </c>
      <c r="I35" s="6">
        <f t="shared" si="28"/>
        <v>9</v>
      </c>
      <c r="J35" s="6">
        <f t="shared" si="29"/>
        <v>0</v>
      </c>
      <c r="K35" s="6">
        <f t="shared" si="30"/>
        <v>9</v>
      </c>
      <c r="L35" s="6">
        <f t="shared" si="31"/>
        <v>0</v>
      </c>
      <c r="M35" s="6">
        <f t="shared" si="32"/>
        <v>0</v>
      </c>
      <c r="N35" s="6">
        <f t="shared" si="33"/>
        <v>0</v>
      </c>
      <c r="O35" s="6">
        <f t="shared" si="34"/>
        <v>0</v>
      </c>
      <c r="P35" s="6">
        <f t="shared" si="35"/>
        <v>0</v>
      </c>
      <c r="Q35" s="7">
        <f t="shared" si="36"/>
        <v>2</v>
      </c>
      <c r="R35" s="7">
        <f t="shared" si="37"/>
        <v>1</v>
      </c>
      <c r="S35" s="7">
        <f>$B$35*0.6</f>
        <v>0.6</v>
      </c>
      <c r="T35" s="11"/>
      <c r="U35" s="10"/>
      <c r="V35" s="11"/>
      <c r="W35" s="10"/>
      <c r="X35" s="7"/>
      <c r="Y35" s="11"/>
      <c r="Z35" s="10"/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38"/>
        <v>0</v>
      </c>
      <c r="AM35" s="11">
        <f>$B$35*9</f>
        <v>9</v>
      </c>
      <c r="AN35" s="10" t="s">
        <v>61</v>
      </c>
      <c r="AO35" s="11"/>
      <c r="AP35" s="10"/>
      <c r="AQ35" s="7">
        <f>$B$35*1</f>
        <v>1</v>
      </c>
      <c r="AR35" s="11">
        <f>$B$35*9</f>
        <v>9</v>
      </c>
      <c r="AS35" s="10" t="s">
        <v>61</v>
      </c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7">
        <f>$B$35*1</f>
        <v>1</v>
      </c>
      <c r="BE35" s="7">
        <f t="shared" si="39"/>
        <v>2</v>
      </c>
      <c r="BF35" s="11"/>
      <c r="BG35" s="10"/>
      <c r="BH35" s="11"/>
      <c r="BI35" s="10"/>
      <c r="BJ35" s="7"/>
      <c r="BK35" s="11"/>
      <c r="BL35" s="10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40"/>
        <v>0</v>
      </c>
      <c r="BY35" s="11"/>
      <c r="BZ35" s="10"/>
      <c r="CA35" s="11"/>
      <c r="CB35" s="10"/>
      <c r="CC35" s="7"/>
      <c r="CD35" s="11"/>
      <c r="CE35" s="10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41"/>
        <v>0</v>
      </c>
      <c r="CR35" s="11"/>
      <c r="CS35" s="10"/>
      <c r="CT35" s="11"/>
      <c r="CU35" s="10"/>
      <c r="CV35" s="7"/>
      <c r="CW35" s="11"/>
      <c r="CX35" s="10"/>
      <c r="CY35" s="11"/>
      <c r="CZ35" s="10"/>
      <c r="DA35" s="11"/>
      <c r="DB35" s="10"/>
      <c r="DC35" s="11"/>
      <c r="DD35" s="10"/>
      <c r="DE35" s="11"/>
      <c r="DF35" s="10"/>
      <c r="DG35" s="11"/>
      <c r="DH35" s="10"/>
      <c r="DI35" s="7"/>
      <c r="DJ35" s="7">
        <f t="shared" si="42"/>
        <v>0</v>
      </c>
      <c r="DK35" s="11"/>
      <c r="DL35" s="10"/>
      <c r="DM35" s="11"/>
      <c r="DN35" s="10"/>
      <c r="DO35" s="7"/>
      <c r="DP35" s="11"/>
      <c r="DQ35" s="10"/>
      <c r="DR35" s="11"/>
      <c r="DS35" s="10"/>
      <c r="DT35" s="11"/>
      <c r="DU35" s="10"/>
      <c r="DV35" s="11"/>
      <c r="DW35" s="10"/>
      <c r="DX35" s="11"/>
      <c r="DY35" s="10"/>
      <c r="DZ35" s="11"/>
      <c r="EA35" s="10"/>
      <c r="EB35" s="7"/>
      <c r="EC35" s="7">
        <f t="shared" si="43"/>
        <v>0</v>
      </c>
      <c r="ED35" s="11"/>
      <c r="EE35" s="10"/>
      <c r="EF35" s="11"/>
      <c r="EG35" s="10"/>
      <c r="EH35" s="7"/>
      <c r="EI35" s="11"/>
      <c r="EJ35" s="10"/>
      <c r="EK35" s="11"/>
      <c r="EL35" s="10"/>
      <c r="EM35" s="11"/>
      <c r="EN35" s="10"/>
      <c r="EO35" s="11"/>
      <c r="EP35" s="10"/>
      <c r="EQ35" s="11"/>
      <c r="ER35" s="10"/>
      <c r="ES35" s="11"/>
      <c r="ET35" s="10"/>
      <c r="EU35" s="7"/>
      <c r="EV35" s="7">
        <f t="shared" si="44"/>
        <v>0</v>
      </c>
      <c r="EW35" s="11"/>
      <c r="EX35" s="10"/>
      <c r="EY35" s="11"/>
      <c r="EZ35" s="10"/>
      <c r="FA35" s="7"/>
      <c r="FB35" s="11"/>
      <c r="FC35" s="10"/>
      <c r="FD35" s="11"/>
      <c r="FE35" s="10"/>
      <c r="FF35" s="11"/>
      <c r="FG35" s="10"/>
      <c r="FH35" s="11"/>
      <c r="FI35" s="10"/>
      <c r="FJ35" s="11"/>
      <c r="FK35" s="10"/>
      <c r="FL35" s="11"/>
      <c r="FM35" s="10"/>
      <c r="FN35" s="7"/>
      <c r="FO35" s="7">
        <f t="shared" si="45"/>
        <v>0</v>
      </c>
    </row>
    <row r="36" spans="1:171" x14ac:dyDescent="0.2">
      <c r="A36" s="6"/>
      <c r="B36" s="6"/>
      <c r="C36" s="6"/>
      <c r="D36" s="6" t="s">
        <v>92</v>
      </c>
      <c r="E36" s="3" t="s">
        <v>93</v>
      </c>
      <c r="F36" s="6">
        <f>COUNTIF(T36:FM36,"e")</f>
        <v>1</v>
      </c>
      <c r="G36" s="6">
        <f>COUNTIF(T36:FM36,"z")</f>
        <v>1</v>
      </c>
      <c r="H36" s="6">
        <f t="shared" si="27"/>
        <v>36</v>
      </c>
      <c r="I36" s="6">
        <f t="shared" si="28"/>
        <v>18</v>
      </c>
      <c r="J36" s="6">
        <f t="shared" si="29"/>
        <v>18</v>
      </c>
      <c r="K36" s="6">
        <f t="shared" si="30"/>
        <v>0</v>
      </c>
      <c r="L36" s="6">
        <f t="shared" si="31"/>
        <v>0</v>
      </c>
      <c r="M36" s="6">
        <f t="shared" si="32"/>
        <v>0</v>
      </c>
      <c r="N36" s="6">
        <f t="shared" si="33"/>
        <v>0</v>
      </c>
      <c r="O36" s="6">
        <f t="shared" si="34"/>
        <v>0</v>
      </c>
      <c r="P36" s="6">
        <f t="shared" si="35"/>
        <v>0</v>
      </c>
      <c r="Q36" s="7">
        <f t="shared" si="36"/>
        <v>5</v>
      </c>
      <c r="R36" s="7">
        <f t="shared" si="37"/>
        <v>0</v>
      </c>
      <c r="S36" s="7">
        <v>1.2</v>
      </c>
      <c r="T36" s="11"/>
      <c r="U36" s="10"/>
      <c r="V36" s="11"/>
      <c r="W36" s="10"/>
      <c r="X36" s="7"/>
      <c r="Y36" s="11"/>
      <c r="Z36" s="10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38"/>
        <v>0</v>
      </c>
      <c r="AM36" s="11">
        <v>18</v>
      </c>
      <c r="AN36" s="10" t="s">
        <v>64</v>
      </c>
      <c r="AO36" s="11">
        <v>18</v>
      </c>
      <c r="AP36" s="10" t="s">
        <v>61</v>
      </c>
      <c r="AQ36" s="7">
        <v>5</v>
      </c>
      <c r="AR36" s="11"/>
      <c r="AS36" s="10"/>
      <c r="AT36" s="11"/>
      <c r="AU36" s="10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t="shared" si="39"/>
        <v>5</v>
      </c>
      <c r="BF36" s="11"/>
      <c r="BG36" s="10"/>
      <c r="BH36" s="11"/>
      <c r="BI36" s="10"/>
      <c r="BJ36" s="7"/>
      <c r="BK36" s="11"/>
      <c r="BL36" s="10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40"/>
        <v>0</v>
      </c>
      <c r="BY36" s="11"/>
      <c r="BZ36" s="10"/>
      <c r="CA36" s="11"/>
      <c r="CB36" s="10"/>
      <c r="CC36" s="7"/>
      <c r="CD36" s="11"/>
      <c r="CE36" s="10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41"/>
        <v>0</v>
      </c>
      <c r="CR36" s="11"/>
      <c r="CS36" s="10"/>
      <c r="CT36" s="11"/>
      <c r="CU36" s="10"/>
      <c r="CV36" s="7"/>
      <c r="CW36" s="11"/>
      <c r="CX36" s="10"/>
      <c r="CY36" s="11"/>
      <c r="CZ36" s="10"/>
      <c r="DA36" s="11"/>
      <c r="DB36" s="10"/>
      <c r="DC36" s="11"/>
      <c r="DD36" s="10"/>
      <c r="DE36" s="11"/>
      <c r="DF36" s="10"/>
      <c r="DG36" s="11"/>
      <c r="DH36" s="10"/>
      <c r="DI36" s="7"/>
      <c r="DJ36" s="7">
        <f t="shared" si="42"/>
        <v>0</v>
      </c>
      <c r="DK36" s="11"/>
      <c r="DL36" s="10"/>
      <c r="DM36" s="11"/>
      <c r="DN36" s="10"/>
      <c r="DO36" s="7"/>
      <c r="DP36" s="11"/>
      <c r="DQ36" s="10"/>
      <c r="DR36" s="11"/>
      <c r="DS36" s="10"/>
      <c r="DT36" s="11"/>
      <c r="DU36" s="10"/>
      <c r="DV36" s="11"/>
      <c r="DW36" s="10"/>
      <c r="DX36" s="11"/>
      <c r="DY36" s="10"/>
      <c r="DZ36" s="11"/>
      <c r="EA36" s="10"/>
      <c r="EB36" s="7"/>
      <c r="EC36" s="7">
        <f t="shared" si="43"/>
        <v>0</v>
      </c>
      <c r="ED36" s="11"/>
      <c r="EE36" s="10"/>
      <c r="EF36" s="11"/>
      <c r="EG36" s="10"/>
      <c r="EH36" s="7"/>
      <c r="EI36" s="11"/>
      <c r="EJ36" s="10"/>
      <c r="EK36" s="11"/>
      <c r="EL36" s="10"/>
      <c r="EM36" s="11"/>
      <c r="EN36" s="10"/>
      <c r="EO36" s="11"/>
      <c r="EP36" s="10"/>
      <c r="EQ36" s="11"/>
      <c r="ER36" s="10"/>
      <c r="ES36" s="11"/>
      <c r="ET36" s="10"/>
      <c r="EU36" s="7"/>
      <c r="EV36" s="7">
        <f t="shared" si="44"/>
        <v>0</v>
      </c>
      <c r="EW36" s="11"/>
      <c r="EX36" s="10"/>
      <c r="EY36" s="11"/>
      <c r="EZ36" s="10"/>
      <c r="FA36" s="7"/>
      <c r="FB36" s="11"/>
      <c r="FC36" s="10"/>
      <c r="FD36" s="11"/>
      <c r="FE36" s="10"/>
      <c r="FF36" s="11"/>
      <c r="FG36" s="10"/>
      <c r="FH36" s="11"/>
      <c r="FI36" s="10"/>
      <c r="FJ36" s="11"/>
      <c r="FK36" s="10"/>
      <c r="FL36" s="11"/>
      <c r="FM36" s="10"/>
      <c r="FN36" s="7"/>
      <c r="FO36" s="7">
        <f t="shared" si="45"/>
        <v>0</v>
      </c>
    </row>
    <row r="37" spans="1:171" x14ac:dyDescent="0.2">
      <c r="A37" s="6"/>
      <c r="B37" s="6"/>
      <c r="C37" s="6"/>
      <c r="D37" s="6" t="s">
        <v>94</v>
      </c>
      <c r="E37" s="3" t="s">
        <v>95</v>
      </c>
      <c r="F37" s="6">
        <f>COUNTIF(T37:FM37,"e")</f>
        <v>1</v>
      </c>
      <c r="G37" s="6">
        <f>COUNTIF(T37:FM37,"z")</f>
        <v>2</v>
      </c>
      <c r="H37" s="6">
        <f t="shared" si="27"/>
        <v>35</v>
      </c>
      <c r="I37" s="6">
        <f t="shared" si="28"/>
        <v>15</v>
      </c>
      <c r="J37" s="6">
        <f t="shared" si="29"/>
        <v>10</v>
      </c>
      <c r="K37" s="6">
        <f t="shared" si="30"/>
        <v>10</v>
      </c>
      <c r="L37" s="6">
        <f t="shared" si="31"/>
        <v>0</v>
      </c>
      <c r="M37" s="6">
        <f t="shared" si="32"/>
        <v>0</v>
      </c>
      <c r="N37" s="6">
        <f t="shared" si="33"/>
        <v>0</v>
      </c>
      <c r="O37" s="6">
        <f t="shared" si="34"/>
        <v>0</v>
      </c>
      <c r="P37" s="6">
        <f t="shared" si="35"/>
        <v>0</v>
      </c>
      <c r="Q37" s="7">
        <f t="shared" si="36"/>
        <v>5</v>
      </c>
      <c r="R37" s="7">
        <f t="shared" si="37"/>
        <v>1.4</v>
      </c>
      <c r="S37" s="7">
        <v>1.2</v>
      </c>
      <c r="T37" s="11"/>
      <c r="U37" s="10"/>
      <c r="V37" s="11"/>
      <c r="W37" s="10"/>
      <c r="X37" s="7"/>
      <c r="Y37" s="11"/>
      <c r="Z37" s="10"/>
      <c r="AA37" s="11"/>
      <c r="AB37" s="10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38"/>
        <v>0</v>
      </c>
      <c r="AM37" s="11"/>
      <c r="AN37" s="10"/>
      <c r="AO37" s="11"/>
      <c r="AP37" s="10"/>
      <c r="AQ37" s="7"/>
      <c r="AR37" s="11"/>
      <c r="AS37" s="10"/>
      <c r="AT37" s="11"/>
      <c r="AU37" s="10"/>
      <c r="AV37" s="11"/>
      <c r="AW37" s="10"/>
      <c r="AX37" s="11"/>
      <c r="AY37" s="10"/>
      <c r="AZ37" s="11"/>
      <c r="BA37" s="10"/>
      <c r="BB37" s="11"/>
      <c r="BC37" s="10"/>
      <c r="BD37" s="7"/>
      <c r="BE37" s="7">
        <f t="shared" si="39"/>
        <v>0</v>
      </c>
      <c r="BF37" s="11">
        <v>15</v>
      </c>
      <c r="BG37" s="10" t="s">
        <v>64</v>
      </c>
      <c r="BH37" s="11">
        <v>10</v>
      </c>
      <c r="BI37" s="10" t="s">
        <v>61</v>
      </c>
      <c r="BJ37" s="7">
        <v>3.6</v>
      </c>
      <c r="BK37" s="11">
        <v>10</v>
      </c>
      <c r="BL37" s="10" t="s">
        <v>61</v>
      </c>
      <c r="BM37" s="11"/>
      <c r="BN37" s="10"/>
      <c r="BO37" s="11"/>
      <c r="BP37" s="10"/>
      <c r="BQ37" s="11"/>
      <c r="BR37" s="10"/>
      <c r="BS37" s="11"/>
      <c r="BT37" s="10"/>
      <c r="BU37" s="11"/>
      <c r="BV37" s="10"/>
      <c r="BW37" s="7">
        <v>1.4</v>
      </c>
      <c r="BX37" s="7">
        <f t="shared" si="40"/>
        <v>5</v>
      </c>
      <c r="BY37" s="11"/>
      <c r="BZ37" s="10"/>
      <c r="CA37" s="11"/>
      <c r="CB37" s="10"/>
      <c r="CC37" s="7"/>
      <c r="CD37" s="11"/>
      <c r="CE37" s="10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41"/>
        <v>0</v>
      </c>
      <c r="CR37" s="11"/>
      <c r="CS37" s="10"/>
      <c r="CT37" s="11"/>
      <c r="CU37" s="10"/>
      <c r="CV37" s="7"/>
      <c r="CW37" s="11"/>
      <c r="CX37" s="10"/>
      <c r="CY37" s="11"/>
      <c r="CZ37" s="10"/>
      <c r="DA37" s="11"/>
      <c r="DB37" s="10"/>
      <c r="DC37" s="11"/>
      <c r="DD37" s="10"/>
      <c r="DE37" s="11"/>
      <c r="DF37" s="10"/>
      <c r="DG37" s="11"/>
      <c r="DH37" s="10"/>
      <c r="DI37" s="7"/>
      <c r="DJ37" s="7">
        <f t="shared" si="42"/>
        <v>0</v>
      </c>
      <c r="DK37" s="11"/>
      <c r="DL37" s="10"/>
      <c r="DM37" s="11"/>
      <c r="DN37" s="10"/>
      <c r="DO37" s="7"/>
      <c r="DP37" s="11"/>
      <c r="DQ37" s="10"/>
      <c r="DR37" s="11"/>
      <c r="DS37" s="10"/>
      <c r="DT37" s="11"/>
      <c r="DU37" s="10"/>
      <c r="DV37" s="11"/>
      <c r="DW37" s="10"/>
      <c r="DX37" s="11"/>
      <c r="DY37" s="10"/>
      <c r="DZ37" s="11"/>
      <c r="EA37" s="10"/>
      <c r="EB37" s="7"/>
      <c r="EC37" s="7">
        <f t="shared" si="43"/>
        <v>0</v>
      </c>
      <c r="ED37" s="11"/>
      <c r="EE37" s="10"/>
      <c r="EF37" s="11"/>
      <c r="EG37" s="10"/>
      <c r="EH37" s="7"/>
      <c r="EI37" s="11"/>
      <c r="EJ37" s="10"/>
      <c r="EK37" s="11"/>
      <c r="EL37" s="10"/>
      <c r="EM37" s="11"/>
      <c r="EN37" s="10"/>
      <c r="EO37" s="11"/>
      <c r="EP37" s="10"/>
      <c r="EQ37" s="11"/>
      <c r="ER37" s="10"/>
      <c r="ES37" s="11"/>
      <c r="ET37" s="10"/>
      <c r="EU37" s="7"/>
      <c r="EV37" s="7">
        <f t="shared" si="44"/>
        <v>0</v>
      </c>
      <c r="EW37" s="11"/>
      <c r="EX37" s="10"/>
      <c r="EY37" s="11"/>
      <c r="EZ37" s="10"/>
      <c r="FA37" s="7"/>
      <c r="FB37" s="11"/>
      <c r="FC37" s="10"/>
      <c r="FD37" s="11"/>
      <c r="FE37" s="10"/>
      <c r="FF37" s="11"/>
      <c r="FG37" s="10"/>
      <c r="FH37" s="11"/>
      <c r="FI37" s="10"/>
      <c r="FJ37" s="11"/>
      <c r="FK37" s="10"/>
      <c r="FL37" s="11"/>
      <c r="FM37" s="10"/>
      <c r="FN37" s="7"/>
      <c r="FO37" s="7">
        <f t="shared" si="45"/>
        <v>0</v>
      </c>
    </row>
    <row r="38" spans="1:171" x14ac:dyDescent="0.2">
      <c r="A38" s="6"/>
      <c r="B38" s="6"/>
      <c r="C38" s="6"/>
      <c r="D38" s="6" t="s">
        <v>96</v>
      </c>
      <c r="E38" s="3" t="s">
        <v>97</v>
      </c>
      <c r="F38" s="6">
        <f>COUNTIF(T38:FM38,"e")</f>
        <v>0</v>
      </c>
      <c r="G38" s="6">
        <f>COUNTIF(T38:FM38,"z")</f>
        <v>2</v>
      </c>
      <c r="H38" s="6">
        <f t="shared" si="27"/>
        <v>18</v>
      </c>
      <c r="I38" s="6">
        <f t="shared" si="28"/>
        <v>9</v>
      </c>
      <c r="J38" s="6">
        <f t="shared" si="29"/>
        <v>9</v>
      </c>
      <c r="K38" s="6">
        <f t="shared" si="30"/>
        <v>0</v>
      </c>
      <c r="L38" s="6">
        <f t="shared" si="31"/>
        <v>0</v>
      </c>
      <c r="M38" s="6">
        <f t="shared" si="32"/>
        <v>0</v>
      </c>
      <c r="N38" s="6">
        <f t="shared" si="33"/>
        <v>0</v>
      </c>
      <c r="O38" s="6">
        <f t="shared" si="34"/>
        <v>0</v>
      </c>
      <c r="P38" s="6">
        <f t="shared" si="35"/>
        <v>0</v>
      </c>
      <c r="Q38" s="7">
        <f t="shared" si="36"/>
        <v>2</v>
      </c>
      <c r="R38" s="7">
        <f t="shared" si="37"/>
        <v>0</v>
      </c>
      <c r="S38" s="7">
        <v>0.6</v>
      </c>
      <c r="T38" s="11"/>
      <c r="U38" s="10"/>
      <c r="V38" s="11"/>
      <c r="W38" s="10"/>
      <c r="X38" s="7"/>
      <c r="Y38" s="11"/>
      <c r="Z38" s="10"/>
      <c r="AA38" s="11"/>
      <c r="AB38" s="10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38"/>
        <v>0</v>
      </c>
      <c r="AM38" s="11"/>
      <c r="AN38" s="10"/>
      <c r="AO38" s="11"/>
      <c r="AP38" s="10"/>
      <c r="AQ38" s="7"/>
      <c r="AR38" s="11"/>
      <c r="AS38" s="10"/>
      <c r="AT38" s="11"/>
      <c r="AU38" s="10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si="39"/>
        <v>0</v>
      </c>
      <c r="BF38" s="11"/>
      <c r="BG38" s="10"/>
      <c r="BH38" s="11"/>
      <c r="BI38" s="10"/>
      <c r="BJ38" s="7"/>
      <c r="BK38" s="11"/>
      <c r="BL38" s="10"/>
      <c r="BM38" s="11"/>
      <c r="BN38" s="10"/>
      <c r="BO38" s="11"/>
      <c r="BP38" s="10"/>
      <c r="BQ38" s="11"/>
      <c r="BR38" s="10"/>
      <c r="BS38" s="11"/>
      <c r="BT38" s="10"/>
      <c r="BU38" s="11"/>
      <c r="BV38" s="10"/>
      <c r="BW38" s="7"/>
      <c r="BX38" s="7">
        <f t="shared" si="40"/>
        <v>0</v>
      </c>
      <c r="BY38" s="11">
        <v>9</v>
      </c>
      <c r="BZ38" s="10" t="s">
        <v>61</v>
      </c>
      <c r="CA38" s="11">
        <v>9</v>
      </c>
      <c r="CB38" s="10" t="s">
        <v>61</v>
      </c>
      <c r="CC38" s="7">
        <v>2</v>
      </c>
      <c r="CD38" s="11"/>
      <c r="CE38" s="10"/>
      <c r="CF38" s="11"/>
      <c r="CG38" s="10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41"/>
        <v>2</v>
      </c>
      <c r="CR38" s="11"/>
      <c r="CS38" s="10"/>
      <c r="CT38" s="11"/>
      <c r="CU38" s="10"/>
      <c r="CV38" s="7"/>
      <c r="CW38" s="11"/>
      <c r="CX38" s="10"/>
      <c r="CY38" s="11"/>
      <c r="CZ38" s="10"/>
      <c r="DA38" s="11"/>
      <c r="DB38" s="10"/>
      <c r="DC38" s="11"/>
      <c r="DD38" s="10"/>
      <c r="DE38" s="11"/>
      <c r="DF38" s="10"/>
      <c r="DG38" s="11"/>
      <c r="DH38" s="10"/>
      <c r="DI38" s="7"/>
      <c r="DJ38" s="7">
        <f t="shared" si="42"/>
        <v>0</v>
      </c>
      <c r="DK38" s="11"/>
      <c r="DL38" s="10"/>
      <c r="DM38" s="11"/>
      <c r="DN38" s="10"/>
      <c r="DO38" s="7"/>
      <c r="DP38" s="11"/>
      <c r="DQ38" s="10"/>
      <c r="DR38" s="11"/>
      <c r="DS38" s="10"/>
      <c r="DT38" s="11"/>
      <c r="DU38" s="10"/>
      <c r="DV38" s="11"/>
      <c r="DW38" s="10"/>
      <c r="DX38" s="11"/>
      <c r="DY38" s="10"/>
      <c r="DZ38" s="11"/>
      <c r="EA38" s="10"/>
      <c r="EB38" s="7"/>
      <c r="EC38" s="7">
        <f t="shared" si="43"/>
        <v>0</v>
      </c>
      <c r="ED38" s="11"/>
      <c r="EE38" s="10"/>
      <c r="EF38" s="11"/>
      <c r="EG38" s="10"/>
      <c r="EH38" s="7"/>
      <c r="EI38" s="11"/>
      <c r="EJ38" s="10"/>
      <c r="EK38" s="11"/>
      <c r="EL38" s="10"/>
      <c r="EM38" s="11"/>
      <c r="EN38" s="10"/>
      <c r="EO38" s="11"/>
      <c r="EP38" s="10"/>
      <c r="EQ38" s="11"/>
      <c r="ER38" s="10"/>
      <c r="ES38" s="11"/>
      <c r="ET38" s="10"/>
      <c r="EU38" s="7"/>
      <c r="EV38" s="7">
        <f t="shared" si="44"/>
        <v>0</v>
      </c>
      <c r="EW38" s="11"/>
      <c r="EX38" s="10"/>
      <c r="EY38" s="11"/>
      <c r="EZ38" s="10"/>
      <c r="FA38" s="7"/>
      <c r="FB38" s="11"/>
      <c r="FC38" s="10"/>
      <c r="FD38" s="11"/>
      <c r="FE38" s="10"/>
      <c r="FF38" s="11"/>
      <c r="FG38" s="10"/>
      <c r="FH38" s="11"/>
      <c r="FI38" s="10"/>
      <c r="FJ38" s="11"/>
      <c r="FK38" s="10"/>
      <c r="FL38" s="11"/>
      <c r="FM38" s="10"/>
      <c r="FN38" s="7"/>
      <c r="FO38" s="7">
        <f t="shared" si="45"/>
        <v>0</v>
      </c>
    </row>
    <row r="39" spans="1:171" ht="15.95" customHeight="1" x14ac:dyDescent="0.2">
      <c r="A39" s="6"/>
      <c r="B39" s="6"/>
      <c r="C39" s="6"/>
      <c r="D39" s="6"/>
      <c r="E39" s="6" t="s">
        <v>73</v>
      </c>
      <c r="F39" s="6">
        <f t="shared" ref="F39:AK39" si="46">SUM(F27:F38)</f>
        <v>6</v>
      </c>
      <c r="G39" s="6">
        <f t="shared" si="46"/>
        <v>19</v>
      </c>
      <c r="H39" s="6">
        <f t="shared" si="46"/>
        <v>321</v>
      </c>
      <c r="I39" s="6">
        <f t="shared" si="46"/>
        <v>145</v>
      </c>
      <c r="J39" s="6">
        <f t="shared" si="46"/>
        <v>77</v>
      </c>
      <c r="K39" s="6">
        <f t="shared" si="46"/>
        <v>91</v>
      </c>
      <c r="L39" s="6">
        <f t="shared" si="46"/>
        <v>0</v>
      </c>
      <c r="M39" s="6">
        <f t="shared" si="46"/>
        <v>8</v>
      </c>
      <c r="N39" s="6">
        <f t="shared" si="46"/>
        <v>0</v>
      </c>
      <c r="O39" s="6">
        <f t="shared" si="46"/>
        <v>0</v>
      </c>
      <c r="P39" s="6">
        <f t="shared" si="46"/>
        <v>0</v>
      </c>
      <c r="Q39" s="7">
        <f t="shared" si="46"/>
        <v>44</v>
      </c>
      <c r="R39" s="7">
        <f t="shared" si="46"/>
        <v>11.9</v>
      </c>
      <c r="S39" s="7">
        <f t="shared" si="46"/>
        <v>11.299999999999999</v>
      </c>
      <c r="T39" s="11">
        <f t="shared" si="46"/>
        <v>28</v>
      </c>
      <c r="U39" s="10">
        <f t="shared" si="46"/>
        <v>0</v>
      </c>
      <c r="V39" s="11">
        <f t="shared" si="46"/>
        <v>20</v>
      </c>
      <c r="W39" s="10">
        <f t="shared" si="46"/>
        <v>0</v>
      </c>
      <c r="X39" s="7">
        <f t="shared" si="46"/>
        <v>8</v>
      </c>
      <c r="Y39" s="11">
        <f t="shared" si="46"/>
        <v>27</v>
      </c>
      <c r="Z39" s="10">
        <f t="shared" si="46"/>
        <v>0</v>
      </c>
      <c r="AA39" s="11">
        <f t="shared" si="46"/>
        <v>0</v>
      </c>
      <c r="AB39" s="10">
        <f t="shared" si="46"/>
        <v>0</v>
      </c>
      <c r="AC39" s="11">
        <f t="shared" si="46"/>
        <v>0</v>
      </c>
      <c r="AD39" s="10">
        <f t="shared" si="46"/>
        <v>0</v>
      </c>
      <c r="AE39" s="11">
        <f t="shared" si="46"/>
        <v>0</v>
      </c>
      <c r="AF39" s="10">
        <f t="shared" si="46"/>
        <v>0</v>
      </c>
      <c r="AG39" s="11">
        <f t="shared" si="46"/>
        <v>0</v>
      </c>
      <c r="AH39" s="10">
        <f t="shared" si="46"/>
        <v>0</v>
      </c>
      <c r="AI39" s="11">
        <f t="shared" si="46"/>
        <v>0</v>
      </c>
      <c r="AJ39" s="10">
        <f t="shared" si="46"/>
        <v>0</v>
      </c>
      <c r="AK39" s="7">
        <f t="shared" si="46"/>
        <v>3</v>
      </c>
      <c r="AL39" s="7">
        <f t="shared" ref="AL39:BQ39" si="47">SUM(AL27:AL38)</f>
        <v>11</v>
      </c>
      <c r="AM39" s="11">
        <f t="shared" si="47"/>
        <v>65</v>
      </c>
      <c r="AN39" s="10">
        <f t="shared" si="47"/>
        <v>0</v>
      </c>
      <c r="AO39" s="11">
        <f t="shared" si="47"/>
        <v>38</v>
      </c>
      <c r="AP39" s="10">
        <f t="shared" si="47"/>
        <v>0</v>
      </c>
      <c r="AQ39" s="7">
        <f t="shared" si="47"/>
        <v>13.5</v>
      </c>
      <c r="AR39" s="11">
        <f t="shared" si="47"/>
        <v>27</v>
      </c>
      <c r="AS39" s="10">
        <f t="shared" si="47"/>
        <v>0</v>
      </c>
      <c r="AT39" s="11">
        <f t="shared" si="47"/>
        <v>0</v>
      </c>
      <c r="AU39" s="10">
        <f t="shared" si="47"/>
        <v>0</v>
      </c>
      <c r="AV39" s="11">
        <f t="shared" si="47"/>
        <v>0</v>
      </c>
      <c r="AW39" s="10">
        <f t="shared" si="47"/>
        <v>0</v>
      </c>
      <c r="AX39" s="11">
        <f t="shared" si="47"/>
        <v>0</v>
      </c>
      <c r="AY39" s="10">
        <f t="shared" si="47"/>
        <v>0</v>
      </c>
      <c r="AZ39" s="11">
        <f t="shared" si="47"/>
        <v>0</v>
      </c>
      <c r="BA39" s="10">
        <f t="shared" si="47"/>
        <v>0</v>
      </c>
      <c r="BB39" s="11">
        <f t="shared" si="47"/>
        <v>0</v>
      </c>
      <c r="BC39" s="10">
        <f t="shared" si="47"/>
        <v>0</v>
      </c>
      <c r="BD39" s="7">
        <f t="shared" si="47"/>
        <v>3.5</v>
      </c>
      <c r="BE39" s="7">
        <f t="shared" si="47"/>
        <v>17</v>
      </c>
      <c r="BF39" s="11">
        <f t="shared" si="47"/>
        <v>33</v>
      </c>
      <c r="BG39" s="10">
        <f t="shared" si="47"/>
        <v>0</v>
      </c>
      <c r="BH39" s="11">
        <f t="shared" si="47"/>
        <v>10</v>
      </c>
      <c r="BI39" s="10">
        <f t="shared" si="47"/>
        <v>0</v>
      </c>
      <c r="BJ39" s="7">
        <f t="shared" si="47"/>
        <v>6.6</v>
      </c>
      <c r="BK39" s="11">
        <f t="shared" si="47"/>
        <v>37</v>
      </c>
      <c r="BL39" s="10">
        <f t="shared" si="47"/>
        <v>0</v>
      </c>
      <c r="BM39" s="11">
        <f t="shared" si="47"/>
        <v>0</v>
      </c>
      <c r="BN39" s="10">
        <f t="shared" si="47"/>
        <v>0</v>
      </c>
      <c r="BO39" s="11">
        <f t="shared" si="47"/>
        <v>0</v>
      </c>
      <c r="BP39" s="10">
        <f t="shared" si="47"/>
        <v>0</v>
      </c>
      <c r="BQ39" s="11">
        <f t="shared" si="47"/>
        <v>0</v>
      </c>
      <c r="BR39" s="10">
        <f t="shared" ref="BR39:CW39" si="48">SUM(BR27:BR38)</f>
        <v>0</v>
      </c>
      <c r="BS39" s="11">
        <f t="shared" si="48"/>
        <v>0</v>
      </c>
      <c r="BT39" s="10">
        <f t="shared" si="48"/>
        <v>0</v>
      </c>
      <c r="BU39" s="11">
        <f t="shared" si="48"/>
        <v>0</v>
      </c>
      <c r="BV39" s="10">
        <f t="shared" si="48"/>
        <v>0</v>
      </c>
      <c r="BW39" s="7">
        <f t="shared" si="48"/>
        <v>4.4000000000000004</v>
      </c>
      <c r="BX39" s="7">
        <f t="shared" si="48"/>
        <v>11</v>
      </c>
      <c r="BY39" s="11">
        <f t="shared" si="48"/>
        <v>19</v>
      </c>
      <c r="BZ39" s="10">
        <f t="shared" si="48"/>
        <v>0</v>
      </c>
      <c r="CA39" s="11">
        <f t="shared" si="48"/>
        <v>9</v>
      </c>
      <c r="CB39" s="10">
        <f t="shared" si="48"/>
        <v>0</v>
      </c>
      <c r="CC39" s="7">
        <f t="shared" si="48"/>
        <v>4</v>
      </c>
      <c r="CD39" s="11">
        <f t="shared" si="48"/>
        <v>0</v>
      </c>
      <c r="CE39" s="10">
        <f t="shared" si="48"/>
        <v>0</v>
      </c>
      <c r="CF39" s="11">
        <f t="shared" si="48"/>
        <v>0</v>
      </c>
      <c r="CG39" s="10">
        <f t="shared" si="48"/>
        <v>0</v>
      </c>
      <c r="CH39" s="11">
        <f t="shared" si="48"/>
        <v>8</v>
      </c>
      <c r="CI39" s="10">
        <f t="shared" si="48"/>
        <v>0</v>
      </c>
      <c r="CJ39" s="11">
        <f t="shared" si="48"/>
        <v>0</v>
      </c>
      <c r="CK39" s="10">
        <f t="shared" si="48"/>
        <v>0</v>
      </c>
      <c r="CL39" s="11">
        <f t="shared" si="48"/>
        <v>0</v>
      </c>
      <c r="CM39" s="10">
        <f t="shared" si="48"/>
        <v>0</v>
      </c>
      <c r="CN39" s="11">
        <f t="shared" si="48"/>
        <v>0</v>
      </c>
      <c r="CO39" s="10">
        <f t="shared" si="48"/>
        <v>0</v>
      </c>
      <c r="CP39" s="7">
        <f t="shared" si="48"/>
        <v>1</v>
      </c>
      <c r="CQ39" s="7">
        <f t="shared" si="48"/>
        <v>5</v>
      </c>
      <c r="CR39" s="11">
        <f t="shared" si="48"/>
        <v>0</v>
      </c>
      <c r="CS39" s="10">
        <f t="shared" si="48"/>
        <v>0</v>
      </c>
      <c r="CT39" s="11">
        <f t="shared" si="48"/>
        <v>0</v>
      </c>
      <c r="CU39" s="10">
        <f t="shared" si="48"/>
        <v>0</v>
      </c>
      <c r="CV39" s="7">
        <f t="shared" si="48"/>
        <v>0</v>
      </c>
      <c r="CW39" s="11">
        <f t="shared" si="48"/>
        <v>0</v>
      </c>
      <c r="CX39" s="10">
        <f t="shared" ref="CX39:EC39" si="49">SUM(CX27:CX38)</f>
        <v>0</v>
      </c>
      <c r="CY39" s="11">
        <f t="shared" si="49"/>
        <v>0</v>
      </c>
      <c r="CZ39" s="10">
        <f t="shared" si="49"/>
        <v>0</v>
      </c>
      <c r="DA39" s="11">
        <f t="shared" si="49"/>
        <v>0</v>
      </c>
      <c r="DB39" s="10">
        <f t="shared" si="49"/>
        <v>0</v>
      </c>
      <c r="DC39" s="11">
        <f t="shared" si="49"/>
        <v>0</v>
      </c>
      <c r="DD39" s="10">
        <f t="shared" si="49"/>
        <v>0</v>
      </c>
      <c r="DE39" s="11">
        <f t="shared" si="49"/>
        <v>0</v>
      </c>
      <c r="DF39" s="10">
        <f t="shared" si="49"/>
        <v>0</v>
      </c>
      <c r="DG39" s="11">
        <f t="shared" si="49"/>
        <v>0</v>
      </c>
      <c r="DH39" s="10">
        <f t="shared" si="49"/>
        <v>0</v>
      </c>
      <c r="DI39" s="7">
        <f t="shared" si="49"/>
        <v>0</v>
      </c>
      <c r="DJ39" s="7">
        <f t="shared" si="49"/>
        <v>0</v>
      </c>
      <c r="DK39" s="11">
        <f t="shared" si="49"/>
        <v>0</v>
      </c>
      <c r="DL39" s="10">
        <f t="shared" si="49"/>
        <v>0</v>
      </c>
      <c r="DM39" s="11">
        <f t="shared" si="49"/>
        <v>0</v>
      </c>
      <c r="DN39" s="10">
        <f t="shared" si="49"/>
        <v>0</v>
      </c>
      <c r="DO39" s="7">
        <f t="shared" si="49"/>
        <v>0</v>
      </c>
      <c r="DP39" s="11">
        <f t="shared" si="49"/>
        <v>0</v>
      </c>
      <c r="DQ39" s="10">
        <f t="shared" si="49"/>
        <v>0</v>
      </c>
      <c r="DR39" s="11">
        <f t="shared" si="49"/>
        <v>0</v>
      </c>
      <c r="DS39" s="10">
        <f t="shared" si="49"/>
        <v>0</v>
      </c>
      <c r="DT39" s="11">
        <f t="shared" si="49"/>
        <v>0</v>
      </c>
      <c r="DU39" s="10">
        <f t="shared" si="49"/>
        <v>0</v>
      </c>
      <c r="DV39" s="11">
        <f t="shared" si="49"/>
        <v>0</v>
      </c>
      <c r="DW39" s="10">
        <f t="shared" si="49"/>
        <v>0</v>
      </c>
      <c r="DX39" s="11">
        <f t="shared" si="49"/>
        <v>0</v>
      </c>
      <c r="DY39" s="10">
        <f t="shared" si="49"/>
        <v>0</v>
      </c>
      <c r="DZ39" s="11">
        <f t="shared" si="49"/>
        <v>0</v>
      </c>
      <c r="EA39" s="10">
        <f t="shared" si="49"/>
        <v>0</v>
      </c>
      <c r="EB39" s="7">
        <f t="shared" si="49"/>
        <v>0</v>
      </c>
      <c r="EC39" s="7">
        <f t="shared" si="49"/>
        <v>0</v>
      </c>
      <c r="ED39" s="11">
        <f t="shared" ref="ED39:FI39" si="50">SUM(ED27:ED38)</f>
        <v>0</v>
      </c>
      <c r="EE39" s="10">
        <f t="shared" si="50"/>
        <v>0</v>
      </c>
      <c r="EF39" s="11">
        <f t="shared" si="50"/>
        <v>0</v>
      </c>
      <c r="EG39" s="10">
        <f t="shared" si="50"/>
        <v>0</v>
      </c>
      <c r="EH39" s="7">
        <f t="shared" si="50"/>
        <v>0</v>
      </c>
      <c r="EI39" s="11">
        <f t="shared" si="50"/>
        <v>0</v>
      </c>
      <c r="EJ39" s="10">
        <f t="shared" si="50"/>
        <v>0</v>
      </c>
      <c r="EK39" s="11">
        <f t="shared" si="50"/>
        <v>0</v>
      </c>
      <c r="EL39" s="10">
        <f t="shared" si="50"/>
        <v>0</v>
      </c>
      <c r="EM39" s="11">
        <f t="shared" si="50"/>
        <v>0</v>
      </c>
      <c r="EN39" s="10">
        <f t="shared" si="50"/>
        <v>0</v>
      </c>
      <c r="EO39" s="11">
        <f t="shared" si="50"/>
        <v>0</v>
      </c>
      <c r="EP39" s="10">
        <f t="shared" si="50"/>
        <v>0</v>
      </c>
      <c r="EQ39" s="11">
        <f t="shared" si="50"/>
        <v>0</v>
      </c>
      <c r="ER39" s="10">
        <f t="shared" si="50"/>
        <v>0</v>
      </c>
      <c r="ES39" s="11">
        <f t="shared" si="50"/>
        <v>0</v>
      </c>
      <c r="ET39" s="10">
        <f t="shared" si="50"/>
        <v>0</v>
      </c>
      <c r="EU39" s="7">
        <f t="shared" si="50"/>
        <v>0</v>
      </c>
      <c r="EV39" s="7">
        <f t="shared" si="50"/>
        <v>0</v>
      </c>
      <c r="EW39" s="11">
        <f t="shared" si="50"/>
        <v>0</v>
      </c>
      <c r="EX39" s="10">
        <f t="shared" si="50"/>
        <v>0</v>
      </c>
      <c r="EY39" s="11">
        <f t="shared" si="50"/>
        <v>0</v>
      </c>
      <c r="EZ39" s="10">
        <f t="shared" si="50"/>
        <v>0</v>
      </c>
      <c r="FA39" s="7">
        <f t="shared" si="50"/>
        <v>0</v>
      </c>
      <c r="FB39" s="11">
        <f t="shared" si="50"/>
        <v>0</v>
      </c>
      <c r="FC39" s="10">
        <f t="shared" si="50"/>
        <v>0</v>
      </c>
      <c r="FD39" s="11">
        <f t="shared" si="50"/>
        <v>0</v>
      </c>
      <c r="FE39" s="10">
        <f t="shared" si="50"/>
        <v>0</v>
      </c>
      <c r="FF39" s="11">
        <f t="shared" si="50"/>
        <v>0</v>
      </c>
      <c r="FG39" s="10">
        <f t="shared" si="50"/>
        <v>0</v>
      </c>
      <c r="FH39" s="11">
        <f t="shared" si="50"/>
        <v>0</v>
      </c>
      <c r="FI39" s="10">
        <f t="shared" si="50"/>
        <v>0</v>
      </c>
      <c r="FJ39" s="11">
        <f t="shared" ref="FJ39:FO39" si="51">SUM(FJ27:FJ38)</f>
        <v>0</v>
      </c>
      <c r="FK39" s="10">
        <f t="shared" si="51"/>
        <v>0</v>
      </c>
      <c r="FL39" s="11">
        <f t="shared" si="51"/>
        <v>0</v>
      </c>
      <c r="FM39" s="10">
        <f t="shared" si="51"/>
        <v>0</v>
      </c>
      <c r="FN39" s="7">
        <f t="shared" si="51"/>
        <v>0</v>
      </c>
      <c r="FO39" s="7">
        <f t="shared" si="51"/>
        <v>0</v>
      </c>
    </row>
    <row r="40" spans="1:171" ht="20.100000000000001" customHeight="1" x14ac:dyDescent="0.2">
      <c r="A40" s="19" t="s">
        <v>98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9"/>
      <c r="FO40" s="13"/>
    </row>
    <row r="41" spans="1:171" x14ac:dyDescent="0.2">
      <c r="A41" s="6"/>
      <c r="B41" s="6"/>
      <c r="C41" s="6"/>
      <c r="D41" s="6" t="s">
        <v>99</v>
      </c>
      <c r="E41" s="3" t="s">
        <v>100</v>
      </c>
      <c r="F41" s="6">
        <f>COUNTIF(T41:FM41,"e")</f>
        <v>0</v>
      </c>
      <c r="G41" s="6">
        <f>COUNTIF(T41:FM41,"z")</f>
        <v>2</v>
      </c>
      <c r="H41" s="6">
        <f t="shared" ref="H41:H77" si="52">SUM(I41:P41)</f>
        <v>18</v>
      </c>
      <c r="I41" s="6">
        <f t="shared" ref="I41:I77" si="53">T41+AM41+BF41+BY41+CR41+DK41+ED41+EW41</f>
        <v>9</v>
      </c>
      <c r="J41" s="6">
        <f t="shared" ref="J41:J77" si="54">V41+AO41+BH41+CA41+CT41+DM41+EF41+EY41</f>
        <v>0</v>
      </c>
      <c r="K41" s="6">
        <f t="shared" ref="K41:K77" si="55">Y41+AR41+BK41+CD41+CW41+DP41+EI41+FB41</f>
        <v>9</v>
      </c>
      <c r="L41" s="6">
        <f t="shared" ref="L41:L77" si="56">AA41+AT41+BM41+CF41+CY41+DR41+EK41+FD41</f>
        <v>0</v>
      </c>
      <c r="M41" s="6">
        <f t="shared" ref="M41:M77" si="57">AC41+AV41+BO41+CH41+DA41+DT41+EM41+FF41</f>
        <v>0</v>
      </c>
      <c r="N41" s="6">
        <f t="shared" ref="N41:N77" si="58">AE41+AX41+BQ41+CJ41+DC41+DV41+EO41+FH41</f>
        <v>0</v>
      </c>
      <c r="O41" s="6">
        <f t="shared" ref="O41:O77" si="59">AG41+AZ41+BS41+CL41+DE41+DX41+EQ41+FJ41</f>
        <v>0</v>
      </c>
      <c r="P41" s="6">
        <f t="shared" ref="P41:P77" si="60">AI41+BB41+BU41+CN41+DG41+DZ41+ES41+FL41</f>
        <v>0</v>
      </c>
      <c r="Q41" s="7">
        <f t="shared" ref="Q41:Q77" si="61">AL41+BE41+BX41+CQ41+DJ41+EC41+EV41+FO41</f>
        <v>2</v>
      </c>
      <c r="R41" s="7">
        <f t="shared" ref="R41:R77" si="62">AK41+BD41+BW41+CP41+DI41+EB41+EU41+FN41</f>
        <v>1</v>
      </c>
      <c r="S41" s="7">
        <v>0.6</v>
      </c>
      <c r="T41" s="11"/>
      <c r="U41" s="10"/>
      <c r="V41" s="11"/>
      <c r="W41" s="10"/>
      <c r="X41" s="7"/>
      <c r="Y41" s="11"/>
      <c r="Z41" s="10"/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ref="AL41:AL77" si="63">X41+AK41</f>
        <v>0</v>
      </c>
      <c r="AM41" s="11"/>
      <c r="AN41" s="10"/>
      <c r="AO41" s="11"/>
      <c r="AP41" s="10"/>
      <c r="AQ41" s="7"/>
      <c r="AR41" s="11"/>
      <c r="AS41" s="10"/>
      <c r="AT41" s="11"/>
      <c r="AU41" s="10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ref="BE41:BE77" si="64">AQ41+BD41</f>
        <v>0</v>
      </c>
      <c r="BF41" s="11"/>
      <c r="BG41" s="10"/>
      <c r="BH41" s="11"/>
      <c r="BI41" s="10"/>
      <c r="BJ41" s="7"/>
      <c r="BK41" s="11"/>
      <c r="BL41" s="10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ref="BX41:BX77" si="65">BJ41+BW41</f>
        <v>0</v>
      </c>
      <c r="BY41" s="11">
        <v>9</v>
      </c>
      <c r="BZ41" s="10" t="s">
        <v>61</v>
      </c>
      <c r="CA41" s="11"/>
      <c r="CB41" s="10"/>
      <c r="CC41" s="7">
        <v>1</v>
      </c>
      <c r="CD41" s="11">
        <v>9</v>
      </c>
      <c r="CE41" s="10" t="s">
        <v>61</v>
      </c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>
        <v>1</v>
      </c>
      <c r="CQ41" s="7">
        <f t="shared" ref="CQ41:CQ77" si="66">CC41+CP41</f>
        <v>2</v>
      </c>
      <c r="CR41" s="11"/>
      <c r="CS41" s="10"/>
      <c r="CT41" s="11"/>
      <c r="CU41" s="10"/>
      <c r="CV41" s="7"/>
      <c r="CW41" s="11"/>
      <c r="CX41" s="10"/>
      <c r="CY41" s="11"/>
      <c r="CZ41" s="10"/>
      <c r="DA41" s="11"/>
      <c r="DB41" s="10"/>
      <c r="DC41" s="11"/>
      <c r="DD41" s="10"/>
      <c r="DE41" s="11"/>
      <c r="DF41" s="10"/>
      <c r="DG41" s="11"/>
      <c r="DH41" s="10"/>
      <c r="DI41" s="7"/>
      <c r="DJ41" s="7">
        <f t="shared" ref="DJ41:DJ77" si="67">CV41+DI41</f>
        <v>0</v>
      </c>
      <c r="DK41" s="11"/>
      <c r="DL41" s="10"/>
      <c r="DM41" s="11"/>
      <c r="DN41" s="10"/>
      <c r="DO41" s="7"/>
      <c r="DP41" s="11"/>
      <c r="DQ41" s="10"/>
      <c r="DR41" s="11"/>
      <c r="DS41" s="10"/>
      <c r="DT41" s="11"/>
      <c r="DU41" s="10"/>
      <c r="DV41" s="11"/>
      <c r="DW41" s="10"/>
      <c r="DX41" s="11"/>
      <c r="DY41" s="10"/>
      <c r="DZ41" s="11"/>
      <c r="EA41" s="10"/>
      <c r="EB41" s="7"/>
      <c r="EC41" s="7">
        <f t="shared" ref="EC41:EC77" si="68">DO41+EB41</f>
        <v>0</v>
      </c>
      <c r="ED41" s="11"/>
      <c r="EE41" s="10"/>
      <c r="EF41" s="11"/>
      <c r="EG41" s="10"/>
      <c r="EH41" s="7"/>
      <c r="EI41" s="11"/>
      <c r="EJ41" s="10"/>
      <c r="EK41" s="11"/>
      <c r="EL41" s="10"/>
      <c r="EM41" s="11"/>
      <c r="EN41" s="10"/>
      <c r="EO41" s="11"/>
      <c r="EP41" s="10"/>
      <c r="EQ41" s="11"/>
      <c r="ER41" s="10"/>
      <c r="ES41" s="11"/>
      <c r="ET41" s="10"/>
      <c r="EU41" s="7"/>
      <c r="EV41" s="7">
        <f t="shared" ref="EV41:EV77" si="69">EH41+EU41</f>
        <v>0</v>
      </c>
      <c r="EW41" s="11"/>
      <c r="EX41" s="10"/>
      <c r="EY41" s="11"/>
      <c r="EZ41" s="10"/>
      <c r="FA41" s="7"/>
      <c r="FB41" s="11"/>
      <c r="FC41" s="10"/>
      <c r="FD41" s="11"/>
      <c r="FE41" s="10"/>
      <c r="FF41" s="11"/>
      <c r="FG41" s="10"/>
      <c r="FH41" s="11"/>
      <c r="FI41" s="10"/>
      <c r="FJ41" s="11"/>
      <c r="FK41" s="10"/>
      <c r="FL41" s="11"/>
      <c r="FM41" s="10"/>
      <c r="FN41" s="7"/>
      <c r="FO41" s="7">
        <f t="shared" ref="FO41:FO77" si="70">FA41+FN41</f>
        <v>0</v>
      </c>
    </row>
    <row r="42" spans="1:171" x14ac:dyDescent="0.2">
      <c r="A42" s="6"/>
      <c r="B42" s="6"/>
      <c r="C42" s="6"/>
      <c r="D42" s="6" t="s">
        <v>101</v>
      </c>
      <c r="E42" s="3" t="s">
        <v>102</v>
      </c>
      <c r="F42" s="6">
        <f>COUNTIF(T42:FM42,"e")</f>
        <v>1</v>
      </c>
      <c r="G42" s="6">
        <f>COUNTIF(T42:FM42,"z")</f>
        <v>2</v>
      </c>
      <c r="H42" s="6">
        <f t="shared" si="52"/>
        <v>45</v>
      </c>
      <c r="I42" s="6">
        <f t="shared" si="53"/>
        <v>18</v>
      </c>
      <c r="J42" s="6">
        <f t="shared" si="54"/>
        <v>9</v>
      </c>
      <c r="K42" s="6">
        <f t="shared" si="55"/>
        <v>18</v>
      </c>
      <c r="L42" s="6">
        <f t="shared" si="56"/>
        <v>0</v>
      </c>
      <c r="M42" s="6">
        <f t="shared" si="57"/>
        <v>0</v>
      </c>
      <c r="N42" s="6">
        <f t="shared" si="58"/>
        <v>0</v>
      </c>
      <c r="O42" s="6">
        <f t="shared" si="59"/>
        <v>0</v>
      </c>
      <c r="P42" s="6">
        <f t="shared" si="60"/>
        <v>0</v>
      </c>
      <c r="Q42" s="7">
        <f t="shared" si="61"/>
        <v>5</v>
      </c>
      <c r="R42" s="7">
        <f t="shared" si="62"/>
        <v>2</v>
      </c>
      <c r="S42" s="7">
        <v>1.5</v>
      </c>
      <c r="T42" s="11"/>
      <c r="U42" s="10"/>
      <c r="V42" s="11"/>
      <c r="W42" s="10"/>
      <c r="X42" s="7"/>
      <c r="Y42" s="11"/>
      <c r="Z42" s="10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63"/>
        <v>0</v>
      </c>
      <c r="AM42" s="11"/>
      <c r="AN42" s="10"/>
      <c r="AO42" s="11"/>
      <c r="AP42" s="10"/>
      <c r="AQ42" s="7"/>
      <c r="AR42" s="11"/>
      <c r="AS42" s="10"/>
      <c r="AT42" s="11"/>
      <c r="AU42" s="10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64"/>
        <v>0</v>
      </c>
      <c r="BF42" s="11">
        <v>18</v>
      </c>
      <c r="BG42" s="10" t="s">
        <v>64</v>
      </c>
      <c r="BH42" s="11">
        <v>9</v>
      </c>
      <c r="BI42" s="10" t="s">
        <v>61</v>
      </c>
      <c r="BJ42" s="7">
        <v>3</v>
      </c>
      <c r="BK42" s="11">
        <v>18</v>
      </c>
      <c r="BL42" s="10" t="s">
        <v>61</v>
      </c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7">
        <v>2</v>
      </c>
      <c r="BX42" s="7">
        <f t="shared" si="65"/>
        <v>5</v>
      </c>
      <c r="BY42" s="11"/>
      <c r="BZ42" s="10"/>
      <c r="CA42" s="11"/>
      <c r="CB42" s="10"/>
      <c r="CC42" s="7"/>
      <c r="CD42" s="11"/>
      <c r="CE42" s="10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66"/>
        <v>0</v>
      </c>
      <c r="CR42" s="11"/>
      <c r="CS42" s="10"/>
      <c r="CT42" s="11"/>
      <c r="CU42" s="10"/>
      <c r="CV42" s="7"/>
      <c r="CW42" s="11"/>
      <c r="CX42" s="10"/>
      <c r="CY42" s="11"/>
      <c r="CZ42" s="10"/>
      <c r="DA42" s="11"/>
      <c r="DB42" s="10"/>
      <c r="DC42" s="11"/>
      <c r="DD42" s="10"/>
      <c r="DE42" s="11"/>
      <c r="DF42" s="10"/>
      <c r="DG42" s="11"/>
      <c r="DH42" s="10"/>
      <c r="DI42" s="7"/>
      <c r="DJ42" s="7">
        <f t="shared" si="67"/>
        <v>0</v>
      </c>
      <c r="DK42" s="11"/>
      <c r="DL42" s="10"/>
      <c r="DM42" s="11"/>
      <c r="DN42" s="10"/>
      <c r="DO42" s="7"/>
      <c r="DP42" s="11"/>
      <c r="DQ42" s="10"/>
      <c r="DR42" s="11"/>
      <c r="DS42" s="10"/>
      <c r="DT42" s="11"/>
      <c r="DU42" s="10"/>
      <c r="DV42" s="11"/>
      <c r="DW42" s="10"/>
      <c r="DX42" s="11"/>
      <c r="DY42" s="10"/>
      <c r="DZ42" s="11"/>
      <c r="EA42" s="10"/>
      <c r="EB42" s="7"/>
      <c r="EC42" s="7">
        <f t="shared" si="68"/>
        <v>0</v>
      </c>
      <c r="ED42" s="11"/>
      <c r="EE42" s="10"/>
      <c r="EF42" s="11"/>
      <c r="EG42" s="10"/>
      <c r="EH42" s="7"/>
      <c r="EI42" s="11"/>
      <c r="EJ42" s="10"/>
      <c r="EK42" s="11"/>
      <c r="EL42" s="10"/>
      <c r="EM42" s="11"/>
      <c r="EN42" s="10"/>
      <c r="EO42" s="11"/>
      <c r="EP42" s="10"/>
      <c r="EQ42" s="11"/>
      <c r="ER42" s="10"/>
      <c r="ES42" s="11"/>
      <c r="ET42" s="10"/>
      <c r="EU42" s="7"/>
      <c r="EV42" s="7">
        <f t="shared" si="69"/>
        <v>0</v>
      </c>
      <c r="EW42" s="11"/>
      <c r="EX42" s="10"/>
      <c r="EY42" s="11"/>
      <c r="EZ42" s="10"/>
      <c r="FA42" s="7"/>
      <c r="FB42" s="11"/>
      <c r="FC42" s="10"/>
      <c r="FD42" s="11"/>
      <c r="FE42" s="10"/>
      <c r="FF42" s="11"/>
      <c r="FG42" s="10"/>
      <c r="FH42" s="11"/>
      <c r="FI42" s="10"/>
      <c r="FJ42" s="11"/>
      <c r="FK42" s="10"/>
      <c r="FL42" s="11"/>
      <c r="FM42" s="10"/>
      <c r="FN42" s="7"/>
      <c r="FO42" s="7">
        <f t="shared" si="70"/>
        <v>0</v>
      </c>
    </row>
    <row r="43" spans="1:171" x14ac:dyDescent="0.2">
      <c r="A43" s="6">
        <v>3</v>
      </c>
      <c r="B43" s="6">
        <v>1</v>
      </c>
      <c r="C43" s="6"/>
      <c r="D43" s="6"/>
      <c r="E43" s="3" t="s">
        <v>103</v>
      </c>
      <c r="F43" s="6">
        <f>$B$43*COUNTIF(T43:FM43,"e")</f>
        <v>0</v>
      </c>
      <c r="G43" s="6">
        <f>$B$43*COUNTIF(T43:FM43,"z")</f>
        <v>2</v>
      </c>
      <c r="H43" s="6">
        <f t="shared" si="52"/>
        <v>24</v>
      </c>
      <c r="I43" s="6">
        <f t="shared" si="53"/>
        <v>12</v>
      </c>
      <c r="J43" s="6">
        <f t="shared" si="54"/>
        <v>0</v>
      </c>
      <c r="K43" s="6">
        <f t="shared" si="55"/>
        <v>0</v>
      </c>
      <c r="L43" s="6">
        <f t="shared" si="56"/>
        <v>0</v>
      </c>
      <c r="M43" s="6">
        <f t="shared" si="57"/>
        <v>12</v>
      </c>
      <c r="N43" s="6">
        <f t="shared" si="58"/>
        <v>0</v>
      </c>
      <c r="O43" s="6">
        <f t="shared" si="59"/>
        <v>0</v>
      </c>
      <c r="P43" s="6">
        <f t="shared" si="60"/>
        <v>0</v>
      </c>
      <c r="Q43" s="7">
        <f t="shared" si="61"/>
        <v>2</v>
      </c>
      <c r="R43" s="7">
        <f t="shared" si="62"/>
        <v>1</v>
      </c>
      <c r="S43" s="7">
        <f>$B$43*0.8</f>
        <v>0.8</v>
      </c>
      <c r="T43" s="11"/>
      <c r="U43" s="10"/>
      <c r="V43" s="11"/>
      <c r="W43" s="10"/>
      <c r="X43" s="7"/>
      <c r="Y43" s="11"/>
      <c r="Z43" s="10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63"/>
        <v>0</v>
      </c>
      <c r="AM43" s="11"/>
      <c r="AN43" s="10"/>
      <c r="AO43" s="11"/>
      <c r="AP43" s="10"/>
      <c r="AQ43" s="7"/>
      <c r="AR43" s="11"/>
      <c r="AS43" s="10"/>
      <c r="AT43" s="11"/>
      <c r="AU43" s="10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64"/>
        <v>0</v>
      </c>
      <c r="BF43" s="11"/>
      <c r="BG43" s="10"/>
      <c r="BH43" s="11"/>
      <c r="BI43" s="10"/>
      <c r="BJ43" s="7"/>
      <c r="BK43" s="11"/>
      <c r="BL43" s="10"/>
      <c r="BM43" s="11"/>
      <c r="BN43" s="10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65"/>
        <v>0</v>
      </c>
      <c r="BY43" s="11">
        <f>$B$43*12</f>
        <v>12</v>
      </c>
      <c r="BZ43" s="10" t="s">
        <v>61</v>
      </c>
      <c r="CA43" s="11"/>
      <c r="CB43" s="10"/>
      <c r="CC43" s="7">
        <f>$B$43*1</f>
        <v>1</v>
      </c>
      <c r="CD43" s="11"/>
      <c r="CE43" s="10"/>
      <c r="CF43" s="11"/>
      <c r="CG43" s="10"/>
      <c r="CH43" s="11">
        <f>$B$43*12</f>
        <v>12</v>
      </c>
      <c r="CI43" s="10" t="s">
        <v>61</v>
      </c>
      <c r="CJ43" s="11"/>
      <c r="CK43" s="10"/>
      <c r="CL43" s="11"/>
      <c r="CM43" s="10"/>
      <c r="CN43" s="11"/>
      <c r="CO43" s="10"/>
      <c r="CP43" s="7">
        <f>$B$43*1</f>
        <v>1</v>
      </c>
      <c r="CQ43" s="7">
        <f t="shared" si="66"/>
        <v>2</v>
      </c>
      <c r="CR43" s="11"/>
      <c r="CS43" s="10"/>
      <c r="CT43" s="11"/>
      <c r="CU43" s="10"/>
      <c r="CV43" s="7"/>
      <c r="CW43" s="11"/>
      <c r="CX43" s="10"/>
      <c r="CY43" s="11"/>
      <c r="CZ43" s="10"/>
      <c r="DA43" s="11"/>
      <c r="DB43" s="10"/>
      <c r="DC43" s="11"/>
      <c r="DD43" s="10"/>
      <c r="DE43" s="11"/>
      <c r="DF43" s="10"/>
      <c r="DG43" s="11"/>
      <c r="DH43" s="10"/>
      <c r="DI43" s="7"/>
      <c r="DJ43" s="7">
        <f t="shared" si="67"/>
        <v>0</v>
      </c>
      <c r="DK43" s="11"/>
      <c r="DL43" s="10"/>
      <c r="DM43" s="11"/>
      <c r="DN43" s="10"/>
      <c r="DO43" s="7"/>
      <c r="DP43" s="11"/>
      <c r="DQ43" s="10"/>
      <c r="DR43" s="11"/>
      <c r="DS43" s="10"/>
      <c r="DT43" s="11"/>
      <c r="DU43" s="10"/>
      <c r="DV43" s="11"/>
      <c r="DW43" s="10"/>
      <c r="DX43" s="11"/>
      <c r="DY43" s="10"/>
      <c r="DZ43" s="11"/>
      <c r="EA43" s="10"/>
      <c r="EB43" s="7"/>
      <c r="EC43" s="7">
        <f t="shared" si="68"/>
        <v>0</v>
      </c>
      <c r="ED43" s="11"/>
      <c r="EE43" s="10"/>
      <c r="EF43" s="11"/>
      <c r="EG43" s="10"/>
      <c r="EH43" s="7"/>
      <c r="EI43" s="11"/>
      <c r="EJ43" s="10"/>
      <c r="EK43" s="11"/>
      <c r="EL43" s="10"/>
      <c r="EM43" s="11"/>
      <c r="EN43" s="10"/>
      <c r="EO43" s="11"/>
      <c r="EP43" s="10"/>
      <c r="EQ43" s="11"/>
      <c r="ER43" s="10"/>
      <c r="ES43" s="11"/>
      <c r="ET43" s="10"/>
      <c r="EU43" s="7"/>
      <c r="EV43" s="7">
        <f t="shared" si="69"/>
        <v>0</v>
      </c>
      <c r="EW43" s="11"/>
      <c r="EX43" s="10"/>
      <c r="EY43" s="11"/>
      <c r="EZ43" s="10"/>
      <c r="FA43" s="7"/>
      <c r="FB43" s="11"/>
      <c r="FC43" s="10"/>
      <c r="FD43" s="11"/>
      <c r="FE43" s="10"/>
      <c r="FF43" s="11"/>
      <c r="FG43" s="10"/>
      <c r="FH43" s="11"/>
      <c r="FI43" s="10"/>
      <c r="FJ43" s="11"/>
      <c r="FK43" s="10"/>
      <c r="FL43" s="11"/>
      <c r="FM43" s="10"/>
      <c r="FN43" s="7"/>
      <c r="FO43" s="7">
        <f t="shared" si="70"/>
        <v>0</v>
      </c>
    </row>
    <row r="44" spans="1:171" x14ac:dyDescent="0.2">
      <c r="A44" s="6"/>
      <c r="B44" s="6"/>
      <c r="C44" s="6"/>
      <c r="D44" s="6" t="s">
        <v>104</v>
      </c>
      <c r="E44" s="3" t="s">
        <v>105</v>
      </c>
      <c r="F44" s="6">
        <f t="shared" ref="F44:F57" si="71">COUNTIF(T44:FM44,"e")</f>
        <v>0</v>
      </c>
      <c r="G44" s="6">
        <f t="shared" ref="G44:G57" si="72">COUNTIF(T44:FM44,"z")</f>
        <v>2</v>
      </c>
      <c r="H44" s="6">
        <f t="shared" si="52"/>
        <v>30</v>
      </c>
      <c r="I44" s="6">
        <f t="shared" si="53"/>
        <v>20</v>
      </c>
      <c r="J44" s="6">
        <f t="shared" si="54"/>
        <v>0</v>
      </c>
      <c r="K44" s="6">
        <f t="shared" si="55"/>
        <v>0</v>
      </c>
      <c r="L44" s="6">
        <f t="shared" si="56"/>
        <v>0</v>
      </c>
      <c r="M44" s="6">
        <f t="shared" si="57"/>
        <v>10</v>
      </c>
      <c r="N44" s="6">
        <f t="shared" si="58"/>
        <v>0</v>
      </c>
      <c r="O44" s="6">
        <f t="shared" si="59"/>
        <v>0</v>
      </c>
      <c r="P44" s="6">
        <f t="shared" si="60"/>
        <v>0</v>
      </c>
      <c r="Q44" s="7">
        <f t="shared" si="61"/>
        <v>3</v>
      </c>
      <c r="R44" s="7">
        <f t="shared" si="62"/>
        <v>1</v>
      </c>
      <c r="S44" s="7">
        <v>1</v>
      </c>
      <c r="T44" s="11">
        <v>20</v>
      </c>
      <c r="U44" s="10" t="s">
        <v>61</v>
      </c>
      <c r="V44" s="11"/>
      <c r="W44" s="10"/>
      <c r="X44" s="7">
        <v>2</v>
      </c>
      <c r="Y44" s="11"/>
      <c r="Z44" s="10"/>
      <c r="AA44" s="11"/>
      <c r="AB44" s="10"/>
      <c r="AC44" s="11">
        <v>10</v>
      </c>
      <c r="AD44" s="10" t="s">
        <v>61</v>
      </c>
      <c r="AE44" s="11"/>
      <c r="AF44" s="10"/>
      <c r="AG44" s="11"/>
      <c r="AH44" s="10"/>
      <c r="AI44" s="11"/>
      <c r="AJ44" s="10"/>
      <c r="AK44" s="7">
        <v>1</v>
      </c>
      <c r="AL44" s="7">
        <f t="shared" si="63"/>
        <v>3</v>
      </c>
      <c r="AM44" s="11"/>
      <c r="AN44" s="10"/>
      <c r="AO44" s="11"/>
      <c r="AP44" s="10"/>
      <c r="AQ44" s="7"/>
      <c r="AR44" s="11"/>
      <c r="AS44" s="10"/>
      <c r="AT44" s="11"/>
      <c r="AU44" s="10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64"/>
        <v>0</v>
      </c>
      <c r="BF44" s="11"/>
      <c r="BG44" s="10"/>
      <c r="BH44" s="11"/>
      <c r="BI44" s="10"/>
      <c r="BJ44" s="7"/>
      <c r="BK44" s="11"/>
      <c r="BL44" s="10"/>
      <c r="BM44" s="11"/>
      <c r="BN44" s="10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65"/>
        <v>0</v>
      </c>
      <c r="BY44" s="11"/>
      <c r="BZ44" s="10"/>
      <c r="CA44" s="11"/>
      <c r="CB44" s="10"/>
      <c r="CC44" s="7"/>
      <c r="CD44" s="11"/>
      <c r="CE44" s="10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66"/>
        <v>0</v>
      </c>
      <c r="CR44" s="11"/>
      <c r="CS44" s="10"/>
      <c r="CT44" s="11"/>
      <c r="CU44" s="10"/>
      <c r="CV44" s="7"/>
      <c r="CW44" s="11"/>
      <c r="CX44" s="10"/>
      <c r="CY44" s="11"/>
      <c r="CZ44" s="10"/>
      <c r="DA44" s="11"/>
      <c r="DB44" s="10"/>
      <c r="DC44" s="11"/>
      <c r="DD44" s="10"/>
      <c r="DE44" s="11"/>
      <c r="DF44" s="10"/>
      <c r="DG44" s="11"/>
      <c r="DH44" s="10"/>
      <c r="DI44" s="7"/>
      <c r="DJ44" s="7">
        <f t="shared" si="67"/>
        <v>0</v>
      </c>
      <c r="DK44" s="11"/>
      <c r="DL44" s="10"/>
      <c r="DM44" s="11"/>
      <c r="DN44" s="10"/>
      <c r="DO44" s="7"/>
      <c r="DP44" s="11"/>
      <c r="DQ44" s="10"/>
      <c r="DR44" s="11"/>
      <c r="DS44" s="10"/>
      <c r="DT44" s="11"/>
      <c r="DU44" s="10"/>
      <c r="DV44" s="11"/>
      <c r="DW44" s="10"/>
      <c r="DX44" s="11"/>
      <c r="DY44" s="10"/>
      <c r="DZ44" s="11"/>
      <c r="EA44" s="10"/>
      <c r="EB44" s="7"/>
      <c r="EC44" s="7">
        <f t="shared" si="68"/>
        <v>0</v>
      </c>
      <c r="ED44" s="11"/>
      <c r="EE44" s="10"/>
      <c r="EF44" s="11"/>
      <c r="EG44" s="10"/>
      <c r="EH44" s="7"/>
      <c r="EI44" s="11"/>
      <c r="EJ44" s="10"/>
      <c r="EK44" s="11"/>
      <c r="EL44" s="10"/>
      <c r="EM44" s="11"/>
      <c r="EN44" s="10"/>
      <c r="EO44" s="11"/>
      <c r="EP44" s="10"/>
      <c r="EQ44" s="11"/>
      <c r="ER44" s="10"/>
      <c r="ES44" s="11"/>
      <c r="ET44" s="10"/>
      <c r="EU44" s="7"/>
      <c r="EV44" s="7">
        <f t="shared" si="69"/>
        <v>0</v>
      </c>
      <c r="EW44" s="11"/>
      <c r="EX44" s="10"/>
      <c r="EY44" s="11"/>
      <c r="EZ44" s="10"/>
      <c r="FA44" s="7"/>
      <c r="FB44" s="11"/>
      <c r="FC44" s="10"/>
      <c r="FD44" s="11"/>
      <c r="FE44" s="10"/>
      <c r="FF44" s="11"/>
      <c r="FG44" s="10"/>
      <c r="FH44" s="11"/>
      <c r="FI44" s="10"/>
      <c r="FJ44" s="11"/>
      <c r="FK44" s="10"/>
      <c r="FL44" s="11"/>
      <c r="FM44" s="10"/>
      <c r="FN44" s="7"/>
      <c r="FO44" s="7">
        <f t="shared" si="70"/>
        <v>0</v>
      </c>
    </row>
    <row r="45" spans="1:171" x14ac:dyDescent="0.2">
      <c r="A45" s="6"/>
      <c r="B45" s="6"/>
      <c r="C45" s="6"/>
      <c r="D45" s="6" t="s">
        <v>106</v>
      </c>
      <c r="E45" s="3" t="s">
        <v>107</v>
      </c>
      <c r="F45" s="6">
        <f t="shared" si="71"/>
        <v>0</v>
      </c>
      <c r="G45" s="6">
        <f t="shared" si="72"/>
        <v>1</v>
      </c>
      <c r="H45" s="6">
        <f t="shared" si="52"/>
        <v>20</v>
      </c>
      <c r="I45" s="6">
        <f t="shared" si="53"/>
        <v>20</v>
      </c>
      <c r="J45" s="6">
        <f t="shared" si="54"/>
        <v>0</v>
      </c>
      <c r="K45" s="6">
        <f t="shared" si="55"/>
        <v>0</v>
      </c>
      <c r="L45" s="6">
        <f t="shared" si="56"/>
        <v>0</v>
      </c>
      <c r="M45" s="6">
        <f t="shared" si="57"/>
        <v>0</v>
      </c>
      <c r="N45" s="6">
        <f t="shared" si="58"/>
        <v>0</v>
      </c>
      <c r="O45" s="6">
        <f t="shared" si="59"/>
        <v>0</v>
      </c>
      <c r="P45" s="6">
        <f t="shared" si="60"/>
        <v>0</v>
      </c>
      <c r="Q45" s="7">
        <f t="shared" si="61"/>
        <v>2</v>
      </c>
      <c r="R45" s="7">
        <f t="shared" si="62"/>
        <v>0</v>
      </c>
      <c r="S45" s="7">
        <v>0.7</v>
      </c>
      <c r="T45" s="11">
        <v>20</v>
      </c>
      <c r="U45" s="10" t="s">
        <v>61</v>
      </c>
      <c r="V45" s="11"/>
      <c r="W45" s="10"/>
      <c r="X45" s="7">
        <v>2</v>
      </c>
      <c r="Y45" s="11"/>
      <c r="Z45" s="10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63"/>
        <v>2</v>
      </c>
      <c r="AM45" s="11"/>
      <c r="AN45" s="10"/>
      <c r="AO45" s="11"/>
      <c r="AP45" s="10"/>
      <c r="AQ45" s="7"/>
      <c r="AR45" s="11"/>
      <c r="AS45" s="10"/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64"/>
        <v>0</v>
      </c>
      <c r="BF45" s="11"/>
      <c r="BG45" s="10"/>
      <c r="BH45" s="11"/>
      <c r="BI45" s="10"/>
      <c r="BJ45" s="7"/>
      <c r="BK45" s="11"/>
      <c r="BL45" s="10"/>
      <c r="BM45" s="11"/>
      <c r="BN45" s="10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65"/>
        <v>0</v>
      </c>
      <c r="BY45" s="11"/>
      <c r="BZ45" s="10"/>
      <c r="CA45" s="11"/>
      <c r="CB45" s="10"/>
      <c r="CC45" s="7"/>
      <c r="CD45" s="11"/>
      <c r="CE45" s="10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66"/>
        <v>0</v>
      </c>
      <c r="CR45" s="11"/>
      <c r="CS45" s="10"/>
      <c r="CT45" s="11"/>
      <c r="CU45" s="10"/>
      <c r="CV45" s="7"/>
      <c r="CW45" s="11"/>
      <c r="CX45" s="10"/>
      <c r="CY45" s="11"/>
      <c r="CZ45" s="10"/>
      <c r="DA45" s="11"/>
      <c r="DB45" s="10"/>
      <c r="DC45" s="11"/>
      <c r="DD45" s="10"/>
      <c r="DE45" s="11"/>
      <c r="DF45" s="10"/>
      <c r="DG45" s="11"/>
      <c r="DH45" s="10"/>
      <c r="DI45" s="7"/>
      <c r="DJ45" s="7">
        <f t="shared" si="67"/>
        <v>0</v>
      </c>
      <c r="DK45" s="11"/>
      <c r="DL45" s="10"/>
      <c r="DM45" s="11"/>
      <c r="DN45" s="10"/>
      <c r="DO45" s="7"/>
      <c r="DP45" s="11"/>
      <c r="DQ45" s="10"/>
      <c r="DR45" s="11"/>
      <c r="DS45" s="10"/>
      <c r="DT45" s="11"/>
      <c r="DU45" s="10"/>
      <c r="DV45" s="11"/>
      <c r="DW45" s="10"/>
      <c r="DX45" s="11"/>
      <c r="DY45" s="10"/>
      <c r="DZ45" s="11"/>
      <c r="EA45" s="10"/>
      <c r="EB45" s="7"/>
      <c r="EC45" s="7">
        <f t="shared" si="68"/>
        <v>0</v>
      </c>
      <c r="ED45" s="11"/>
      <c r="EE45" s="10"/>
      <c r="EF45" s="11"/>
      <c r="EG45" s="10"/>
      <c r="EH45" s="7"/>
      <c r="EI45" s="11"/>
      <c r="EJ45" s="10"/>
      <c r="EK45" s="11"/>
      <c r="EL45" s="10"/>
      <c r="EM45" s="11"/>
      <c r="EN45" s="10"/>
      <c r="EO45" s="11"/>
      <c r="EP45" s="10"/>
      <c r="EQ45" s="11"/>
      <c r="ER45" s="10"/>
      <c r="ES45" s="11"/>
      <c r="ET45" s="10"/>
      <c r="EU45" s="7"/>
      <c r="EV45" s="7">
        <f t="shared" si="69"/>
        <v>0</v>
      </c>
      <c r="EW45" s="11"/>
      <c r="EX45" s="10"/>
      <c r="EY45" s="11"/>
      <c r="EZ45" s="10"/>
      <c r="FA45" s="7"/>
      <c r="FB45" s="11"/>
      <c r="FC45" s="10"/>
      <c r="FD45" s="11"/>
      <c r="FE45" s="10"/>
      <c r="FF45" s="11"/>
      <c r="FG45" s="10"/>
      <c r="FH45" s="11"/>
      <c r="FI45" s="10"/>
      <c r="FJ45" s="11"/>
      <c r="FK45" s="10"/>
      <c r="FL45" s="11"/>
      <c r="FM45" s="10"/>
      <c r="FN45" s="7"/>
      <c r="FO45" s="7">
        <f t="shared" si="70"/>
        <v>0</v>
      </c>
    </row>
    <row r="46" spans="1:171" x14ac:dyDescent="0.2">
      <c r="A46" s="6"/>
      <c r="B46" s="6"/>
      <c r="C46" s="6"/>
      <c r="D46" s="6" t="s">
        <v>108</v>
      </c>
      <c r="E46" s="3" t="s">
        <v>109</v>
      </c>
      <c r="F46" s="6">
        <f t="shared" si="71"/>
        <v>1</v>
      </c>
      <c r="G46" s="6">
        <f t="shared" si="72"/>
        <v>1</v>
      </c>
      <c r="H46" s="6">
        <f t="shared" si="52"/>
        <v>22</v>
      </c>
      <c r="I46" s="6">
        <f t="shared" si="53"/>
        <v>12</v>
      </c>
      <c r="J46" s="6">
        <f t="shared" si="54"/>
        <v>10</v>
      </c>
      <c r="K46" s="6">
        <f t="shared" si="55"/>
        <v>0</v>
      </c>
      <c r="L46" s="6">
        <f t="shared" si="56"/>
        <v>0</v>
      </c>
      <c r="M46" s="6">
        <f t="shared" si="57"/>
        <v>0</v>
      </c>
      <c r="N46" s="6">
        <f t="shared" si="58"/>
        <v>0</v>
      </c>
      <c r="O46" s="6">
        <f t="shared" si="59"/>
        <v>0</v>
      </c>
      <c r="P46" s="6">
        <f t="shared" si="60"/>
        <v>0</v>
      </c>
      <c r="Q46" s="7">
        <f t="shared" si="61"/>
        <v>2</v>
      </c>
      <c r="R46" s="7">
        <f t="shared" si="62"/>
        <v>0</v>
      </c>
      <c r="S46" s="7">
        <v>0.7</v>
      </c>
      <c r="T46" s="11">
        <v>12</v>
      </c>
      <c r="U46" s="10" t="s">
        <v>64</v>
      </c>
      <c r="V46" s="11">
        <v>10</v>
      </c>
      <c r="W46" s="10" t="s">
        <v>61</v>
      </c>
      <c r="X46" s="7">
        <v>2</v>
      </c>
      <c r="Y46" s="11"/>
      <c r="Z46" s="10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63"/>
        <v>2</v>
      </c>
      <c r="AM46" s="11"/>
      <c r="AN46" s="10"/>
      <c r="AO46" s="11"/>
      <c r="AP46" s="10"/>
      <c r="AQ46" s="7"/>
      <c r="AR46" s="11"/>
      <c r="AS46" s="10"/>
      <c r="AT46" s="11"/>
      <c r="AU46" s="10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64"/>
        <v>0</v>
      </c>
      <c r="BF46" s="11"/>
      <c r="BG46" s="10"/>
      <c r="BH46" s="11"/>
      <c r="BI46" s="10"/>
      <c r="BJ46" s="7"/>
      <c r="BK46" s="11"/>
      <c r="BL46" s="10"/>
      <c r="BM46" s="11"/>
      <c r="BN46" s="10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65"/>
        <v>0</v>
      </c>
      <c r="BY46" s="11"/>
      <c r="BZ46" s="10"/>
      <c r="CA46" s="11"/>
      <c r="CB46" s="10"/>
      <c r="CC46" s="7"/>
      <c r="CD46" s="11"/>
      <c r="CE46" s="10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66"/>
        <v>0</v>
      </c>
      <c r="CR46" s="11"/>
      <c r="CS46" s="10"/>
      <c r="CT46" s="11"/>
      <c r="CU46" s="10"/>
      <c r="CV46" s="7"/>
      <c r="CW46" s="11"/>
      <c r="CX46" s="10"/>
      <c r="CY46" s="11"/>
      <c r="CZ46" s="10"/>
      <c r="DA46" s="11"/>
      <c r="DB46" s="10"/>
      <c r="DC46" s="11"/>
      <c r="DD46" s="10"/>
      <c r="DE46" s="11"/>
      <c r="DF46" s="10"/>
      <c r="DG46" s="11"/>
      <c r="DH46" s="10"/>
      <c r="DI46" s="7"/>
      <c r="DJ46" s="7">
        <f t="shared" si="67"/>
        <v>0</v>
      </c>
      <c r="DK46" s="11"/>
      <c r="DL46" s="10"/>
      <c r="DM46" s="11"/>
      <c r="DN46" s="10"/>
      <c r="DO46" s="7"/>
      <c r="DP46" s="11"/>
      <c r="DQ46" s="10"/>
      <c r="DR46" s="11"/>
      <c r="DS46" s="10"/>
      <c r="DT46" s="11"/>
      <c r="DU46" s="10"/>
      <c r="DV46" s="11"/>
      <c r="DW46" s="10"/>
      <c r="DX46" s="11"/>
      <c r="DY46" s="10"/>
      <c r="DZ46" s="11"/>
      <c r="EA46" s="10"/>
      <c r="EB46" s="7"/>
      <c r="EC46" s="7">
        <f t="shared" si="68"/>
        <v>0</v>
      </c>
      <c r="ED46" s="11"/>
      <c r="EE46" s="10"/>
      <c r="EF46" s="11"/>
      <c r="EG46" s="10"/>
      <c r="EH46" s="7"/>
      <c r="EI46" s="11"/>
      <c r="EJ46" s="10"/>
      <c r="EK46" s="11"/>
      <c r="EL46" s="10"/>
      <c r="EM46" s="11"/>
      <c r="EN46" s="10"/>
      <c r="EO46" s="11"/>
      <c r="EP46" s="10"/>
      <c r="EQ46" s="11"/>
      <c r="ER46" s="10"/>
      <c r="ES46" s="11"/>
      <c r="ET46" s="10"/>
      <c r="EU46" s="7"/>
      <c r="EV46" s="7">
        <f t="shared" si="69"/>
        <v>0</v>
      </c>
      <c r="EW46" s="11"/>
      <c r="EX46" s="10"/>
      <c r="EY46" s="11"/>
      <c r="EZ46" s="10"/>
      <c r="FA46" s="7"/>
      <c r="FB46" s="11"/>
      <c r="FC46" s="10"/>
      <c r="FD46" s="11"/>
      <c r="FE46" s="10"/>
      <c r="FF46" s="11"/>
      <c r="FG46" s="10"/>
      <c r="FH46" s="11"/>
      <c r="FI46" s="10"/>
      <c r="FJ46" s="11"/>
      <c r="FK46" s="10"/>
      <c r="FL46" s="11"/>
      <c r="FM46" s="10"/>
      <c r="FN46" s="7"/>
      <c r="FO46" s="7">
        <f t="shared" si="70"/>
        <v>0</v>
      </c>
    </row>
    <row r="47" spans="1:171" x14ac:dyDescent="0.2">
      <c r="A47" s="6"/>
      <c r="B47" s="6"/>
      <c r="C47" s="6"/>
      <c r="D47" s="6" t="s">
        <v>110</v>
      </c>
      <c r="E47" s="3" t="s">
        <v>111</v>
      </c>
      <c r="F47" s="6">
        <f t="shared" si="71"/>
        <v>0</v>
      </c>
      <c r="G47" s="6">
        <f t="shared" si="72"/>
        <v>2</v>
      </c>
      <c r="H47" s="6">
        <f t="shared" si="52"/>
        <v>30</v>
      </c>
      <c r="I47" s="6">
        <f t="shared" si="53"/>
        <v>20</v>
      </c>
      <c r="J47" s="6">
        <f t="shared" si="54"/>
        <v>10</v>
      </c>
      <c r="K47" s="6">
        <f t="shared" si="55"/>
        <v>0</v>
      </c>
      <c r="L47" s="6">
        <f t="shared" si="56"/>
        <v>0</v>
      </c>
      <c r="M47" s="6">
        <f t="shared" si="57"/>
        <v>0</v>
      </c>
      <c r="N47" s="6">
        <f t="shared" si="58"/>
        <v>0</v>
      </c>
      <c r="O47" s="6">
        <f t="shared" si="59"/>
        <v>0</v>
      </c>
      <c r="P47" s="6">
        <f t="shared" si="60"/>
        <v>0</v>
      </c>
      <c r="Q47" s="7">
        <f t="shared" si="61"/>
        <v>4</v>
      </c>
      <c r="R47" s="7">
        <f t="shared" si="62"/>
        <v>0</v>
      </c>
      <c r="S47" s="7">
        <v>1</v>
      </c>
      <c r="T47" s="11">
        <v>20</v>
      </c>
      <c r="U47" s="10" t="s">
        <v>61</v>
      </c>
      <c r="V47" s="11">
        <v>10</v>
      </c>
      <c r="W47" s="10" t="s">
        <v>61</v>
      </c>
      <c r="X47" s="7">
        <v>4</v>
      </c>
      <c r="Y47" s="11"/>
      <c r="Z47" s="10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63"/>
        <v>4</v>
      </c>
      <c r="AM47" s="11"/>
      <c r="AN47" s="10"/>
      <c r="AO47" s="11"/>
      <c r="AP47" s="10"/>
      <c r="AQ47" s="7"/>
      <c r="AR47" s="11"/>
      <c r="AS47" s="10"/>
      <c r="AT47" s="11"/>
      <c r="AU47" s="10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64"/>
        <v>0</v>
      </c>
      <c r="BF47" s="11"/>
      <c r="BG47" s="10"/>
      <c r="BH47" s="11"/>
      <c r="BI47" s="10"/>
      <c r="BJ47" s="7"/>
      <c r="BK47" s="11"/>
      <c r="BL47" s="10"/>
      <c r="BM47" s="11"/>
      <c r="BN47" s="10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65"/>
        <v>0</v>
      </c>
      <c r="BY47" s="11"/>
      <c r="BZ47" s="10"/>
      <c r="CA47" s="11"/>
      <c r="CB47" s="10"/>
      <c r="CC47" s="7"/>
      <c r="CD47" s="11"/>
      <c r="CE47" s="10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66"/>
        <v>0</v>
      </c>
      <c r="CR47" s="11"/>
      <c r="CS47" s="10"/>
      <c r="CT47" s="11"/>
      <c r="CU47" s="10"/>
      <c r="CV47" s="7"/>
      <c r="CW47" s="11"/>
      <c r="CX47" s="10"/>
      <c r="CY47" s="11"/>
      <c r="CZ47" s="10"/>
      <c r="DA47" s="11"/>
      <c r="DB47" s="10"/>
      <c r="DC47" s="11"/>
      <c r="DD47" s="10"/>
      <c r="DE47" s="11"/>
      <c r="DF47" s="10"/>
      <c r="DG47" s="11"/>
      <c r="DH47" s="10"/>
      <c r="DI47" s="7"/>
      <c r="DJ47" s="7">
        <f t="shared" si="67"/>
        <v>0</v>
      </c>
      <c r="DK47" s="11"/>
      <c r="DL47" s="10"/>
      <c r="DM47" s="11"/>
      <c r="DN47" s="10"/>
      <c r="DO47" s="7"/>
      <c r="DP47" s="11"/>
      <c r="DQ47" s="10"/>
      <c r="DR47" s="11"/>
      <c r="DS47" s="10"/>
      <c r="DT47" s="11"/>
      <c r="DU47" s="10"/>
      <c r="DV47" s="11"/>
      <c r="DW47" s="10"/>
      <c r="DX47" s="11"/>
      <c r="DY47" s="10"/>
      <c r="DZ47" s="11"/>
      <c r="EA47" s="10"/>
      <c r="EB47" s="7"/>
      <c r="EC47" s="7">
        <f t="shared" si="68"/>
        <v>0</v>
      </c>
      <c r="ED47" s="11"/>
      <c r="EE47" s="10"/>
      <c r="EF47" s="11"/>
      <c r="EG47" s="10"/>
      <c r="EH47" s="7"/>
      <c r="EI47" s="11"/>
      <c r="EJ47" s="10"/>
      <c r="EK47" s="11"/>
      <c r="EL47" s="10"/>
      <c r="EM47" s="11"/>
      <c r="EN47" s="10"/>
      <c r="EO47" s="11"/>
      <c r="EP47" s="10"/>
      <c r="EQ47" s="11"/>
      <c r="ER47" s="10"/>
      <c r="ES47" s="11"/>
      <c r="ET47" s="10"/>
      <c r="EU47" s="7"/>
      <c r="EV47" s="7">
        <f t="shared" si="69"/>
        <v>0</v>
      </c>
      <c r="EW47" s="11"/>
      <c r="EX47" s="10"/>
      <c r="EY47" s="11"/>
      <c r="EZ47" s="10"/>
      <c r="FA47" s="7"/>
      <c r="FB47" s="11"/>
      <c r="FC47" s="10"/>
      <c r="FD47" s="11"/>
      <c r="FE47" s="10"/>
      <c r="FF47" s="11"/>
      <c r="FG47" s="10"/>
      <c r="FH47" s="11"/>
      <c r="FI47" s="10"/>
      <c r="FJ47" s="11"/>
      <c r="FK47" s="10"/>
      <c r="FL47" s="11"/>
      <c r="FM47" s="10"/>
      <c r="FN47" s="7"/>
      <c r="FO47" s="7">
        <f t="shared" si="70"/>
        <v>0</v>
      </c>
    </row>
    <row r="48" spans="1:171" x14ac:dyDescent="0.2">
      <c r="A48" s="6"/>
      <c r="B48" s="6"/>
      <c r="C48" s="6"/>
      <c r="D48" s="6" t="s">
        <v>112</v>
      </c>
      <c r="E48" s="3" t="s">
        <v>113</v>
      </c>
      <c r="F48" s="6">
        <f t="shared" si="71"/>
        <v>1</v>
      </c>
      <c r="G48" s="6">
        <f t="shared" si="72"/>
        <v>1</v>
      </c>
      <c r="H48" s="6">
        <f t="shared" si="52"/>
        <v>30</v>
      </c>
      <c r="I48" s="6">
        <f t="shared" si="53"/>
        <v>20</v>
      </c>
      <c r="J48" s="6">
        <f t="shared" si="54"/>
        <v>10</v>
      </c>
      <c r="K48" s="6">
        <f t="shared" si="55"/>
        <v>0</v>
      </c>
      <c r="L48" s="6">
        <f t="shared" si="56"/>
        <v>0</v>
      </c>
      <c r="M48" s="6">
        <f t="shared" si="57"/>
        <v>0</v>
      </c>
      <c r="N48" s="6">
        <f t="shared" si="58"/>
        <v>0</v>
      </c>
      <c r="O48" s="6">
        <f t="shared" si="59"/>
        <v>0</v>
      </c>
      <c r="P48" s="6">
        <f t="shared" si="60"/>
        <v>0</v>
      </c>
      <c r="Q48" s="7">
        <f t="shared" si="61"/>
        <v>4</v>
      </c>
      <c r="R48" s="7">
        <f t="shared" si="62"/>
        <v>0</v>
      </c>
      <c r="S48" s="7">
        <v>1</v>
      </c>
      <c r="T48" s="11"/>
      <c r="U48" s="10"/>
      <c r="V48" s="11"/>
      <c r="W48" s="10"/>
      <c r="X48" s="7"/>
      <c r="Y48" s="11"/>
      <c r="Z48" s="10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63"/>
        <v>0</v>
      </c>
      <c r="AM48" s="11"/>
      <c r="AN48" s="10"/>
      <c r="AO48" s="11"/>
      <c r="AP48" s="10"/>
      <c r="AQ48" s="7"/>
      <c r="AR48" s="11"/>
      <c r="AS48" s="10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64"/>
        <v>0</v>
      </c>
      <c r="BF48" s="11"/>
      <c r="BG48" s="10"/>
      <c r="BH48" s="11"/>
      <c r="BI48" s="10"/>
      <c r="BJ48" s="7"/>
      <c r="BK48" s="11"/>
      <c r="BL48" s="10"/>
      <c r="BM48" s="11"/>
      <c r="BN48" s="10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65"/>
        <v>0</v>
      </c>
      <c r="BY48" s="11"/>
      <c r="BZ48" s="10"/>
      <c r="CA48" s="11"/>
      <c r="CB48" s="10"/>
      <c r="CC48" s="7"/>
      <c r="CD48" s="11"/>
      <c r="CE48" s="10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66"/>
        <v>0</v>
      </c>
      <c r="CR48" s="11"/>
      <c r="CS48" s="10"/>
      <c r="CT48" s="11"/>
      <c r="CU48" s="10"/>
      <c r="CV48" s="7"/>
      <c r="CW48" s="11"/>
      <c r="CX48" s="10"/>
      <c r="CY48" s="11"/>
      <c r="CZ48" s="10"/>
      <c r="DA48" s="11"/>
      <c r="DB48" s="10"/>
      <c r="DC48" s="11"/>
      <c r="DD48" s="10"/>
      <c r="DE48" s="11"/>
      <c r="DF48" s="10"/>
      <c r="DG48" s="11"/>
      <c r="DH48" s="10"/>
      <c r="DI48" s="7"/>
      <c r="DJ48" s="7">
        <f t="shared" si="67"/>
        <v>0</v>
      </c>
      <c r="DK48" s="11"/>
      <c r="DL48" s="10"/>
      <c r="DM48" s="11"/>
      <c r="DN48" s="10"/>
      <c r="DO48" s="7"/>
      <c r="DP48" s="11"/>
      <c r="DQ48" s="10"/>
      <c r="DR48" s="11"/>
      <c r="DS48" s="10"/>
      <c r="DT48" s="11"/>
      <c r="DU48" s="10"/>
      <c r="DV48" s="11"/>
      <c r="DW48" s="10"/>
      <c r="DX48" s="11"/>
      <c r="DY48" s="10"/>
      <c r="DZ48" s="11"/>
      <c r="EA48" s="10"/>
      <c r="EB48" s="7"/>
      <c r="EC48" s="7">
        <f t="shared" si="68"/>
        <v>0</v>
      </c>
      <c r="ED48" s="11">
        <v>20</v>
      </c>
      <c r="EE48" s="10" t="s">
        <v>64</v>
      </c>
      <c r="EF48" s="11">
        <v>10</v>
      </c>
      <c r="EG48" s="10" t="s">
        <v>61</v>
      </c>
      <c r="EH48" s="7">
        <v>4</v>
      </c>
      <c r="EI48" s="11"/>
      <c r="EJ48" s="10"/>
      <c r="EK48" s="11"/>
      <c r="EL48" s="10"/>
      <c r="EM48" s="11"/>
      <c r="EN48" s="10"/>
      <c r="EO48" s="11"/>
      <c r="EP48" s="10"/>
      <c r="EQ48" s="11"/>
      <c r="ER48" s="10"/>
      <c r="ES48" s="11"/>
      <c r="ET48" s="10"/>
      <c r="EU48" s="7"/>
      <c r="EV48" s="7">
        <f t="shared" si="69"/>
        <v>4</v>
      </c>
      <c r="EW48" s="11"/>
      <c r="EX48" s="10"/>
      <c r="EY48" s="11"/>
      <c r="EZ48" s="10"/>
      <c r="FA48" s="7"/>
      <c r="FB48" s="11"/>
      <c r="FC48" s="10"/>
      <c r="FD48" s="11"/>
      <c r="FE48" s="10"/>
      <c r="FF48" s="11"/>
      <c r="FG48" s="10"/>
      <c r="FH48" s="11"/>
      <c r="FI48" s="10"/>
      <c r="FJ48" s="11"/>
      <c r="FK48" s="10"/>
      <c r="FL48" s="11"/>
      <c r="FM48" s="10"/>
      <c r="FN48" s="7"/>
      <c r="FO48" s="7">
        <f t="shared" si="70"/>
        <v>0</v>
      </c>
    </row>
    <row r="49" spans="1:171" x14ac:dyDescent="0.2">
      <c r="A49" s="6"/>
      <c r="B49" s="6"/>
      <c r="C49" s="6"/>
      <c r="D49" s="6" t="s">
        <v>114</v>
      </c>
      <c r="E49" s="3" t="s">
        <v>115</v>
      </c>
      <c r="F49" s="6">
        <f t="shared" si="71"/>
        <v>1</v>
      </c>
      <c r="G49" s="6">
        <f t="shared" si="72"/>
        <v>1</v>
      </c>
      <c r="H49" s="6">
        <f t="shared" si="52"/>
        <v>27</v>
      </c>
      <c r="I49" s="6">
        <f t="shared" si="53"/>
        <v>9</v>
      </c>
      <c r="J49" s="6">
        <f t="shared" si="54"/>
        <v>18</v>
      </c>
      <c r="K49" s="6">
        <f t="shared" si="55"/>
        <v>0</v>
      </c>
      <c r="L49" s="6">
        <f t="shared" si="56"/>
        <v>0</v>
      </c>
      <c r="M49" s="6">
        <f t="shared" si="57"/>
        <v>0</v>
      </c>
      <c r="N49" s="6">
        <f t="shared" si="58"/>
        <v>0</v>
      </c>
      <c r="O49" s="6">
        <f t="shared" si="59"/>
        <v>0</v>
      </c>
      <c r="P49" s="6">
        <f t="shared" si="60"/>
        <v>0</v>
      </c>
      <c r="Q49" s="7">
        <f t="shared" si="61"/>
        <v>4</v>
      </c>
      <c r="R49" s="7">
        <f t="shared" si="62"/>
        <v>0</v>
      </c>
      <c r="S49" s="7">
        <v>0.9</v>
      </c>
      <c r="T49" s="11"/>
      <c r="U49" s="10"/>
      <c r="V49" s="11"/>
      <c r="W49" s="10"/>
      <c r="X49" s="7"/>
      <c r="Y49" s="11"/>
      <c r="Z49" s="10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63"/>
        <v>0</v>
      </c>
      <c r="AM49" s="11"/>
      <c r="AN49" s="10"/>
      <c r="AO49" s="11"/>
      <c r="AP49" s="10"/>
      <c r="AQ49" s="7"/>
      <c r="AR49" s="11"/>
      <c r="AS49" s="10"/>
      <c r="AT49" s="11"/>
      <c r="AU49" s="10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64"/>
        <v>0</v>
      </c>
      <c r="BF49" s="11"/>
      <c r="BG49" s="10"/>
      <c r="BH49" s="11"/>
      <c r="BI49" s="10"/>
      <c r="BJ49" s="7"/>
      <c r="BK49" s="11"/>
      <c r="BL49" s="10"/>
      <c r="BM49" s="11"/>
      <c r="BN49" s="10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65"/>
        <v>0</v>
      </c>
      <c r="BY49" s="11"/>
      <c r="BZ49" s="10"/>
      <c r="CA49" s="11"/>
      <c r="CB49" s="10"/>
      <c r="CC49" s="7"/>
      <c r="CD49" s="11"/>
      <c r="CE49" s="10"/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66"/>
        <v>0</v>
      </c>
      <c r="CR49" s="11"/>
      <c r="CS49" s="10"/>
      <c r="CT49" s="11"/>
      <c r="CU49" s="10"/>
      <c r="CV49" s="7"/>
      <c r="CW49" s="11"/>
      <c r="CX49" s="10"/>
      <c r="CY49" s="11"/>
      <c r="CZ49" s="10"/>
      <c r="DA49" s="11"/>
      <c r="DB49" s="10"/>
      <c r="DC49" s="11"/>
      <c r="DD49" s="10"/>
      <c r="DE49" s="11"/>
      <c r="DF49" s="10"/>
      <c r="DG49" s="11"/>
      <c r="DH49" s="10"/>
      <c r="DI49" s="7"/>
      <c r="DJ49" s="7">
        <f t="shared" si="67"/>
        <v>0</v>
      </c>
      <c r="DK49" s="11"/>
      <c r="DL49" s="10"/>
      <c r="DM49" s="11"/>
      <c r="DN49" s="10"/>
      <c r="DO49" s="7"/>
      <c r="DP49" s="11"/>
      <c r="DQ49" s="10"/>
      <c r="DR49" s="11"/>
      <c r="DS49" s="10"/>
      <c r="DT49" s="11"/>
      <c r="DU49" s="10"/>
      <c r="DV49" s="11"/>
      <c r="DW49" s="10"/>
      <c r="DX49" s="11"/>
      <c r="DY49" s="10"/>
      <c r="DZ49" s="11"/>
      <c r="EA49" s="10"/>
      <c r="EB49" s="7"/>
      <c r="EC49" s="7">
        <f t="shared" si="68"/>
        <v>0</v>
      </c>
      <c r="ED49" s="11">
        <v>9</v>
      </c>
      <c r="EE49" s="10" t="s">
        <v>64</v>
      </c>
      <c r="EF49" s="11">
        <v>18</v>
      </c>
      <c r="EG49" s="10" t="s">
        <v>61</v>
      </c>
      <c r="EH49" s="7">
        <v>4</v>
      </c>
      <c r="EI49" s="11"/>
      <c r="EJ49" s="10"/>
      <c r="EK49" s="11"/>
      <c r="EL49" s="10"/>
      <c r="EM49" s="11"/>
      <c r="EN49" s="10"/>
      <c r="EO49" s="11"/>
      <c r="EP49" s="10"/>
      <c r="EQ49" s="11"/>
      <c r="ER49" s="10"/>
      <c r="ES49" s="11"/>
      <c r="ET49" s="10"/>
      <c r="EU49" s="7"/>
      <c r="EV49" s="7">
        <f t="shared" si="69"/>
        <v>4</v>
      </c>
      <c r="EW49" s="11"/>
      <c r="EX49" s="10"/>
      <c r="EY49" s="11"/>
      <c r="EZ49" s="10"/>
      <c r="FA49" s="7"/>
      <c r="FB49" s="11"/>
      <c r="FC49" s="10"/>
      <c r="FD49" s="11"/>
      <c r="FE49" s="10"/>
      <c r="FF49" s="11"/>
      <c r="FG49" s="10"/>
      <c r="FH49" s="11"/>
      <c r="FI49" s="10"/>
      <c r="FJ49" s="11"/>
      <c r="FK49" s="10"/>
      <c r="FL49" s="11"/>
      <c r="FM49" s="10"/>
      <c r="FN49" s="7"/>
      <c r="FO49" s="7">
        <f t="shared" si="70"/>
        <v>0</v>
      </c>
    </row>
    <row r="50" spans="1:171" x14ac:dyDescent="0.2">
      <c r="A50" s="6"/>
      <c r="B50" s="6"/>
      <c r="C50" s="6"/>
      <c r="D50" s="6" t="s">
        <v>116</v>
      </c>
      <c r="E50" s="3" t="s">
        <v>117</v>
      </c>
      <c r="F50" s="6">
        <f t="shared" si="71"/>
        <v>1</v>
      </c>
      <c r="G50" s="6">
        <f t="shared" si="72"/>
        <v>1</v>
      </c>
      <c r="H50" s="6">
        <f t="shared" si="52"/>
        <v>36</v>
      </c>
      <c r="I50" s="6">
        <f t="shared" si="53"/>
        <v>18</v>
      </c>
      <c r="J50" s="6">
        <f t="shared" si="54"/>
        <v>0</v>
      </c>
      <c r="K50" s="6">
        <f t="shared" si="55"/>
        <v>0</v>
      </c>
      <c r="L50" s="6">
        <f t="shared" si="56"/>
        <v>0</v>
      </c>
      <c r="M50" s="6">
        <f t="shared" si="57"/>
        <v>18</v>
      </c>
      <c r="N50" s="6">
        <f t="shared" si="58"/>
        <v>0</v>
      </c>
      <c r="O50" s="6">
        <f t="shared" si="59"/>
        <v>0</v>
      </c>
      <c r="P50" s="6">
        <f t="shared" si="60"/>
        <v>0</v>
      </c>
      <c r="Q50" s="7">
        <f t="shared" si="61"/>
        <v>5</v>
      </c>
      <c r="R50" s="7">
        <f t="shared" si="62"/>
        <v>3</v>
      </c>
      <c r="S50" s="7">
        <v>1.2</v>
      </c>
      <c r="T50" s="11"/>
      <c r="U50" s="10"/>
      <c r="V50" s="11"/>
      <c r="W50" s="10"/>
      <c r="X50" s="7"/>
      <c r="Y50" s="11"/>
      <c r="Z50" s="10"/>
      <c r="AA50" s="11"/>
      <c r="AB50" s="10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63"/>
        <v>0</v>
      </c>
      <c r="AM50" s="11"/>
      <c r="AN50" s="10"/>
      <c r="AO50" s="11"/>
      <c r="AP50" s="10"/>
      <c r="AQ50" s="7"/>
      <c r="AR50" s="11"/>
      <c r="AS50" s="10"/>
      <c r="AT50" s="11"/>
      <c r="AU50" s="10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64"/>
        <v>0</v>
      </c>
      <c r="BF50" s="11"/>
      <c r="BG50" s="10"/>
      <c r="BH50" s="11"/>
      <c r="BI50" s="10"/>
      <c r="BJ50" s="7"/>
      <c r="BK50" s="11"/>
      <c r="BL50" s="10"/>
      <c r="BM50" s="11"/>
      <c r="BN50" s="10"/>
      <c r="BO50" s="11"/>
      <c r="BP50" s="10"/>
      <c r="BQ50" s="11"/>
      <c r="BR50" s="10"/>
      <c r="BS50" s="11"/>
      <c r="BT50" s="10"/>
      <c r="BU50" s="11"/>
      <c r="BV50" s="10"/>
      <c r="BW50" s="7"/>
      <c r="BX50" s="7">
        <f t="shared" si="65"/>
        <v>0</v>
      </c>
      <c r="BY50" s="11"/>
      <c r="BZ50" s="10"/>
      <c r="CA50" s="11"/>
      <c r="CB50" s="10"/>
      <c r="CC50" s="7"/>
      <c r="CD50" s="11"/>
      <c r="CE50" s="10"/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7"/>
      <c r="CQ50" s="7">
        <f t="shared" si="66"/>
        <v>0</v>
      </c>
      <c r="CR50" s="11">
        <v>18</v>
      </c>
      <c r="CS50" s="10" t="s">
        <v>64</v>
      </c>
      <c r="CT50" s="11"/>
      <c r="CU50" s="10"/>
      <c r="CV50" s="7">
        <v>2</v>
      </c>
      <c r="CW50" s="11"/>
      <c r="CX50" s="10"/>
      <c r="CY50" s="11"/>
      <c r="CZ50" s="10"/>
      <c r="DA50" s="11">
        <v>18</v>
      </c>
      <c r="DB50" s="10" t="s">
        <v>61</v>
      </c>
      <c r="DC50" s="11"/>
      <c r="DD50" s="10"/>
      <c r="DE50" s="11"/>
      <c r="DF50" s="10"/>
      <c r="DG50" s="11"/>
      <c r="DH50" s="10"/>
      <c r="DI50" s="7">
        <v>3</v>
      </c>
      <c r="DJ50" s="7">
        <f t="shared" si="67"/>
        <v>5</v>
      </c>
      <c r="DK50" s="11"/>
      <c r="DL50" s="10"/>
      <c r="DM50" s="11"/>
      <c r="DN50" s="10"/>
      <c r="DO50" s="7"/>
      <c r="DP50" s="11"/>
      <c r="DQ50" s="10"/>
      <c r="DR50" s="11"/>
      <c r="DS50" s="10"/>
      <c r="DT50" s="11"/>
      <c r="DU50" s="10"/>
      <c r="DV50" s="11"/>
      <c r="DW50" s="10"/>
      <c r="DX50" s="11"/>
      <c r="DY50" s="10"/>
      <c r="DZ50" s="11"/>
      <c r="EA50" s="10"/>
      <c r="EB50" s="7"/>
      <c r="EC50" s="7">
        <f t="shared" si="68"/>
        <v>0</v>
      </c>
      <c r="ED50" s="11"/>
      <c r="EE50" s="10"/>
      <c r="EF50" s="11"/>
      <c r="EG50" s="10"/>
      <c r="EH50" s="7"/>
      <c r="EI50" s="11"/>
      <c r="EJ50" s="10"/>
      <c r="EK50" s="11"/>
      <c r="EL50" s="10"/>
      <c r="EM50" s="11"/>
      <c r="EN50" s="10"/>
      <c r="EO50" s="11"/>
      <c r="EP50" s="10"/>
      <c r="EQ50" s="11"/>
      <c r="ER50" s="10"/>
      <c r="ES50" s="11"/>
      <c r="ET50" s="10"/>
      <c r="EU50" s="7"/>
      <c r="EV50" s="7">
        <f t="shared" si="69"/>
        <v>0</v>
      </c>
      <c r="EW50" s="11"/>
      <c r="EX50" s="10"/>
      <c r="EY50" s="11"/>
      <c r="EZ50" s="10"/>
      <c r="FA50" s="7"/>
      <c r="FB50" s="11"/>
      <c r="FC50" s="10"/>
      <c r="FD50" s="11"/>
      <c r="FE50" s="10"/>
      <c r="FF50" s="11"/>
      <c r="FG50" s="10"/>
      <c r="FH50" s="11"/>
      <c r="FI50" s="10"/>
      <c r="FJ50" s="11"/>
      <c r="FK50" s="10"/>
      <c r="FL50" s="11"/>
      <c r="FM50" s="10"/>
      <c r="FN50" s="7"/>
      <c r="FO50" s="7">
        <f t="shared" si="70"/>
        <v>0</v>
      </c>
    </row>
    <row r="51" spans="1:171" x14ac:dyDescent="0.2">
      <c r="A51" s="6"/>
      <c r="B51" s="6"/>
      <c r="C51" s="6"/>
      <c r="D51" s="6" t="s">
        <v>118</v>
      </c>
      <c r="E51" s="3" t="s">
        <v>119</v>
      </c>
      <c r="F51" s="6">
        <f t="shared" si="71"/>
        <v>0</v>
      </c>
      <c r="G51" s="6">
        <f t="shared" si="72"/>
        <v>2</v>
      </c>
      <c r="H51" s="6">
        <f t="shared" si="52"/>
        <v>27</v>
      </c>
      <c r="I51" s="6">
        <f t="shared" si="53"/>
        <v>9</v>
      </c>
      <c r="J51" s="6">
        <f t="shared" si="54"/>
        <v>0</v>
      </c>
      <c r="K51" s="6">
        <f t="shared" si="55"/>
        <v>0</v>
      </c>
      <c r="L51" s="6">
        <f t="shared" si="56"/>
        <v>0</v>
      </c>
      <c r="M51" s="6">
        <f t="shared" si="57"/>
        <v>18</v>
      </c>
      <c r="N51" s="6">
        <f t="shared" si="58"/>
        <v>0</v>
      </c>
      <c r="O51" s="6">
        <f t="shared" si="59"/>
        <v>0</v>
      </c>
      <c r="P51" s="6">
        <f t="shared" si="60"/>
        <v>0</v>
      </c>
      <c r="Q51" s="7">
        <f t="shared" si="61"/>
        <v>4</v>
      </c>
      <c r="R51" s="7">
        <f t="shared" si="62"/>
        <v>2.6</v>
      </c>
      <c r="S51" s="7">
        <v>0.9</v>
      </c>
      <c r="T51" s="11"/>
      <c r="U51" s="10"/>
      <c r="V51" s="11"/>
      <c r="W51" s="10"/>
      <c r="X51" s="7"/>
      <c r="Y51" s="11"/>
      <c r="Z51" s="10"/>
      <c r="AA51" s="11"/>
      <c r="AB51" s="10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63"/>
        <v>0</v>
      </c>
      <c r="AM51" s="11">
        <v>9</v>
      </c>
      <c r="AN51" s="10" t="s">
        <v>61</v>
      </c>
      <c r="AO51" s="11"/>
      <c r="AP51" s="10"/>
      <c r="AQ51" s="7">
        <v>1.4</v>
      </c>
      <c r="AR51" s="11"/>
      <c r="AS51" s="10"/>
      <c r="AT51" s="11"/>
      <c r="AU51" s="10"/>
      <c r="AV51" s="11">
        <v>18</v>
      </c>
      <c r="AW51" s="10" t="s">
        <v>61</v>
      </c>
      <c r="AX51" s="11"/>
      <c r="AY51" s="10"/>
      <c r="AZ51" s="11"/>
      <c r="BA51" s="10"/>
      <c r="BB51" s="11"/>
      <c r="BC51" s="10"/>
      <c r="BD51" s="7">
        <v>2.6</v>
      </c>
      <c r="BE51" s="7">
        <f t="shared" si="64"/>
        <v>4</v>
      </c>
      <c r="BF51" s="11"/>
      <c r="BG51" s="10"/>
      <c r="BH51" s="11"/>
      <c r="BI51" s="10"/>
      <c r="BJ51" s="7"/>
      <c r="BK51" s="11"/>
      <c r="BL51" s="10"/>
      <c r="BM51" s="11"/>
      <c r="BN51" s="10"/>
      <c r="BO51" s="11"/>
      <c r="BP51" s="10"/>
      <c r="BQ51" s="11"/>
      <c r="BR51" s="10"/>
      <c r="BS51" s="11"/>
      <c r="BT51" s="10"/>
      <c r="BU51" s="11"/>
      <c r="BV51" s="10"/>
      <c r="BW51" s="7"/>
      <c r="BX51" s="7">
        <f t="shared" si="65"/>
        <v>0</v>
      </c>
      <c r="BY51" s="11"/>
      <c r="BZ51" s="10"/>
      <c r="CA51" s="11"/>
      <c r="CB51" s="10"/>
      <c r="CC51" s="7"/>
      <c r="CD51" s="11"/>
      <c r="CE51" s="10"/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si="66"/>
        <v>0</v>
      </c>
      <c r="CR51" s="11"/>
      <c r="CS51" s="10"/>
      <c r="CT51" s="11"/>
      <c r="CU51" s="10"/>
      <c r="CV51" s="7"/>
      <c r="CW51" s="11"/>
      <c r="CX51" s="10"/>
      <c r="CY51" s="11"/>
      <c r="CZ51" s="10"/>
      <c r="DA51" s="11"/>
      <c r="DB51" s="10"/>
      <c r="DC51" s="11"/>
      <c r="DD51" s="10"/>
      <c r="DE51" s="11"/>
      <c r="DF51" s="10"/>
      <c r="DG51" s="11"/>
      <c r="DH51" s="10"/>
      <c r="DI51" s="7"/>
      <c r="DJ51" s="7">
        <f t="shared" si="67"/>
        <v>0</v>
      </c>
      <c r="DK51" s="11"/>
      <c r="DL51" s="10"/>
      <c r="DM51" s="11"/>
      <c r="DN51" s="10"/>
      <c r="DO51" s="7"/>
      <c r="DP51" s="11"/>
      <c r="DQ51" s="10"/>
      <c r="DR51" s="11"/>
      <c r="DS51" s="10"/>
      <c r="DT51" s="11"/>
      <c r="DU51" s="10"/>
      <c r="DV51" s="11"/>
      <c r="DW51" s="10"/>
      <c r="DX51" s="11"/>
      <c r="DY51" s="10"/>
      <c r="DZ51" s="11"/>
      <c r="EA51" s="10"/>
      <c r="EB51" s="7"/>
      <c r="EC51" s="7">
        <f t="shared" si="68"/>
        <v>0</v>
      </c>
      <c r="ED51" s="11"/>
      <c r="EE51" s="10"/>
      <c r="EF51" s="11"/>
      <c r="EG51" s="10"/>
      <c r="EH51" s="7"/>
      <c r="EI51" s="11"/>
      <c r="EJ51" s="10"/>
      <c r="EK51" s="11"/>
      <c r="EL51" s="10"/>
      <c r="EM51" s="11"/>
      <c r="EN51" s="10"/>
      <c r="EO51" s="11"/>
      <c r="EP51" s="10"/>
      <c r="EQ51" s="11"/>
      <c r="ER51" s="10"/>
      <c r="ES51" s="11"/>
      <c r="ET51" s="10"/>
      <c r="EU51" s="7"/>
      <c r="EV51" s="7">
        <f t="shared" si="69"/>
        <v>0</v>
      </c>
      <c r="EW51" s="11"/>
      <c r="EX51" s="10"/>
      <c r="EY51" s="11"/>
      <c r="EZ51" s="10"/>
      <c r="FA51" s="7"/>
      <c r="FB51" s="11"/>
      <c r="FC51" s="10"/>
      <c r="FD51" s="11"/>
      <c r="FE51" s="10"/>
      <c r="FF51" s="11"/>
      <c r="FG51" s="10"/>
      <c r="FH51" s="11"/>
      <c r="FI51" s="10"/>
      <c r="FJ51" s="11"/>
      <c r="FK51" s="10"/>
      <c r="FL51" s="11"/>
      <c r="FM51" s="10"/>
      <c r="FN51" s="7"/>
      <c r="FO51" s="7">
        <f t="shared" si="70"/>
        <v>0</v>
      </c>
    </row>
    <row r="52" spans="1:171" x14ac:dyDescent="0.2">
      <c r="A52" s="6"/>
      <c r="B52" s="6"/>
      <c r="C52" s="6"/>
      <c r="D52" s="6" t="s">
        <v>120</v>
      </c>
      <c r="E52" s="3" t="s">
        <v>121</v>
      </c>
      <c r="F52" s="6">
        <f t="shared" si="71"/>
        <v>0</v>
      </c>
      <c r="G52" s="6">
        <f t="shared" si="72"/>
        <v>2</v>
      </c>
      <c r="H52" s="6">
        <f t="shared" si="52"/>
        <v>27</v>
      </c>
      <c r="I52" s="6">
        <f t="shared" si="53"/>
        <v>9</v>
      </c>
      <c r="J52" s="6">
        <f t="shared" si="54"/>
        <v>0</v>
      </c>
      <c r="K52" s="6">
        <f t="shared" si="55"/>
        <v>18</v>
      </c>
      <c r="L52" s="6">
        <f t="shared" si="56"/>
        <v>0</v>
      </c>
      <c r="M52" s="6">
        <f t="shared" si="57"/>
        <v>0</v>
      </c>
      <c r="N52" s="6">
        <f t="shared" si="58"/>
        <v>0</v>
      </c>
      <c r="O52" s="6">
        <f t="shared" si="59"/>
        <v>0</v>
      </c>
      <c r="P52" s="6">
        <f t="shared" si="60"/>
        <v>0</v>
      </c>
      <c r="Q52" s="7">
        <f t="shared" si="61"/>
        <v>4</v>
      </c>
      <c r="R52" s="7">
        <f t="shared" si="62"/>
        <v>2.6</v>
      </c>
      <c r="S52" s="7">
        <v>0.9</v>
      </c>
      <c r="T52" s="11"/>
      <c r="U52" s="10"/>
      <c r="V52" s="11"/>
      <c r="W52" s="10"/>
      <c r="X52" s="7"/>
      <c r="Y52" s="11"/>
      <c r="Z52" s="10"/>
      <c r="AA52" s="11"/>
      <c r="AB52" s="10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si="63"/>
        <v>0</v>
      </c>
      <c r="AM52" s="11"/>
      <c r="AN52" s="10"/>
      <c r="AO52" s="11"/>
      <c r="AP52" s="10"/>
      <c r="AQ52" s="7"/>
      <c r="AR52" s="11"/>
      <c r="AS52" s="10"/>
      <c r="AT52" s="11"/>
      <c r="AU52" s="10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si="64"/>
        <v>0</v>
      </c>
      <c r="BF52" s="11">
        <v>9</v>
      </c>
      <c r="BG52" s="10" t="s">
        <v>61</v>
      </c>
      <c r="BH52" s="11"/>
      <c r="BI52" s="10"/>
      <c r="BJ52" s="7">
        <v>1.4</v>
      </c>
      <c r="BK52" s="11">
        <v>18</v>
      </c>
      <c r="BL52" s="10" t="s">
        <v>61</v>
      </c>
      <c r="BM52" s="11"/>
      <c r="BN52" s="10"/>
      <c r="BO52" s="11"/>
      <c r="BP52" s="10"/>
      <c r="BQ52" s="11"/>
      <c r="BR52" s="10"/>
      <c r="BS52" s="11"/>
      <c r="BT52" s="10"/>
      <c r="BU52" s="11"/>
      <c r="BV52" s="10"/>
      <c r="BW52" s="7">
        <v>2.6</v>
      </c>
      <c r="BX52" s="7">
        <f t="shared" si="65"/>
        <v>4</v>
      </c>
      <c r="BY52" s="11"/>
      <c r="BZ52" s="10"/>
      <c r="CA52" s="11"/>
      <c r="CB52" s="10"/>
      <c r="CC52" s="7"/>
      <c r="CD52" s="11"/>
      <c r="CE52" s="10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si="66"/>
        <v>0</v>
      </c>
      <c r="CR52" s="11"/>
      <c r="CS52" s="10"/>
      <c r="CT52" s="11"/>
      <c r="CU52" s="10"/>
      <c r="CV52" s="7"/>
      <c r="CW52" s="11"/>
      <c r="CX52" s="10"/>
      <c r="CY52" s="11"/>
      <c r="CZ52" s="10"/>
      <c r="DA52" s="11"/>
      <c r="DB52" s="10"/>
      <c r="DC52" s="11"/>
      <c r="DD52" s="10"/>
      <c r="DE52" s="11"/>
      <c r="DF52" s="10"/>
      <c r="DG52" s="11"/>
      <c r="DH52" s="10"/>
      <c r="DI52" s="7"/>
      <c r="DJ52" s="7">
        <f t="shared" si="67"/>
        <v>0</v>
      </c>
      <c r="DK52" s="11"/>
      <c r="DL52" s="10"/>
      <c r="DM52" s="11"/>
      <c r="DN52" s="10"/>
      <c r="DO52" s="7"/>
      <c r="DP52" s="11"/>
      <c r="DQ52" s="10"/>
      <c r="DR52" s="11"/>
      <c r="DS52" s="10"/>
      <c r="DT52" s="11"/>
      <c r="DU52" s="10"/>
      <c r="DV52" s="11"/>
      <c r="DW52" s="10"/>
      <c r="DX52" s="11"/>
      <c r="DY52" s="10"/>
      <c r="DZ52" s="11"/>
      <c r="EA52" s="10"/>
      <c r="EB52" s="7"/>
      <c r="EC52" s="7">
        <f t="shared" si="68"/>
        <v>0</v>
      </c>
      <c r="ED52" s="11"/>
      <c r="EE52" s="10"/>
      <c r="EF52" s="11"/>
      <c r="EG52" s="10"/>
      <c r="EH52" s="7"/>
      <c r="EI52" s="11"/>
      <c r="EJ52" s="10"/>
      <c r="EK52" s="11"/>
      <c r="EL52" s="10"/>
      <c r="EM52" s="11"/>
      <c r="EN52" s="10"/>
      <c r="EO52" s="11"/>
      <c r="EP52" s="10"/>
      <c r="EQ52" s="11"/>
      <c r="ER52" s="10"/>
      <c r="ES52" s="11"/>
      <c r="ET52" s="10"/>
      <c r="EU52" s="7"/>
      <c r="EV52" s="7">
        <f t="shared" si="69"/>
        <v>0</v>
      </c>
      <c r="EW52" s="11"/>
      <c r="EX52" s="10"/>
      <c r="EY52" s="11"/>
      <c r="EZ52" s="10"/>
      <c r="FA52" s="7"/>
      <c r="FB52" s="11"/>
      <c r="FC52" s="10"/>
      <c r="FD52" s="11"/>
      <c r="FE52" s="10"/>
      <c r="FF52" s="11"/>
      <c r="FG52" s="10"/>
      <c r="FH52" s="11"/>
      <c r="FI52" s="10"/>
      <c r="FJ52" s="11"/>
      <c r="FK52" s="10"/>
      <c r="FL52" s="11"/>
      <c r="FM52" s="10"/>
      <c r="FN52" s="7"/>
      <c r="FO52" s="7">
        <f t="shared" si="70"/>
        <v>0</v>
      </c>
    </row>
    <row r="53" spans="1:171" x14ac:dyDescent="0.2">
      <c r="A53" s="6"/>
      <c r="B53" s="6"/>
      <c r="C53" s="6"/>
      <c r="D53" s="6" t="s">
        <v>122</v>
      </c>
      <c r="E53" s="3" t="s">
        <v>123</v>
      </c>
      <c r="F53" s="6">
        <f t="shared" si="71"/>
        <v>0</v>
      </c>
      <c r="G53" s="6">
        <f t="shared" si="72"/>
        <v>2</v>
      </c>
      <c r="H53" s="6">
        <f t="shared" si="52"/>
        <v>18</v>
      </c>
      <c r="I53" s="6">
        <f t="shared" si="53"/>
        <v>9</v>
      </c>
      <c r="J53" s="6">
        <f t="shared" si="54"/>
        <v>0</v>
      </c>
      <c r="K53" s="6">
        <f t="shared" si="55"/>
        <v>9</v>
      </c>
      <c r="L53" s="6">
        <f t="shared" si="56"/>
        <v>0</v>
      </c>
      <c r="M53" s="6">
        <f t="shared" si="57"/>
        <v>0</v>
      </c>
      <c r="N53" s="6">
        <f t="shared" si="58"/>
        <v>0</v>
      </c>
      <c r="O53" s="6">
        <f t="shared" si="59"/>
        <v>0</v>
      </c>
      <c r="P53" s="6">
        <f t="shared" si="60"/>
        <v>0</v>
      </c>
      <c r="Q53" s="7">
        <f t="shared" si="61"/>
        <v>2</v>
      </c>
      <c r="R53" s="7">
        <f t="shared" si="62"/>
        <v>1</v>
      </c>
      <c r="S53" s="7">
        <v>0.6</v>
      </c>
      <c r="T53" s="11"/>
      <c r="U53" s="10"/>
      <c r="V53" s="11"/>
      <c r="W53" s="10"/>
      <c r="X53" s="7"/>
      <c r="Y53" s="11"/>
      <c r="Z53" s="10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63"/>
        <v>0</v>
      </c>
      <c r="AM53" s="11"/>
      <c r="AN53" s="10"/>
      <c r="AO53" s="11"/>
      <c r="AP53" s="10"/>
      <c r="AQ53" s="7"/>
      <c r="AR53" s="11"/>
      <c r="AS53" s="10"/>
      <c r="AT53" s="11"/>
      <c r="AU53" s="10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64"/>
        <v>0</v>
      </c>
      <c r="BF53" s="11"/>
      <c r="BG53" s="10"/>
      <c r="BH53" s="11"/>
      <c r="BI53" s="10"/>
      <c r="BJ53" s="7"/>
      <c r="BK53" s="11"/>
      <c r="BL53" s="10"/>
      <c r="BM53" s="11"/>
      <c r="BN53" s="10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65"/>
        <v>0</v>
      </c>
      <c r="BY53" s="11">
        <v>9</v>
      </c>
      <c r="BZ53" s="10" t="s">
        <v>61</v>
      </c>
      <c r="CA53" s="11"/>
      <c r="CB53" s="10"/>
      <c r="CC53" s="7">
        <v>1</v>
      </c>
      <c r="CD53" s="11">
        <v>9</v>
      </c>
      <c r="CE53" s="10" t="s">
        <v>61</v>
      </c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>
        <v>1</v>
      </c>
      <c r="CQ53" s="7">
        <f t="shared" si="66"/>
        <v>2</v>
      </c>
      <c r="CR53" s="11"/>
      <c r="CS53" s="10"/>
      <c r="CT53" s="11"/>
      <c r="CU53" s="10"/>
      <c r="CV53" s="7"/>
      <c r="CW53" s="11"/>
      <c r="CX53" s="10"/>
      <c r="CY53" s="11"/>
      <c r="CZ53" s="10"/>
      <c r="DA53" s="11"/>
      <c r="DB53" s="10"/>
      <c r="DC53" s="11"/>
      <c r="DD53" s="10"/>
      <c r="DE53" s="11"/>
      <c r="DF53" s="10"/>
      <c r="DG53" s="11"/>
      <c r="DH53" s="10"/>
      <c r="DI53" s="7"/>
      <c r="DJ53" s="7">
        <f t="shared" si="67"/>
        <v>0</v>
      </c>
      <c r="DK53" s="11"/>
      <c r="DL53" s="10"/>
      <c r="DM53" s="11"/>
      <c r="DN53" s="10"/>
      <c r="DO53" s="7"/>
      <c r="DP53" s="11"/>
      <c r="DQ53" s="10"/>
      <c r="DR53" s="11"/>
      <c r="DS53" s="10"/>
      <c r="DT53" s="11"/>
      <c r="DU53" s="10"/>
      <c r="DV53" s="11"/>
      <c r="DW53" s="10"/>
      <c r="DX53" s="11"/>
      <c r="DY53" s="10"/>
      <c r="DZ53" s="11"/>
      <c r="EA53" s="10"/>
      <c r="EB53" s="7"/>
      <c r="EC53" s="7">
        <f t="shared" si="68"/>
        <v>0</v>
      </c>
      <c r="ED53" s="11"/>
      <c r="EE53" s="10"/>
      <c r="EF53" s="11"/>
      <c r="EG53" s="10"/>
      <c r="EH53" s="7"/>
      <c r="EI53" s="11"/>
      <c r="EJ53" s="10"/>
      <c r="EK53" s="11"/>
      <c r="EL53" s="10"/>
      <c r="EM53" s="11"/>
      <c r="EN53" s="10"/>
      <c r="EO53" s="11"/>
      <c r="EP53" s="10"/>
      <c r="EQ53" s="11"/>
      <c r="ER53" s="10"/>
      <c r="ES53" s="11"/>
      <c r="ET53" s="10"/>
      <c r="EU53" s="7"/>
      <c r="EV53" s="7">
        <f t="shared" si="69"/>
        <v>0</v>
      </c>
      <c r="EW53" s="11"/>
      <c r="EX53" s="10"/>
      <c r="EY53" s="11"/>
      <c r="EZ53" s="10"/>
      <c r="FA53" s="7"/>
      <c r="FB53" s="11"/>
      <c r="FC53" s="10"/>
      <c r="FD53" s="11"/>
      <c r="FE53" s="10"/>
      <c r="FF53" s="11"/>
      <c r="FG53" s="10"/>
      <c r="FH53" s="11"/>
      <c r="FI53" s="10"/>
      <c r="FJ53" s="11"/>
      <c r="FK53" s="10"/>
      <c r="FL53" s="11"/>
      <c r="FM53" s="10"/>
      <c r="FN53" s="7"/>
      <c r="FO53" s="7">
        <f t="shared" si="70"/>
        <v>0</v>
      </c>
    </row>
    <row r="54" spans="1:171" x14ac:dyDescent="0.2">
      <c r="A54" s="6"/>
      <c r="B54" s="6"/>
      <c r="C54" s="6"/>
      <c r="D54" s="6" t="s">
        <v>124</v>
      </c>
      <c r="E54" s="3" t="s">
        <v>125</v>
      </c>
      <c r="F54" s="6">
        <f t="shared" si="71"/>
        <v>0</v>
      </c>
      <c r="G54" s="6">
        <f t="shared" si="72"/>
        <v>2</v>
      </c>
      <c r="H54" s="6">
        <f t="shared" si="52"/>
        <v>18</v>
      </c>
      <c r="I54" s="6">
        <f t="shared" si="53"/>
        <v>9</v>
      </c>
      <c r="J54" s="6">
        <f t="shared" si="54"/>
        <v>0</v>
      </c>
      <c r="K54" s="6">
        <f t="shared" si="55"/>
        <v>9</v>
      </c>
      <c r="L54" s="6">
        <f t="shared" si="56"/>
        <v>0</v>
      </c>
      <c r="M54" s="6">
        <f t="shared" si="57"/>
        <v>0</v>
      </c>
      <c r="N54" s="6">
        <f t="shared" si="58"/>
        <v>0</v>
      </c>
      <c r="O54" s="6">
        <f t="shared" si="59"/>
        <v>0</v>
      </c>
      <c r="P54" s="6">
        <f t="shared" si="60"/>
        <v>0</v>
      </c>
      <c r="Q54" s="7">
        <f t="shared" si="61"/>
        <v>2</v>
      </c>
      <c r="R54" s="7">
        <f t="shared" si="62"/>
        <v>1</v>
      </c>
      <c r="S54" s="7">
        <v>0.6</v>
      </c>
      <c r="T54" s="11"/>
      <c r="U54" s="10"/>
      <c r="V54" s="11"/>
      <c r="W54" s="10"/>
      <c r="X54" s="7"/>
      <c r="Y54" s="11"/>
      <c r="Z54" s="10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63"/>
        <v>0</v>
      </c>
      <c r="AM54" s="11"/>
      <c r="AN54" s="10"/>
      <c r="AO54" s="11"/>
      <c r="AP54" s="10"/>
      <c r="AQ54" s="7"/>
      <c r="AR54" s="11"/>
      <c r="AS54" s="10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64"/>
        <v>0</v>
      </c>
      <c r="BF54" s="11"/>
      <c r="BG54" s="10"/>
      <c r="BH54" s="11"/>
      <c r="BI54" s="10"/>
      <c r="BJ54" s="7"/>
      <c r="BK54" s="11"/>
      <c r="BL54" s="10"/>
      <c r="BM54" s="11"/>
      <c r="BN54" s="10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65"/>
        <v>0</v>
      </c>
      <c r="BY54" s="11"/>
      <c r="BZ54" s="10"/>
      <c r="CA54" s="11"/>
      <c r="CB54" s="10"/>
      <c r="CC54" s="7"/>
      <c r="CD54" s="11"/>
      <c r="CE54" s="10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66"/>
        <v>0</v>
      </c>
      <c r="CR54" s="11">
        <v>9</v>
      </c>
      <c r="CS54" s="10" t="s">
        <v>61</v>
      </c>
      <c r="CT54" s="11"/>
      <c r="CU54" s="10"/>
      <c r="CV54" s="7">
        <v>1</v>
      </c>
      <c r="CW54" s="11">
        <v>9</v>
      </c>
      <c r="CX54" s="10" t="s">
        <v>61</v>
      </c>
      <c r="CY54" s="11"/>
      <c r="CZ54" s="10"/>
      <c r="DA54" s="11"/>
      <c r="DB54" s="10"/>
      <c r="DC54" s="11"/>
      <c r="DD54" s="10"/>
      <c r="DE54" s="11"/>
      <c r="DF54" s="10"/>
      <c r="DG54" s="11"/>
      <c r="DH54" s="10"/>
      <c r="DI54" s="7">
        <v>1</v>
      </c>
      <c r="DJ54" s="7">
        <f t="shared" si="67"/>
        <v>2</v>
      </c>
      <c r="DK54" s="11"/>
      <c r="DL54" s="10"/>
      <c r="DM54" s="11"/>
      <c r="DN54" s="10"/>
      <c r="DO54" s="7"/>
      <c r="DP54" s="11"/>
      <c r="DQ54" s="10"/>
      <c r="DR54" s="11"/>
      <c r="DS54" s="10"/>
      <c r="DT54" s="11"/>
      <c r="DU54" s="10"/>
      <c r="DV54" s="11"/>
      <c r="DW54" s="10"/>
      <c r="DX54" s="11"/>
      <c r="DY54" s="10"/>
      <c r="DZ54" s="11"/>
      <c r="EA54" s="10"/>
      <c r="EB54" s="7"/>
      <c r="EC54" s="7">
        <f t="shared" si="68"/>
        <v>0</v>
      </c>
      <c r="ED54" s="11"/>
      <c r="EE54" s="10"/>
      <c r="EF54" s="11"/>
      <c r="EG54" s="10"/>
      <c r="EH54" s="7"/>
      <c r="EI54" s="11"/>
      <c r="EJ54" s="10"/>
      <c r="EK54" s="11"/>
      <c r="EL54" s="10"/>
      <c r="EM54" s="11"/>
      <c r="EN54" s="10"/>
      <c r="EO54" s="11"/>
      <c r="EP54" s="10"/>
      <c r="EQ54" s="11"/>
      <c r="ER54" s="10"/>
      <c r="ES54" s="11"/>
      <c r="ET54" s="10"/>
      <c r="EU54" s="7"/>
      <c r="EV54" s="7">
        <f t="shared" si="69"/>
        <v>0</v>
      </c>
      <c r="EW54" s="11"/>
      <c r="EX54" s="10"/>
      <c r="EY54" s="11"/>
      <c r="EZ54" s="10"/>
      <c r="FA54" s="7"/>
      <c r="FB54" s="11"/>
      <c r="FC54" s="10"/>
      <c r="FD54" s="11"/>
      <c r="FE54" s="10"/>
      <c r="FF54" s="11"/>
      <c r="FG54" s="10"/>
      <c r="FH54" s="11"/>
      <c r="FI54" s="10"/>
      <c r="FJ54" s="11"/>
      <c r="FK54" s="10"/>
      <c r="FL54" s="11"/>
      <c r="FM54" s="10"/>
      <c r="FN54" s="7"/>
      <c r="FO54" s="7">
        <f t="shared" si="70"/>
        <v>0</v>
      </c>
    </row>
    <row r="55" spans="1:171" x14ac:dyDescent="0.2">
      <c r="A55" s="6"/>
      <c r="B55" s="6"/>
      <c r="C55" s="6"/>
      <c r="D55" s="6" t="s">
        <v>126</v>
      </c>
      <c r="E55" s="3" t="s">
        <v>127</v>
      </c>
      <c r="F55" s="6">
        <f t="shared" si="71"/>
        <v>0</v>
      </c>
      <c r="G55" s="6">
        <f t="shared" si="72"/>
        <v>2</v>
      </c>
      <c r="H55" s="6">
        <f t="shared" si="52"/>
        <v>30</v>
      </c>
      <c r="I55" s="6">
        <f t="shared" si="53"/>
        <v>20</v>
      </c>
      <c r="J55" s="6">
        <f t="shared" si="54"/>
        <v>0</v>
      </c>
      <c r="K55" s="6">
        <f t="shared" si="55"/>
        <v>10</v>
      </c>
      <c r="L55" s="6">
        <f t="shared" si="56"/>
        <v>0</v>
      </c>
      <c r="M55" s="6">
        <f t="shared" si="57"/>
        <v>0</v>
      </c>
      <c r="N55" s="6">
        <f t="shared" si="58"/>
        <v>0</v>
      </c>
      <c r="O55" s="6">
        <f t="shared" si="59"/>
        <v>0</v>
      </c>
      <c r="P55" s="6">
        <f t="shared" si="60"/>
        <v>0</v>
      </c>
      <c r="Q55" s="7">
        <f t="shared" si="61"/>
        <v>3</v>
      </c>
      <c r="R55" s="7">
        <f t="shared" si="62"/>
        <v>1</v>
      </c>
      <c r="S55" s="7">
        <v>1</v>
      </c>
      <c r="T55" s="11"/>
      <c r="U55" s="10"/>
      <c r="V55" s="11"/>
      <c r="W55" s="10"/>
      <c r="X55" s="7"/>
      <c r="Y55" s="11"/>
      <c r="Z55" s="10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63"/>
        <v>0</v>
      </c>
      <c r="AM55" s="11"/>
      <c r="AN55" s="10"/>
      <c r="AO55" s="11"/>
      <c r="AP55" s="10"/>
      <c r="AQ55" s="7"/>
      <c r="AR55" s="11"/>
      <c r="AS55" s="10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64"/>
        <v>0</v>
      </c>
      <c r="BF55" s="11"/>
      <c r="BG55" s="10"/>
      <c r="BH55" s="11"/>
      <c r="BI55" s="10"/>
      <c r="BJ55" s="7"/>
      <c r="BK55" s="11"/>
      <c r="BL55" s="10"/>
      <c r="BM55" s="11"/>
      <c r="BN55" s="10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65"/>
        <v>0</v>
      </c>
      <c r="BY55" s="11"/>
      <c r="BZ55" s="10"/>
      <c r="CA55" s="11"/>
      <c r="CB55" s="10"/>
      <c r="CC55" s="7"/>
      <c r="CD55" s="11"/>
      <c r="CE55" s="10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66"/>
        <v>0</v>
      </c>
      <c r="CR55" s="11">
        <v>20</v>
      </c>
      <c r="CS55" s="10" t="s">
        <v>61</v>
      </c>
      <c r="CT55" s="11"/>
      <c r="CU55" s="10"/>
      <c r="CV55" s="7">
        <v>2</v>
      </c>
      <c r="CW55" s="11">
        <v>10</v>
      </c>
      <c r="CX55" s="10" t="s">
        <v>61</v>
      </c>
      <c r="CY55" s="11"/>
      <c r="CZ55" s="10"/>
      <c r="DA55" s="11"/>
      <c r="DB55" s="10"/>
      <c r="DC55" s="11"/>
      <c r="DD55" s="10"/>
      <c r="DE55" s="11"/>
      <c r="DF55" s="10"/>
      <c r="DG55" s="11"/>
      <c r="DH55" s="10"/>
      <c r="DI55" s="7">
        <v>1</v>
      </c>
      <c r="DJ55" s="7">
        <f t="shared" si="67"/>
        <v>3</v>
      </c>
      <c r="DK55" s="11"/>
      <c r="DL55" s="10"/>
      <c r="DM55" s="11"/>
      <c r="DN55" s="10"/>
      <c r="DO55" s="7"/>
      <c r="DP55" s="11"/>
      <c r="DQ55" s="10"/>
      <c r="DR55" s="11"/>
      <c r="DS55" s="10"/>
      <c r="DT55" s="11"/>
      <c r="DU55" s="10"/>
      <c r="DV55" s="11"/>
      <c r="DW55" s="10"/>
      <c r="DX55" s="11"/>
      <c r="DY55" s="10"/>
      <c r="DZ55" s="11"/>
      <c r="EA55" s="10"/>
      <c r="EB55" s="7"/>
      <c r="EC55" s="7">
        <f t="shared" si="68"/>
        <v>0</v>
      </c>
      <c r="ED55" s="11"/>
      <c r="EE55" s="10"/>
      <c r="EF55" s="11"/>
      <c r="EG55" s="10"/>
      <c r="EH55" s="7"/>
      <c r="EI55" s="11"/>
      <c r="EJ55" s="10"/>
      <c r="EK55" s="11"/>
      <c r="EL55" s="10"/>
      <c r="EM55" s="11"/>
      <c r="EN55" s="10"/>
      <c r="EO55" s="11"/>
      <c r="EP55" s="10"/>
      <c r="EQ55" s="11"/>
      <c r="ER55" s="10"/>
      <c r="ES55" s="11"/>
      <c r="ET55" s="10"/>
      <c r="EU55" s="7"/>
      <c r="EV55" s="7">
        <f t="shared" si="69"/>
        <v>0</v>
      </c>
      <c r="EW55" s="11"/>
      <c r="EX55" s="10"/>
      <c r="EY55" s="11"/>
      <c r="EZ55" s="10"/>
      <c r="FA55" s="7"/>
      <c r="FB55" s="11"/>
      <c r="FC55" s="10"/>
      <c r="FD55" s="11"/>
      <c r="FE55" s="10"/>
      <c r="FF55" s="11"/>
      <c r="FG55" s="10"/>
      <c r="FH55" s="11"/>
      <c r="FI55" s="10"/>
      <c r="FJ55" s="11"/>
      <c r="FK55" s="10"/>
      <c r="FL55" s="11"/>
      <c r="FM55" s="10"/>
      <c r="FN55" s="7"/>
      <c r="FO55" s="7">
        <f t="shared" si="70"/>
        <v>0</v>
      </c>
    </row>
    <row r="56" spans="1:171" x14ac:dyDescent="0.2">
      <c r="A56" s="6"/>
      <c r="B56" s="6"/>
      <c r="C56" s="6"/>
      <c r="D56" s="6" t="s">
        <v>128</v>
      </c>
      <c r="E56" s="3" t="s">
        <v>129</v>
      </c>
      <c r="F56" s="6">
        <f t="shared" si="71"/>
        <v>0</v>
      </c>
      <c r="G56" s="6">
        <f t="shared" si="72"/>
        <v>2</v>
      </c>
      <c r="H56" s="6">
        <f t="shared" si="52"/>
        <v>20</v>
      </c>
      <c r="I56" s="6">
        <f t="shared" si="53"/>
        <v>10</v>
      </c>
      <c r="J56" s="6">
        <f t="shared" si="54"/>
        <v>0</v>
      </c>
      <c r="K56" s="6">
        <f t="shared" si="55"/>
        <v>0</v>
      </c>
      <c r="L56" s="6">
        <f t="shared" si="56"/>
        <v>0</v>
      </c>
      <c r="M56" s="6">
        <f t="shared" si="57"/>
        <v>10</v>
      </c>
      <c r="N56" s="6">
        <f t="shared" si="58"/>
        <v>0</v>
      </c>
      <c r="O56" s="6">
        <f t="shared" si="59"/>
        <v>0</v>
      </c>
      <c r="P56" s="6">
        <f t="shared" si="60"/>
        <v>0</v>
      </c>
      <c r="Q56" s="7">
        <f t="shared" si="61"/>
        <v>3</v>
      </c>
      <c r="R56" s="7">
        <f t="shared" si="62"/>
        <v>2</v>
      </c>
      <c r="S56" s="7">
        <v>0.6</v>
      </c>
      <c r="T56" s="11"/>
      <c r="U56" s="10"/>
      <c r="V56" s="11"/>
      <c r="W56" s="10"/>
      <c r="X56" s="7"/>
      <c r="Y56" s="11"/>
      <c r="Z56" s="10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63"/>
        <v>0</v>
      </c>
      <c r="AM56" s="11"/>
      <c r="AN56" s="10"/>
      <c r="AO56" s="11"/>
      <c r="AP56" s="10"/>
      <c r="AQ56" s="7"/>
      <c r="AR56" s="11"/>
      <c r="AS56" s="10"/>
      <c r="AT56" s="11"/>
      <c r="AU56" s="10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64"/>
        <v>0</v>
      </c>
      <c r="BF56" s="11"/>
      <c r="BG56" s="10"/>
      <c r="BH56" s="11"/>
      <c r="BI56" s="10"/>
      <c r="BJ56" s="7"/>
      <c r="BK56" s="11"/>
      <c r="BL56" s="10"/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65"/>
        <v>0</v>
      </c>
      <c r="BY56" s="11"/>
      <c r="BZ56" s="10"/>
      <c r="CA56" s="11"/>
      <c r="CB56" s="10"/>
      <c r="CC56" s="7"/>
      <c r="CD56" s="11"/>
      <c r="CE56" s="10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66"/>
        <v>0</v>
      </c>
      <c r="CR56" s="11"/>
      <c r="CS56" s="10"/>
      <c r="CT56" s="11"/>
      <c r="CU56" s="10"/>
      <c r="CV56" s="7"/>
      <c r="CW56" s="11"/>
      <c r="CX56" s="10"/>
      <c r="CY56" s="11"/>
      <c r="CZ56" s="10"/>
      <c r="DA56" s="11"/>
      <c r="DB56" s="10"/>
      <c r="DC56" s="11"/>
      <c r="DD56" s="10"/>
      <c r="DE56" s="11"/>
      <c r="DF56" s="10"/>
      <c r="DG56" s="11"/>
      <c r="DH56" s="10"/>
      <c r="DI56" s="7"/>
      <c r="DJ56" s="7">
        <f t="shared" si="67"/>
        <v>0</v>
      </c>
      <c r="DK56" s="11"/>
      <c r="DL56" s="10"/>
      <c r="DM56" s="11"/>
      <c r="DN56" s="10"/>
      <c r="DO56" s="7"/>
      <c r="DP56" s="11"/>
      <c r="DQ56" s="10"/>
      <c r="DR56" s="11"/>
      <c r="DS56" s="10"/>
      <c r="DT56" s="11"/>
      <c r="DU56" s="10"/>
      <c r="DV56" s="11"/>
      <c r="DW56" s="10"/>
      <c r="DX56" s="11"/>
      <c r="DY56" s="10"/>
      <c r="DZ56" s="11"/>
      <c r="EA56" s="10"/>
      <c r="EB56" s="7"/>
      <c r="EC56" s="7">
        <f t="shared" si="68"/>
        <v>0</v>
      </c>
      <c r="ED56" s="11"/>
      <c r="EE56" s="10"/>
      <c r="EF56" s="11"/>
      <c r="EG56" s="10"/>
      <c r="EH56" s="7"/>
      <c r="EI56" s="11"/>
      <c r="EJ56" s="10"/>
      <c r="EK56" s="11"/>
      <c r="EL56" s="10"/>
      <c r="EM56" s="11"/>
      <c r="EN56" s="10"/>
      <c r="EO56" s="11"/>
      <c r="EP56" s="10"/>
      <c r="EQ56" s="11"/>
      <c r="ER56" s="10"/>
      <c r="ES56" s="11"/>
      <c r="ET56" s="10"/>
      <c r="EU56" s="7"/>
      <c r="EV56" s="7">
        <f t="shared" si="69"/>
        <v>0</v>
      </c>
      <c r="EW56" s="11">
        <v>10</v>
      </c>
      <c r="EX56" s="10" t="s">
        <v>61</v>
      </c>
      <c r="EY56" s="11"/>
      <c r="EZ56" s="10"/>
      <c r="FA56" s="7">
        <v>1</v>
      </c>
      <c r="FB56" s="11"/>
      <c r="FC56" s="10"/>
      <c r="FD56" s="11"/>
      <c r="FE56" s="10"/>
      <c r="FF56" s="11">
        <v>10</v>
      </c>
      <c r="FG56" s="10" t="s">
        <v>61</v>
      </c>
      <c r="FH56" s="11"/>
      <c r="FI56" s="10"/>
      <c r="FJ56" s="11"/>
      <c r="FK56" s="10"/>
      <c r="FL56" s="11"/>
      <c r="FM56" s="10"/>
      <c r="FN56" s="7">
        <v>2</v>
      </c>
      <c r="FO56" s="7">
        <f t="shared" si="70"/>
        <v>3</v>
      </c>
    </row>
    <row r="57" spans="1:171" x14ac:dyDescent="0.2">
      <c r="A57" s="6"/>
      <c r="B57" s="6"/>
      <c r="C57" s="6"/>
      <c r="D57" s="6" t="s">
        <v>130</v>
      </c>
      <c r="E57" s="3" t="s">
        <v>131</v>
      </c>
      <c r="F57" s="6">
        <f t="shared" si="71"/>
        <v>1</v>
      </c>
      <c r="G57" s="6">
        <f t="shared" si="72"/>
        <v>2</v>
      </c>
      <c r="H57" s="6">
        <f t="shared" si="52"/>
        <v>36</v>
      </c>
      <c r="I57" s="6">
        <f t="shared" si="53"/>
        <v>9</v>
      </c>
      <c r="J57" s="6">
        <f t="shared" si="54"/>
        <v>9</v>
      </c>
      <c r="K57" s="6">
        <f t="shared" si="55"/>
        <v>18</v>
      </c>
      <c r="L57" s="6">
        <f t="shared" si="56"/>
        <v>0</v>
      </c>
      <c r="M57" s="6">
        <f t="shared" si="57"/>
        <v>0</v>
      </c>
      <c r="N57" s="6">
        <f t="shared" si="58"/>
        <v>0</v>
      </c>
      <c r="O57" s="6">
        <f t="shared" si="59"/>
        <v>0</v>
      </c>
      <c r="P57" s="6">
        <f t="shared" si="60"/>
        <v>0</v>
      </c>
      <c r="Q57" s="7">
        <f t="shared" si="61"/>
        <v>5</v>
      </c>
      <c r="R57" s="7">
        <f t="shared" si="62"/>
        <v>2.2000000000000002</v>
      </c>
      <c r="S57" s="7">
        <v>1.2</v>
      </c>
      <c r="T57" s="11"/>
      <c r="U57" s="10"/>
      <c r="V57" s="11"/>
      <c r="W57" s="10"/>
      <c r="X57" s="7"/>
      <c r="Y57" s="11"/>
      <c r="Z57" s="10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63"/>
        <v>0</v>
      </c>
      <c r="AM57" s="11"/>
      <c r="AN57" s="10"/>
      <c r="AO57" s="11"/>
      <c r="AP57" s="10"/>
      <c r="AQ57" s="7"/>
      <c r="AR57" s="11"/>
      <c r="AS57" s="10"/>
      <c r="AT57" s="11"/>
      <c r="AU57" s="10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64"/>
        <v>0</v>
      </c>
      <c r="BF57" s="11"/>
      <c r="BG57" s="10"/>
      <c r="BH57" s="11"/>
      <c r="BI57" s="10"/>
      <c r="BJ57" s="7"/>
      <c r="BK57" s="11"/>
      <c r="BL57" s="10"/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65"/>
        <v>0</v>
      </c>
      <c r="BY57" s="11"/>
      <c r="BZ57" s="10"/>
      <c r="CA57" s="11"/>
      <c r="CB57" s="10"/>
      <c r="CC57" s="7"/>
      <c r="CD57" s="11"/>
      <c r="CE57" s="10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66"/>
        <v>0</v>
      </c>
      <c r="CR57" s="11"/>
      <c r="CS57" s="10"/>
      <c r="CT57" s="11"/>
      <c r="CU57" s="10"/>
      <c r="CV57" s="7"/>
      <c r="CW57" s="11"/>
      <c r="CX57" s="10"/>
      <c r="CY57" s="11"/>
      <c r="CZ57" s="10"/>
      <c r="DA57" s="11"/>
      <c r="DB57" s="10"/>
      <c r="DC57" s="11"/>
      <c r="DD57" s="10"/>
      <c r="DE57" s="11"/>
      <c r="DF57" s="10"/>
      <c r="DG57" s="11"/>
      <c r="DH57" s="10"/>
      <c r="DI57" s="7"/>
      <c r="DJ57" s="7">
        <f t="shared" si="67"/>
        <v>0</v>
      </c>
      <c r="DK57" s="11">
        <v>9</v>
      </c>
      <c r="DL57" s="10" t="s">
        <v>64</v>
      </c>
      <c r="DM57" s="11">
        <v>9</v>
      </c>
      <c r="DN57" s="10" t="s">
        <v>61</v>
      </c>
      <c r="DO57" s="7">
        <v>2.8</v>
      </c>
      <c r="DP57" s="11">
        <v>18</v>
      </c>
      <c r="DQ57" s="10" t="s">
        <v>61</v>
      </c>
      <c r="DR57" s="11"/>
      <c r="DS57" s="10"/>
      <c r="DT57" s="11"/>
      <c r="DU57" s="10"/>
      <c r="DV57" s="11"/>
      <c r="DW57" s="10"/>
      <c r="DX57" s="11"/>
      <c r="DY57" s="10"/>
      <c r="DZ57" s="11"/>
      <c r="EA57" s="10"/>
      <c r="EB57" s="7">
        <v>2.2000000000000002</v>
      </c>
      <c r="EC57" s="7">
        <f t="shared" si="68"/>
        <v>5</v>
      </c>
      <c r="ED57" s="11"/>
      <c r="EE57" s="10"/>
      <c r="EF57" s="11"/>
      <c r="EG57" s="10"/>
      <c r="EH57" s="7"/>
      <c r="EI57" s="11"/>
      <c r="EJ57" s="10"/>
      <c r="EK57" s="11"/>
      <c r="EL57" s="10"/>
      <c r="EM57" s="11"/>
      <c r="EN57" s="10"/>
      <c r="EO57" s="11"/>
      <c r="EP57" s="10"/>
      <c r="EQ57" s="11"/>
      <c r="ER57" s="10"/>
      <c r="ES57" s="11"/>
      <c r="ET57" s="10"/>
      <c r="EU57" s="7"/>
      <c r="EV57" s="7">
        <f t="shared" si="69"/>
        <v>0</v>
      </c>
      <c r="EW57" s="11"/>
      <c r="EX57" s="10"/>
      <c r="EY57" s="11"/>
      <c r="EZ57" s="10"/>
      <c r="FA57" s="7"/>
      <c r="FB57" s="11"/>
      <c r="FC57" s="10"/>
      <c r="FD57" s="11"/>
      <c r="FE57" s="10"/>
      <c r="FF57" s="11"/>
      <c r="FG57" s="10"/>
      <c r="FH57" s="11"/>
      <c r="FI57" s="10"/>
      <c r="FJ57" s="11"/>
      <c r="FK57" s="10"/>
      <c r="FL57" s="11"/>
      <c r="FM57" s="10"/>
      <c r="FN57" s="7"/>
      <c r="FO57" s="7">
        <f t="shared" si="70"/>
        <v>0</v>
      </c>
    </row>
    <row r="58" spans="1:171" x14ac:dyDescent="0.2">
      <c r="A58" s="6">
        <v>4</v>
      </c>
      <c r="B58" s="6">
        <v>1</v>
      </c>
      <c r="C58" s="6"/>
      <c r="D58" s="6"/>
      <c r="E58" s="3" t="s">
        <v>132</v>
      </c>
      <c r="F58" s="6">
        <f>$B$58*COUNTIF(T58:FM58,"e")</f>
        <v>1</v>
      </c>
      <c r="G58" s="6">
        <f>$B$58*COUNTIF(T58:FM58,"z")</f>
        <v>2</v>
      </c>
      <c r="H58" s="6">
        <f t="shared" si="52"/>
        <v>39</v>
      </c>
      <c r="I58" s="6">
        <f t="shared" si="53"/>
        <v>12</v>
      </c>
      <c r="J58" s="6">
        <f t="shared" si="54"/>
        <v>18</v>
      </c>
      <c r="K58" s="6">
        <f t="shared" si="55"/>
        <v>9</v>
      </c>
      <c r="L58" s="6">
        <f t="shared" si="56"/>
        <v>0</v>
      </c>
      <c r="M58" s="6">
        <f t="shared" si="57"/>
        <v>0</v>
      </c>
      <c r="N58" s="6">
        <f t="shared" si="58"/>
        <v>0</v>
      </c>
      <c r="O58" s="6">
        <f t="shared" si="59"/>
        <v>0</v>
      </c>
      <c r="P58" s="6">
        <f t="shared" si="60"/>
        <v>0</v>
      </c>
      <c r="Q58" s="7">
        <f t="shared" si="61"/>
        <v>5</v>
      </c>
      <c r="R58" s="7">
        <f t="shared" si="62"/>
        <v>2.2000000000000002</v>
      </c>
      <c r="S58" s="7">
        <f>$B$58*1.3</f>
        <v>1.3</v>
      </c>
      <c r="T58" s="11"/>
      <c r="U58" s="10"/>
      <c r="V58" s="11"/>
      <c r="W58" s="10"/>
      <c r="X58" s="7"/>
      <c r="Y58" s="11"/>
      <c r="Z58" s="10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63"/>
        <v>0</v>
      </c>
      <c r="AM58" s="11"/>
      <c r="AN58" s="10"/>
      <c r="AO58" s="11"/>
      <c r="AP58" s="10"/>
      <c r="AQ58" s="7"/>
      <c r="AR58" s="11"/>
      <c r="AS58" s="10"/>
      <c r="AT58" s="11"/>
      <c r="AU58" s="10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64"/>
        <v>0</v>
      </c>
      <c r="BF58" s="11"/>
      <c r="BG58" s="10"/>
      <c r="BH58" s="11"/>
      <c r="BI58" s="10"/>
      <c r="BJ58" s="7"/>
      <c r="BK58" s="11"/>
      <c r="BL58" s="10"/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65"/>
        <v>0</v>
      </c>
      <c r="BY58" s="11"/>
      <c r="BZ58" s="10"/>
      <c r="CA58" s="11"/>
      <c r="CB58" s="10"/>
      <c r="CC58" s="7"/>
      <c r="CD58" s="11"/>
      <c r="CE58" s="10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66"/>
        <v>0</v>
      </c>
      <c r="CR58" s="11"/>
      <c r="CS58" s="10"/>
      <c r="CT58" s="11"/>
      <c r="CU58" s="10"/>
      <c r="CV58" s="7"/>
      <c r="CW58" s="11"/>
      <c r="CX58" s="10"/>
      <c r="CY58" s="11"/>
      <c r="CZ58" s="10"/>
      <c r="DA58" s="11"/>
      <c r="DB58" s="10"/>
      <c r="DC58" s="11"/>
      <c r="DD58" s="10"/>
      <c r="DE58" s="11"/>
      <c r="DF58" s="10"/>
      <c r="DG58" s="11"/>
      <c r="DH58" s="10"/>
      <c r="DI58" s="7"/>
      <c r="DJ58" s="7">
        <f t="shared" si="67"/>
        <v>0</v>
      </c>
      <c r="DK58" s="11">
        <f>$B$58*12</f>
        <v>12</v>
      </c>
      <c r="DL58" s="10" t="s">
        <v>64</v>
      </c>
      <c r="DM58" s="11">
        <f>$B$58*18</f>
        <v>18</v>
      </c>
      <c r="DN58" s="10" t="s">
        <v>61</v>
      </c>
      <c r="DO58" s="7">
        <f>$B$58*2.8</f>
        <v>2.8</v>
      </c>
      <c r="DP58" s="11">
        <f>$B$58*9</f>
        <v>9</v>
      </c>
      <c r="DQ58" s="10" t="s">
        <v>61</v>
      </c>
      <c r="DR58" s="11"/>
      <c r="DS58" s="10"/>
      <c r="DT58" s="11"/>
      <c r="DU58" s="10"/>
      <c r="DV58" s="11"/>
      <c r="DW58" s="10"/>
      <c r="DX58" s="11"/>
      <c r="DY58" s="10"/>
      <c r="DZ58" s="11"/>
      <c r="EA58" s="10"/>
      <c r="EB58" s="7">
        <f>$B$58*2.2</f>
        <v>2.2000000000000002</v>
      </c>
      <c r="EC58" s="7">
        <f t="shared" si="68"/>
        <v>5</v>
      </c>
      <c r="ED58" s="11"/>
      <c r="EE58" s="10"/>
      <c r="EF58" s="11"/>
      <c r="EG58" s="10"/>
      <c r="EH58" s="7"/>
      <c r="EI58" s="11"/>
      <c r="EJ58" s="10"/>
      <c r="EK58" s="11"/>
      <c r="EL58" s="10"/>
      <c r="EM58" s="11"/>
      <c r="EN58" s="10"/>
      <c r="EO58" s="11"/>
      <c r="EP58" s="10"/>
      <c r="EQ58" s="11"/>
      <c r="ER58" s="10"/>
      <c r="ES58" s="11"/>
      <c r="ET58" s="10"/>
      <c r="EU58" s="7"/>
      <c r="EV58" s="7">
        <f t="shared" si="69"/>
        <v>0</v>
      </c>
      <c r="EW58" s="11"/>
      <c r="EX58" s="10"/>
      <c r="EY58" s="11"/>
      <c r="EZ58" s="10"/>
      <c r="FA58" s="7"/>
      <c r="FB58" s="11"/>
      <c r="FC58" s="10"/>
      <c r="FD58" s="11"/>
      <c r="FE58" s="10"/>
      <c r="FF58" s="11"/>
      <c r="FG58" s="10"/>
      <c r="FH58" s="11"/>
      <c r="FI58" s="10"/>
      <c r="FJ58" s="11"/>
      <c r="FK58" s="10"/>
      <c r="FL58" s="11"/>
      <c r="FM58" s="10"/>
      <c r="FN58" s="7"/>
      <c r="FO58" s="7">
        <f t="shared" si="70"/>
        <v>0</v>
      </c>
    </row>
    <row r="59" spans="1:171" x14ac:dyDescent="0.2">
      <c r="A59" s="6">
        <v>5</v>
      </c>
      <c r="B59" s="6">
        <v>1</v>
      </c>
      <c r="C59" s="6"/>
      <c r="D59" s="6"/>
      <c r="E59" s="3" t="s">
        <v>133</v>
      </c>
      <c r="F59" s="6">
        <f>$B$59*COUNTIF(T59:FM59,"e")</f>
        <v>1</v>
      </c>
      <c r="G59" s="6">
        <f>$B$59*COUNTIF(T59:FM59,"z")</f>
        <v>1</v>
      </c>
      <c r="H59" s="6">
        <f t="shared" si="52"/>
        <v>30</v>
      </c>
      <c r="I59" s="6">
        <f t="shared" si="53"/>
        <v>20</v>
      </c>
      <c r="J59" s="6">
        <f t="shared" si="54"/>
        <v>0</v>
      </c>
      <c r="K59" s="6">
        <f t="shared" si="55"/>
        <v>0</v>
      </c>
      <c r="L59" s="6">
        <f t="shared" si="56"/>
        <v>0</v>
      </c>
      <c r="M59" s="6">
        <f t="shared" si="57"/>
        <v>10</v>
      </c>
      <c r="N59" s="6">
        <f t="shared" si="58"/>
        <v>0</v>
      </c>
      <c r="O59" s="6">
        <f t="shared" si="59"/>
        <v>0</v>
      </c>
      <c r="P59" s="6">
        <f t="shared" si="60"/>
        <v>0</v>
      </c>
      <c r="Q59" s="7">
        <f t="shared" si="61"/>
        <v>5</v>
      </c>
      <c r="R59" s="7">
        <f t="shared" si="62"/>
        <v>1.8</v>
      </c>
      <c r="S59" s="7">
        <f>$B$59*1</f>
        <v>1</v>
      </c>
      <c r="T59" s="11"/>
      <c r="U59" s="10"/>
      <c r="V59" s="11"/>
      <c r="W59" s="10"/>
      <c r="X59" s="7"/>
      <c r="Y59" s="11"/>
      <c r="Z59" s="10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63"/>
        <v>0</v>
      </c>
      <c r="AM59" s="11"/>
      <c r="AN59" s="10"/>
      <c r="AO59" s="11"/>
      <c r="AP59" s="10"/>
      <c r="AQ59" s="7"/>
      <c r="AR59" s="11"/>
      <c r="AS59" s="10"/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64"/>
        <v>0</v>
      </c>
      <c r="BF59" s="11"/>
      <c r="BG59" s="10"/>
      <c r="BH59" s="11"/>
      <c r="BI59" s="10"/>
      <c r="BJ59" s="7"/>
      <c r="BK59" s="11"/>
      <c r="BL59" s="10"/>
      <c r="BM59" s="11"/>
      <c r="BN59" s="10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65"/>
        <v>0</v>
      </c>
      <c r="BY59" s="11"/>
      <c r="BZ59" s="10"/>
      <c r="CA59" s="11"/>
      <c r="CB59" s="10"/>
      <c r="CC59" s="7"/>
      <c r="CD59" s="11"/>
      <c r="CE59" s="10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66"/>
        <v>0</v>
      </c>
      <c r="CR59" s="11"/>
      <c r="CS59" s="10"/>
      <c r="CT59" s="11"/>
      <c r="CU59" s="10"/>
      <c r="CV59" s="7"/>
      <c r="CW59" s="11"/>
      <c r="CX59" s="10"/>
      <c r="CY59" s="11"/>
      <c r="CZ59" s="10"/>
      <c r="DA59" s="11"/>
      <c r="DB59" s="10"/>
      <c r="DC59" s="11"/>
      <c r="DD59" s="10"/>
      <c r="DE59" s="11"/>
      <c r="DF59" s="10"/>
      <c r="DG59" s="11"/>
      <c r="DH59" s="10"/>
      <c r="DI59" s="7"/>
      <c r="DJ59" s="7">
        <f t="shared" si="67"/>
        <v>0</v>
      </c>
      <c r="DK59" s="11"/>
      <c r="DL59" s="10"/>
      <c r="DM59" s="11"/>
      <c r="DN59" s="10"/>
      <c r="DO59" s="7"/>
      <c r="DP59" s="11"/>
      <c r="DQ59" s="10"/>
      <c r="DR59" s="11"/>
      <c r="DS59" s="10"/>
      <c r="DT59" s="11"/>
      <c r="DU59" s="10"/>
      <c r="DV59" s="11"/>
      <c r="DW59" s="10"/>
      <c r="DX59" s="11"/>
      <c r="DY59" s="10"/>
      <c r="DZ59" s="11"/>
      <c r="EA59" s="10"/>
      <c r="EB59" s="7"/>
      <c r="EC59" s="7">
        <f t="shared" si="68"/>
        <v>0</v>
      </c>
      <c r="ED59" s="11">
        <f>$B$59*20</f>
        <v>20</v>
      </c>
      <c r="EE59" s="10" t="s">
        <v>64</v>
      </c>
      <c r="EF59" s="11"/>
      <c r="EG59" s="10"/>
      <c r="EH59" s="7">
        <f>$B$59*3.2</f>
        <v>3.2</v>
      </c>
      <c r="EI59" s="11"/>
      <c r="EJ59" s="10"/>
      <c r="EK59" s="11"/>
      <c r="EL59" s="10"/>
      <c r="EM59" s="11">
        <f>$B$59*10</f>
        <v>10</v>
      </c>
      <c r="EN59" s="10" t="s">
        <v>61</v>
      </c>
      <c r="EO59" s="11"/>
      <c r="EP59" s="10"/>
      <c r="EQ59" s="11"/>
      <c r="ER59" s="10"/>
      <c r="ES59" s="11"/>
      <c r="ET59" s="10"/>
      <c r="EU59" s="7">
        <f>$B$59*1.8</f>
        <v>1.8</v>
      </c>
      <c r="EV59" s="7">
        <f t="shared" si="69"/>
        <v>5</v>
      </c>
      <c r="EW59" s="11"/>
      <c r="EX59" s="10"/>
      <c r="EY59" s="11"/>
      <c r="EZ59" s="10"/>
      <c r="FA59" s="7"/>
      <c r="FB59" s="11"/>
      <c r="FC59" s="10"/>
      <c r="FD59" s="11"/>
      <c r="FE59" s="10"/>
      <c r="FF59" s="11"/>
      <c r="FG59" s="10"/>
      <c r="FH59" s="11"/>
      <c r="FI59" s="10"/>
      <c r="FJ59" s="11"/>
      <c r="FK59" s="10"/>
      <c r="FL59" s="11"/>
      <c r="FM59" s="10"/>
      <c r="FN59" s="7"/>
      <c r="FO59" s="7">
        <f t="shared" si="70"/>
        <v>0</v>
      </c>
    </row>
    <row r="60" spans="1:171" x14ac:dyDescent="0.2">
      <c r="A60" s="6"/>
      <c r="B60" s="6"/>
      <c r="C60" s="6"/>
      <c r="D60" s="6" t="s">
        <v>134</v>
      </c>
      <c r="E60" s="3" t="s">
        <v>135</v>
      </c>
      <c r="F60" s="6">
        <f>COUNTIF(T60:FM60,"e")</f>
        <v>0</v>
      </c>
      <c r="G60" s="6">
        <f>COUNTIF(T60:FM60,"z")</f>
        <v>1</v>
      </c>
      <c r="H60" s="6">
        <f t="shared" si="52"/>
        <v>10</v>
      </c>
      <c r="I60" s="6">
        <f t="shared" si="53"/>
        <v>10</v>
      </c>
      <c r="J60" s="6">
        <f t="shared" si="54"/>
        <v>0</v>
      </c>
      <c r="K60" s="6">
        <f t="shared" si="55"/>
        <v>0</v>
      </c>
      <c r="L60" s="6">
        <f t="shared" si="56"/>
        <v>0</v>
      </c>
      <c r="M60" s="6">
        <f t="shared" si="57"/>
        <v>0</v>
      </c>
      <c r="N60" s="6">
        <f t="shared" si="58"/>
        <v>0</v>
      </c>
      <c r="O60" s="6">
        <f t="shared" si="59"/>
        <v>0</v>
      </c>
      <c r="P60" s="6">
        <f t="shared" si="60"/>
        <v>0</v>
      </c>
      <c r="Q60" s="7">
        <f t="shared" si="61"/>
        <v>1</v>
      </c>
      <c r="R60" s="7">
        <f t="shared" si="62"/>
        <v>0</v>
      </c>
      <c r="S60" s="7">
        <v>0.3</v>
      </c>
      <c r="T60" s="11"/>
      <c r="U60" s="10"/>
      <c r="V60" s="11"/>
      <c r="W60" s="10"/>
      <c r="X60" s="7"/>
      <c r="Y60" s="11"/>
      <c r="Z60" s="10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63"/>
        <v>0</v>
      </c>
      <c r="AM60" s="11"/>
      <c r="AN60" s="10"/>
      <c r="AO60" s="11"/>
      <c r="AP60" s="10"/>
      <c r="AQ60" s="7"/>
      <c r="AR60" s="11"/>
      <c r="AS60" s="10"/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64"/>
        <v>0</v>
      </c>
      <c r="BF60" s="11"/>
      <c r="BG60" s="10"/>
      <c r="BH60" s="11"/>
      <c r="BI60" s="10"/>
      <c r="BJ60" s="7"/>
      <c r="BK60" s="11"/>
      <c r="BL60" s="10"/>
      <c r="BM60" s="11"/>
      <c r="BN60" s="10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65"/>
        <v>0</v>
      </c>
      <c r="BY60" s="11"/>
      <c r="BZ60" s="10"/>
      <c r="CA60" s="11"/>
      <c r="CB60" s="10"/>
      <c r="CC60" s="7"/>
      <c r="CD60" s="11"/>
      <c r="CE60" s="10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66"/>
        <v>0</v>
      </c>
      <c r="CR60" s="11"/>
      <c r="CS60" s="10"/>
      <c r="CT60" s="11"/>
      <c r="CU60" s="10"/>
      <c r="CV60" s="7"/>
      <c r="CW60" s="11"/>
      <c r="CX60" s="10"/>
      <c r="CY60" s="11"/>
      <c r="CZ60" s="10"/>
      <c r="DA60" s="11"/>
      <c r="DB60" s="10"/>
      <c r="DC60" s="11"/>
      <c r="DD60" s="10"/>
      <c r="DE60" s="11"/>
      <c r="DF60" s="10"/>
      <c r="DG60" s="11"/>
      <c r="DH60" s="10"/>
      <c r="DI60" s="7"/>
      <c r="DJ60" s="7">
        <f t="shared" si="67"/>
        <v>0</v>
      </c>
      <c r="DK60" s="11">
        <v>10</v>
      </c>
      <c r="DL60" s="10" t="s">
        <v>61</v>
      </c>
      <c r="DM60" s="11"/>
      <c r="DN60" s="10"/>
      <c r="DO60" s="7">
        <v>1</v>
      </c>
      <c r="DP60" s="11"/>
      <c r="DQ60" s="10"/>
      <c r="DR60" s="11"/>
      <c r="DS60" s="10"/>
      <c r="DT60" s="11"/>
      <c r="DU60" s="10"/>
      <c r="DV60" s="11"/>
      <c r="DW60" s="10"/>
      <c r="DX60" s="11"/>
      <c r="DY60" s="10"/>
      <c r="DZ60" s="11"/>
      <c r="EA60" s="10"/>
      <c r="EB60" s="7"/>
      <c r="EC60" s="7">
        <f t="shared" si="68"/>
        <v>1</v>
      </c>
      <c r="ED60" s="11"/>
      <c r="EE60" s="10"/>
      <c r="EF60" s="11"/>
      <c r="EG60" s="10"/>
      <c r="EH60" s="7"/>
      <c r="EI60" s="11"/>
      <c r="EJ60" s="10"/>
      <c r="EK60" s="11"/>
      <c r="EL60" s="10"/>
      <c r="EM60" s="11"/>
      <c r="EN60" s="10"/>
      <c r="EO60" s="11"/>
      <c r="EP60" s="10"/>
      <c r="EQ60" s="11"/>
      <c r="ER60" s="10"/>
      <c r="ES60" s="11"/>
      <c r="ET60" s="10"/>
      <c r="EU60" s="7"/>
      <c r="EV60" s="7">
        <f t="shared" si="69"/>
        <v>0</v>
      </c>
      <c r="EW60" s="11"/>
      <c r="EX60" s="10"/>
      <c r="EY60" s="11"/>
      <c r="EZ60" s="10"/>
      <c r="FA60" s="7"/>
      <c r="FB60" s="11"/>
      <c r="FC60" s="10"/>
      <c r="FD60" s="11"/>
      <c r="FE60" s="10"/>
      <c r="FF60" s="11"/>
      <c r="FG60" s="10"/>
      <c r="FH60" s="11"/>
      <c r="FI60" s="10"/>
      <c r="FJ60" s="11"/>
      <c r="FK60" s="10"/>
      <c r="FL60" s="11"/>
      <c r="FM60" s="10"/>
      <c r="FN60" s="7"/>
      <c r="FO60" s="7">
        <f t="shared" si="70"/>
        <v>0</v>
      </c>
    </row>
    <row r="61" spans="1:171" x14ac:dyDescent="0.2">
      <c r="A61" s="6">
        <v>6</v>
      </c>
      <c r="B61" s="6">
        <v>1</v>
      </c>
      <c r="C61" s="6"/>
      <c r="D61" s="6"/>
      <c r="E61" s="3" t="s">
        <v>136</v>
      </c>
      <c r="F61" s="6">
        <f>$B$61*COUNTIF(T61:FM61,"e")</f>
        <v>0</v>
      </c>
      <c r="G61" s="6">
        <f>$B$61*COUNTIF(T61:FM61,"z")</f>
        <v>2</v>
      </c>
      <c r="H61" s="6">
        <f t="shared" si="52"/>
        <v>37</v>
      </c>
      <c r="I61" s="6">
        <f t="shared" si="53"/>
        <v>10</v>
      </c>
      <c r="J61" s="6">
        <f t="shared" si="54"/>
        <v>0</v>
      </c>
      <c r="K61" s="6">
        <f t="shared" si="55"/>
        <v>27</v>
      </c>
      <c r="L61" s="6">
        <f t="shared" si="56"/>
        <v>0</v>
      </c>
      <c r="M61" s="6">
        <f t="shared" si="57"/>
        <v>0</v>
      </c>
      <c r="N61" s="6">
        <f t="shared" si="58"/>
        <v>0</v>
      </c>
      <c r="O61" s="6">
        <f t="shared" si="59"/>
        <v>0</v>
      </c>
      <c r="P61" s="6">
        <f t="shared" si="60"/>
        <v>0</v>
      </c>
      <c r="Q61" s="7">
        <f t="shared" si="61"/>
        <v>4</v>
      </c>
      <c r="R61" s="7">
        <f t="shared" si="62"/>
        <v>2.2000000000000002</v>
      </c>
      <c r="S61" s="7">
        <f>$B$61*1.2</f>
        <v>1.2</v>
      </c>
      <c r="T61" s="11"/>
      <c r="U61" s="10"/>
      <c r="V61" s="11"/>
      <c r="W61" s="10"/>
      <c r="X61" s="7"/>
      <c r="Y61" s="11"/>
      <c r="Z61" s="10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63"/>
        <v>0</v>
      </c>
      <c r="AM61" s="11"/>
      <c r="AN61" s="10"/>
      <c r="AO61" s="11"/>
      <c r="AP61" s="10"/>
      <c r="AQ61" s="7"/>
      <c r="AR61" s="11"/>
      <c r="AS61" s="10"/>
      <c r="AT61" s="11"/>
      <c r="AU61" s="10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64"/>
        <v>0</v>
      </c>
      <c r="BF61" s="11"/>
      <c r="BG61" s="10"/>
      <c r="BH61" s="11"/>
      <c r="BI61" s="10"/>
      <c r="BJ61" s="7"/>
      <c r="BK61" s="11"/>
      <c r="BL61" s="10"/>
      <c r="BM61" s="11"/>
      <c r="BN61" s="10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65"/>
        <v>0</v>
      </c>
      <c r="BY61" s="11"/>
      <c r="BZ61" s="10"/>
      <c r="CA61" s="11"/>
      <c r="CB61" s="10"/>
      <c r="CC61" s="7"/>
      <c r="CD61" s="11"/>
      <c r="CE61" s="10"/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66"/>
        <v>0</v>
      </c>
      <c r="CR61" s="11"/>
      <c r="CS61" s="10"/>
      <c r="CT61" s="11"/>
      <c r="CU61" s="10"/>
      <c r="CV61" s="7"/>
      <c r="CW61" s="11"/>
      <c r="CX61" s="10"/>
      <c r="CY61" s="11"/>
      <c r="CZ61" s="10"/>
      <c r="DA61" s="11"/>
      <c r="DB61" s="10"/>
      <c r="DC61" s="11"/>
      <c r="DD61" s="10"/>
      <c r="DE61" s="11"/>
      <c r="DF61" s="10"/>
      <c r="DG61" s="11"/>
      <c r="DH61" s="10"/>
      <c r="DI61" s="7"/>
      <c r="DJ61" s="7">
        <f t="shared" si="67"/>
        <v>0</v>
      </c>
      <c r="DK61" s="11">
        <f>$B$61*10</f>
        <v>10</v>
      </c>
      <c r="DL61" s="10" t="s">
        <v>61</v>
      </c>
      <c r="DM61" s="11"/>
      <c r="DN61" s="10"/>
      <c r="DO61" s="7">
        <f>$B$61*1.8</f>
        <v>1.8</v>
      </c>
      <c r="DP61" s="11">
        <f>$B$61*27</f>
        <v>27</v>
      </c>
      <c r="DQ61" s="10" t="s">
        <v>61</v>
      </c>
      <c r="DR61" s="11"/>
      <c r="DS61" s="10"/>
      <c r="DT61" s="11"/>
      <c r="DU61" s="10"/>
      <c r="DV61" s="11"/>
      <c r="DW61" s="10"/>
      <c r="DX61" s="11"/>
      <c r="DY61" s="10"/>
      <c r="DZ61" s="11"/>
      <c r="EA61" s="10"/>
      <c r="EB61" s="7">
        <f>$B$61*2.2</f>
        <v>2.2000000000000002</v>
      </c>
      <c r="EC61" s="7">
        <f t="shared" si="68"/>
        <v>4</v>
      </c>
      <c r="ED61" s="11"/>
      <c r="EE61" s="10"/>
      <c r="EF61" s="11"/>
      <c r="EG61" s="10"/>
      <c r="EH61" s="7"/>
      <c r="EI61" s="11"/>
      <c r="EJ61" s="10"/>
      <c r="EK61" s="11"/>
      <c r="EL61" s="10"/>
      <c r="EM61" s="11"/>
      <c r="EN61" s="10"/>
      <c r="EO61" s="11"/>
      <c r="EP61" s="10"/>
      <c r="EQ61" s="11"/>
      <c r="ER61" s="10"/>
      <c r="ES61" s="11"/>
      <c r="ET61" s="10"/>
      <c r="EU61" s="7"/>
      <c r="EV61" s="7">
        <f t="shared" si="69"/>
        <v>0</v>
      </c>
      <c r="EW61" s="11"/>
      <c r="EX61" s="10"/>
      <c r="EY61" s="11"/>
      <c r="EZ61" s="10"/>
      <c r="FA61" s="7"/>
      <c r="FB61" s="11"/>
      <c r="FC61" s="10"/>
      <c r="FD61" s="11"/>
      <c r="FE61" s="10"/>
      <c r="FF61" s="11"/>
      <c r="FG61" s="10"/>
      <c r="FH61" s="11"/>
      <c r="FI61" s="10"/>
      <c r="FJ61" s="11"/>
      <c r="FK61" s="10"/>
      <c r="FL61" s="11"/>
      <c r="FM61" s="10"/>
      <c r="FN61" s="7"/>
      <c r="FO61" s="7">
        <f t="shared" si="70"/>
        <v>0</v>
      </c>
    </row>
    <row r="62" spans="1:171" x14ac:dyDescent="0.2">
      <c r="A62" s="6"/>
      <c r="B62" s="6"/>
      <c r="C62" s="6"/>
      <c r="D62" s="6" t="s">
        <v>137</v>
      </c>
      <c r="E62" s="3" t="s">
        <v>138</v>
      </c>
      <c r="F62" s="6">
        <f>COUNTIF(T62:FM62,"e")</f>
        <v>1</v>
      </c>
      <c r="G62" s="6">
        <f>COUNTIF(T62:FM62,"z")</f>
        <v>1</v>
      </c>
      <c r="H62" s="6">
        <f t="shared" si="52"/>
        <v>32</v>
      </c>
      <c r="I62" s="6">
        <f t="shared" si="53"/>
        <v>22</v>
      </c>
      <c r="J62" s="6">
        <f t="shared" si="54"/>
        <v>0</v>
      </c>
      <c r="K62" s="6">
        <f t="shared" si="55"/>
        <v>10</v>
      </c>
      <c r="L62" s="6">
        <f t="shared" si="56"/>
        <v>0</v>
      </c>
      <c r="M62" s="6">
        <f t="shared" si="57"/>
        <v>0</v>
      </c>
      <c r="N62" s="6">
        <f t="shared" si="58"/>
        <v>0</v>
      </c>
      <c r="O62" s="6">
        <f t="shared" si="59"/>
        <v>0</v>
      </c>
      <c r="P62" s="6">
        <f t="shared" si="60"/>
        <v>0</v>
      </c>
      <c r="Q62" s="7">
        <f t="shared" si="61"/>
        <v>4</v>
      </c>
      <c r="R62" s="7">
        <f t="shared" si="62"/>
        <v>2</v>
      </c>
      <c r="S62" s="7">
        <v>1</v>
      </c>
      <c r="T62" s="11"/>
      <c r="U62" s="10"/>
      <c r="V62" s="11"/>
      <c r="W62" s="10"/>
      <c r="X62" s="7"/>
      <c r="Y62" s="11"/>
      <c r="Z62" s="10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63"/>
        <v>0</v>
      </c>
      <c r="AM62" s="11"/>
      <c r="AN62" s="10"/>
      <c r="AO62" s="11"/>
      <c r="AP62" s="10"/>
      <c r="AQ62" s="7"/>
      <c r="AR62" s="11"/>
      <c r="AS62" s="10"/>
      <c r="AT62" s="11"/>
      <c r="AU62" s="10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64"/>
        <v>0</v>
      </c>
      <c r="BF62" s="11"/>
      <c r="BG62" s="10"/>
      <c r="BH62" s="11"/>
      <c r="BI62" s="10"/>
      <c r="BJ62" s="7"/>
      <c r="BK62" s="11"/>
      <c r="BL62" s="10"/>
      <c r="BM62" s="11"/>
      <c r="BN62" s="10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65"/>
        <v>0</v>
      </c>
      <c r="BY62" s="11"/>
      <c r="BZ62" s="10"/>
      <c r="CA62" s="11"/>
      <c r="CB62" s="10"/>
      <c r="CC62" s="7"/>
      <c r="CD62" s="11"/>
      <c r="CE62" s="10"/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66"/>
        <v>0</v>
      </c>
      <c r="CR62" s="11">
        <v>22</v>
      </c>
      <c r="CS62" s="10" t="s">
        <v>64</v>
      </c>
      <c r="CT62" s="11"/>
      <c r="CU62" s="10"/>
      <c r="CV62" s="7">
        <v>2</v>
      </c>
      <c r="CW62" s="11">
        <v>10</v>
      </c>
      <c r="CX62" s="10" t="s">
        <v>61</v>
      </c>
      <c r="CY62" s="11"/>
      <c r="CZ62" s="10"/>
      <c r="DA62" s="11"/>
      <c r="DB62" s="10"/>
      <c r="DC62" s="11"/>
      <c r="DD62" s="10"/>
      <c r="DE62" s="11"/>
      <c r="DF62" s="10"/>
      <c r="DG62" s="11"/>
      <c r="DH62" s="10"/>
      <c r="DI62" s="7">
        <v>2</v>
      </c>
      <c r="DJ62" s="7">
        <f t="shared" si="67"/>
        <v>4</v>
      </c>
      <c r="DK62" s="11"/>
      <c r="DL62" s="10"/>
      <c r="DM62" s="11"/>
      <c r="DN62" s="10"/>
      <c r="DO62" s="7"/>
      <c r="DP62" s="11"/>
      <c r="DQ62" s="10"/>
      <c r="DR62" s="11"/>
      <c r="DS62" s="10"/>
      <c r="DT62" s="11"/>
      <c r="DU62" s="10"/>
      <c r="DV62" s="11"/>
      <c r="DW62" s="10"/>
      <c r="DX62" s="11"/>
      <c r="DY62" s="10"/>
      <c r="DZ62" s="11"/>
      <c r="EA62" s="10"/>
      <c r="EB62" s="7"/>
      <c r="EC62" s="7">
        <f t="shared" si="68"/>
        <v>0</v>
      </c>
      <c r="ED62" s="11"/>
      <c r="EE62" s="10"/>
      <c r="EF62" s="11"/>
      <c r="EG62" s="10"/>
      <c r="EH62" s="7"/>
      <c r="EI62" s="11"/>
      <c r="EJ62" s="10"/>
      <c r="EK62" s="11"/>
      <c r="EL62" s="10"/>
      <c r="EM62" s="11"/>
      <c r="EN62" s="10"/>
      <c r="EO62" s="11"/>
      <c r="EP62" s="10"/>
      <c r="EQ62" s="11"/>
      <c r="ER62" s="10"/>
      <c r="ES62" s="11"/>
      <c r="ET62" s="10"/>
      <c r="EU62" s="7"/>
      <c r="EV62" s="7">
        <f t="shared" si="69"/>
        <v>0</v>
      </c>
      <c r="EW62" s="11"/>
      <c r="EX62" s="10"/>
      <c r="EY62" s="11"/>
      <c r="EZ62" s="10"/>
      <c r="FA62" s="7"/>
      <c r="FB62" s="11"/>
      <c r="FC62" s="10"/>
      <c r="FD62" s="11"/>
      <c r="FE62" s="10"/>
      <c r="FF62" s="11"/>
      <c r="FG62" s="10"/>
      <c r="FH62" s="11"/>
      <c r="FI62" s="10"/>
      <c r="FJ62" s="11"/>
      <c r="FK62" s="10"/>
      <c r="FL62" s="11"/>
      <c r="FM62" s="10"/>
      <c r="FN62" s="7"/>
      <c r="FO62" s="7">
        <f t="shared" si="70"/>
        <v>0</v>
      </c>
    </row>
    <row r="63" spans="1:171" x14ac:dyDescent="0.2">
      <c r="A63" s="6">
        <v>7</v>
      </c>
      <c r="B63" s="6">
        <v>1</v>
      </c>
      <c r="C63" s="6"/>
      <c r="D63" s="6"/>
      <c r="E63" s="3" t="s">
        <v>139</v>
      </c>
      <c r="F63" s="6">
        <f>$B$63*COUNTIF(T63:FM63,"e")</f>
        <v>0</v>
      </c>
      <c r="G63" s="6">
        <f>$B$63*COUNTIF(T63:FM63,"z")</f>
        <v>2</v>
      </c>
      <c r="H63" s="6">
        <f t="shared" si="52"/>
        <v>27</v>
      </c>
      <c r="I63" s="6">
        <f t="shared" si="53"/>
        <v>18</v>
      </c>
      <c r="J63" s="6">
        <f t="shared" si="54"/>
        <v>0</v>
      </c>
      <c r="K63" s="6">
        <f t="shared" si="55"/>
        <v>9</v>
      </c>
      <c r="L63" s="6">
        <f t="shared" si="56"/>
        <v>0</v>
      </c>
      <c r="M63" s="6">
        <f t="shared" si="57"/>
        <v>0</v>
      </c>
      <c r="N63" s="6">
        <f t="shared" si="58"/>
        <v>0</v>
      </c>
      <c r="O63" s="6">
        <f t="shared" si="59"/>
        <v>0</v>
      </c>
      <c r="P63" s="6">
        <f t="shared" si="60"/>
        <v>0</v>
      </c>
      <c r="Q63" s="7">
        <f t="shared" si="61"/>
        <v>3</v>
      </c>
      <c r="R63" s="7">
        <f t="shared" si="62"/>
        <v>1.5</v>
      </c>
      <c r="S63" s="7">
        <f>$B$63*0.9</f>
        <v>0.9</v>
      </c>
      <c r="T63" s="11"/>
      <c r="U63" s="10"/>
      <c r="V63" s="11"/>
      <c r="W63" s="10"/>
      <c r="X63" s="7"/>
      <c r="Y63" s="11"/>
      <c r="Z63" s="10"/>
      <c r="AA63" s="11"/>
      <c r="AB63" s="10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63"/>
        <v>0</v>
      </c>
      <c r="AM63" s="11"/>
      <c r="AN63" s="10"/>
      <c r="AO63" s="11"/>
      <c r="AP63" s="10"/>
      <c r="AQ63" s="7"/>
      <c r="AR63" s="11"/>
      <c r="AS63" s="10"/>
      <c r="AT63" s="11"/>
      <c r="AU63" s="10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64"/>
        <v>0</v>
      </c>
      <c r="BF63" s="11"/>
      <c r="BG63" s="10"/>
      <c r="BH63" s="11"/>
      <c r="BI63" s="10"/>
      <c r="BJ63" s="7"/>
      <c r="BK63" s="11"/>
      <c r="BL63" s="10"/>
      <c r="BM63" s="11"/>
      <c r="BN63" s="10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65"/>
        <v>0</v>
      </c>
      <c r="BY63" s="11"/>
      <c r="BZ63" s="10"/>
      <c r="CA63" s="11"/>
      <c r="CB63" s="10"/>
      <c r="CC63" s="7"/>
      <c r="CD63" s="11"/>
      <c r="CE63" s="10"/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66"/>
        <v>0</v>
      </c>
      <c r="CR63" s="11"/>
      <c r="CS63" s="10"/>
      <c r="CT63" s="11"/>
      <c r="CU63" s="10"/>
      <c r="CV63" s="7"/>
      <c r="CW63" s="11"/>
      <c r="CX63" s="10"/>
      <c r="CY63" s="11"/>
      <c r="CZ63" s="10"/>
      <c r="DA63" s="11"/>
      <c r="DB63" s="10"/>
      <c r="DC63" s="11"/>
      <c r="DD63" s="10"/>
      <c r="DE63" s="11"/>
      <c r="DF63" s="10"/>
      <c r="DG63" s="11"/>
      <c r="DH63" s="10"/>
      <c r="DI63" s="7"/>
      <c r="DJ63" s="7">
        <f t="shared" si="67"/>
        <v>0</v>
      </c>
      <c r="DK63" s="11">
        <f>$B$63*18</f>
        <v>18</v>
      </c>
      <c r="DL63" s="10" t="s">
        <v>61</v>
      </c>
      <c r="DM63" s="11"/>
      <c r="DN63" s="10"/>
      <c r="DO63" s="7">
        <f>$B$63*1.5</f>
        <v>1.5</v>
      </c>
      <c r="DP63" s="11">
        <f>$B$63*9</f>
        <v>9</v>
      </c>
      <c r="DQ63" s="10" t="s">
        <v>61</v>
      </c>
      <c r="DR63" s="11"/>
      <c r="DS63" s="10"/>
      <c r="DT63" s="11"/>
      <c r="DU63" s="10"/>
      <c r="DV63" s="11"/>
      <c r="DW63" s="10"/>
      <c r="DX63" s="11"/>
      <c r="DY63" s="10"/>
      <c r="DZ63" s="11"/>
      <c r="EA63" s="10"/>
      <c r="EB63" s="7">
        <f>$B$63*1.5</f>
        <v>1.5</v>
      </c>
      <c r="EC63" s="7">
        <f t="shared" si="68"/>
        <v>3</v>
      </c>
      <c r="ED63" s="11"/>
      <c r="EE63" s="10"/>
      <c r="EF63" s="11"/>
      <c r="EG63" s="10"/>
      <c r="EH63" s="7"/>
      <c r="EI63" s="11"/>
      <c r="EJ63" s="10"/>
      <c r="EK63" s="11"/>
      <c r="EL63" s="10"/>
      <c r="EM63" s="11"/>
      <c r="EN63" s="10"/>
      <c r="EO63" s="11"/>
      <c r="EP63" s="10"/>
      <c r="EQ63" s="11"/>
      <c r="ER63" s="10"/>
      <c r="ES63" s="11"/>
      <c r="ET63" s="10"/>
      <c r="EU63" s="7"/>
      <c r="EV63" s="7">
        <f t="shared" si="69"/>
        <v>0</v>
      </c>
      <c r="EW63" s="11"/>
      <c r="EX63" s="10"/>
      <c r="EY63" s="11"/>
      <c r="EZ63" s="10"/>
      <c r="FA63" s="7"/>
      <c r="FB63" s="11"/>
      <c r="FC63" s="10"/>
      <c r="FD63" s="11"/>
      <c r="FE63" s="10"/>
      <c r="FF63" s="11"/>
      <c r="FG63" s="10"/>
      <c r="FH63" s="11"/>
      <c r="FI63" s="10"/>
      <c r="FJ63" s="11"/>
      <c r="FK63" s="10"/>
      <c r="FL63" s="11"/>
      <c r="FM63" s="10"/>
      <c r="FN63" s="7"/>
      <c r="FO63" s="7">
        <f t="shared" si="70"/>
        <v>0</v>
      </c>
    </row>
    <row r="64" spans="1:171" x14ac:dyDescent="0.2">
      <c r="A64" s="6">
        <v>8</v>
      </c>
      <c r="B64" s="6">
        <v>1</v>
      </c>
      <c r="C64" s="6"/>
      <c r="D64" s="6"/>
      <c r="E64" s="3" t="s">
        <v>140</v>
      </c>
      <c r="F64" s="6">
        <f>$B$64*COUNTIF(T64:FM64,"e")</f>
        <v>1</v>
      </c>
      <c r="G64" s="6">
        <f>$B$64*COUNTIF(T64:FM64,"z")</f>
        <v>1</v>
      </c>
      <c r="H64" s="6">
        <f t="shared" si="52"/>
        <v>20</v>
      </c>
      <c r="I64" s="6">
        <f t="shared" si="53"/>
        <v>10</v>
      </c>
      <c r="J64" s="6">
        <f t="shared" si="54"/>
        <v>0</v>
      </c>
      <c r="K64" s="6">
        <f t="shared" si="55"/>
        <v>10</v>
      </c>
      <c r="L64" s="6">
        <f t="shared" si="56"/>
        <v>0</v>
      </c>
      <c r="M64" s="6">
        <f t="shared" si="57"/>
        <v>0</v>
      </c>
      <c r="N64" s="6">
        <f t="shared" si="58"/>
        <v>0</v>
      </c>
      <c r="O64" s="6">
        <f t="shared" si="59"/>
        <v>0</v>
      </c>
      <c r="P64" s="6">
        <f t="shared" si="60"/>
        <v>0</v>
      </c>
      <c r="Q64" s="7">
        <f t="shared" si="61"/>
        <v>2</v>
      </c>
      <c r="R64" s="7">
        <f t="shared" si="62"/>
        <v>1</v>
      </c>
      <c r="S64" s="7">
        <f>$B$64*0.6</f>
        <v>0.6</v>
      </c>
      <c r="T64" s="11"/>
      <c r="U64" s="10"/>
      <c r="V64" s="11"/>
      <c r="W64" s="10"/>
      <c r="X64" s="7"/>
      <c r="Y64" s="11"/>
      <c r="Z64" s="10"/>
      <c r="AA64" s="11"/>
      <c r="AB64" s="10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63"/>
        <v>0</v>
      </c>
      <c r="AM64" s="11"/>
      <c r="AN64" s="10"/>
      <c r="AO64" s="11"/>
      <c r="AP64" s="10"/>
      <c r="AQ64" s="7"/>
      <c r="AR64" s="11"/>
      <c r="AS64" s="10"/>
      <c r="AT64" s="11"/>
      <c r="AU64" s="10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64"/>
        <v>0</v>
      </c>
      <c r="BF64" s="11"/>
      <c r="BG64" s="10"/>
      <c r="BH64" s="11"/>
      <c r="BI64" s="10"/>
      <c r="BJ64" s="7"/>
      <c r="BK64" s="11"/>
      <c r="BL64" s="10"/>
      <c r="BM64" s="11"/>
      <c r="BN64" s="10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65"/>
        <v>0</v>
      </c>
      <c r="BY64" s="11"/>
      <c r="BZ64" s="10"/>
      <c r="CA64" s="11"/>
      <c r="CB64" s="10"/>
      <c r="CC64" s="7"/>
      <c r="CD64" s="11"/>
      <c r="CE64" s="10"/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66"/>
        <v>0</v>
      </c>
      <c r="CR64" s="11"/>
      <c r="CS64" s="10"/>
      <c r="CT64" s="11"/>
      <c r="CU64" s="10"/>
      <c r="CV64" s="7"/>
      <c r="CW64" s="11"/>
      <c r="CX64" s="10"/>
      <c r="CY64" s="11"/>
      <c r="CZ64" s="10"/>
      <c r="DA64" s="11"/>
      <c r="DB64" s="10"/>
      <c r="DC64" s="11"/>
      <c r="DD64" s="10"/>
      <c r="DE64" s="11"/>
      <c r="DF64" s="10"/>
      <c r="DG64" s="11"/>
      <c r="DH64" s="10"/>
      <c r="DI64" s="7"/>
      <c r="DJ64" s="7">
        <f t="shared" si="67"/>
        <v>0</v>
      </c>
      <c r="DK64" s="11">
        <f>$B$64*10</f>
        <v>10</v>
      </c>
      <c r="DL64" s="10" t="s">
        <v>64</v>
      </c>
      <c r="DM64" s="11"/>
      <c r="DN64" s="10"/>
      <c r="DO64" s="7">
        <f>$B$64*1</f>
        <v>1</v>
      </c>
      <c r="DP64" s="11">
        <f>$B$64*10</f>
        <v>10</v>
      </c>
      <c r="DQ64" s="10" t="s">
        <v>61</v>
      </c>
      <c r="DR64" s="11"/>
      <c r="DS64" s="10"/>
      <c r="DT64" s="11"/>
      <c r="DU64" s="10"/>
      <c r="DV64" s="11"/>
      <c r="DW64" s="10"/>
      <c r="DX64" s="11"/>
      <c r="DY64" s="10"/>
      <c r="DZ64" s="11"/>
      <c r="EA64" s="10"/>
      <c r="EB64" s="7">
        <f>$B$64*1</f>
        <v>1</v>
      </c>
      <c r="EC64" s="7">
        <f t="shared" si="68"/>
        <v>2</v>
      </c>
      <c r="ED64" s="11"/>
      <c r="EE64" s="10"/>
      <c r="EF64" s="11"/>
      <c r="EG64" s="10"/>
      <c r="EH64" s="7"/>
      <c r="EI64" s="11"/>
      <c r="EJ64" s="10"/>
      <c r="EK64" s="11"/>
      <c r="EL64" s="10"/>
      <c r="EM64" s="11"/>
      <c r="EN64" s="10"/>
      <c r="EO64" s="11"/>
      <c r="EP64" s="10"/>
      <c r="EQ64" s="11"/>
      <c r="ER64" s="10"/>
      <c r="ES64" s="11"/>
      <c r="ET64" s="10"/>
      <c r="EU64" s="7"/>
      <c r="EV64" s="7">
        <f t="shared" si="69"/>
        <v>0</v>
      </c>
      <c r="EW64" s="11"/>
      <c r="EX64" s="10"/>
      <c r="EY64" s="11"/>
      <c r="EZ64" s="10"/>
      <c r="FA64" s="7"/>
      <c r="FB64" s="11"/>
      <c r="FC64" s="10"/>
      <c r="FD64" s="11"/>
      <c r="FE64" s="10"/>
      <c r="FF64" s="11"/>
      <c r="FG64" s="10"/>
      <c r="FH64" s="11"/>
      <c r="FI64" s="10"/>
      <c r="FJ64" s="11"/>
      <c r="FK64" s="10"/>
      <c r="FL64" s="11"/>
      <c r="FM64" s="10"/>
      <c r="FN64" s="7"/>
      <c r="FO64" s="7">
        <f t="shared" si="70"/>
        <v>0</v>
      </c>
    </row>
    <row r="65" spans="1:171" x14ac:dyDescent="0.2">
      <c r="A65" s="6">
        <v>9</v>
      </c>
      <c r="B65" s="6">
        <v>1</v>
      </c>
      <c r="C65" s="6"/>
      <c r="D65" s="6"/>
      <c r="E65" s="3" t="s">
        <v>141</v>
      </c>
      <c r="F65" s="6">
        <f>$B$65*COUNTIF(T65:FM65,"e")</f>
        <v>0</v>
      </c>
      <c r="G65" s="6">
        <f>$B$65*COUNTIF(T65:FM65,"z")</f>
        <v>2</v>
      </c>
      <c r="H65" s="6">
        <f t="shared" si="52"/>
        <v>18</v>
      </c>
      <c r="I65" s="6">
        <f t="shared" si="53"/>
        <v>9</v>
      </c>
      <c r="J65" s="6">
        <f t="shared" si="54"/>
        <v>0</v>
      </c>
      <c r="K65" s="6">
        <f t="shared" si="55"/>
        <v>0</v>
      </c>
      <c r="L65" s="6">
        <f t="shared" si="56"/>
        <v>0</v>
      </c>
      <c r="M65" s="6">
        <f t="shared" si="57"/>
        <v>9</v>
      </c>
      <c r="N65" s="6">
        <f t="shared" si="58"/>
        <v>0</v>
      </c>
      <c r="O65" s="6">
        <f t="shared" si="59"/>
        <v>0</v>
      </c>
      <c r="P65" s="6">
        <f t="shared" si="60"/>
        <v>0</v>
      </c>
      <c r="Q65" s="7">
        <f t="shared" si="61"/>
        <v>2</v>
      </c>
      <c r="R65" s="7">
        <f t="shared" si="62"/>
        <v>1</v>
      </c>
      <c r="S65" s="7">
        <f>$B$65*0.6</f>
        <v>0.6</v>
      </c>
      <c r="T65" s="11"/>
      <c r="U65" s="10"/>
      <c r="V65" s="11"/>
      <c r="W65" s="10"/>
      <c r="X65" s="7"/>
      <c r="Y65" s="11"/>
      <c r="Z65" s="10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63"/>
        <v>0</v>
      </c>
      <c r="AM65" s="11"/>
      <c r="AN65" s="10"/>
      <c r="AO65" s="11"/>
      <c r="AP65" s="10"/>
      <c r="AQ65" s="7"/>
      <c r="AR65" s="11"/>
      <c r="AS65" s="10"/>
      <c r="AT65" s="11"/>
      <c r="AU65" s="10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64"/>
        <v>0</v>
      </c>
      <c r="BF65" s="11"/>
      <c r="BG65" s="10"/>
      <c r="BH65" s="11"/>
      <c r="BI65" s="10"/>
      <c r="BJ65" s="7"/>
      <c r="BK65" s="11"/>
      <c r="BL65" s="10"/>
      <c r="BM65" s="11"/>
      <c r="BN65" s="10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65"/>
        <v>0</v>
      </c>
      <c r="BY65" s="11"/>
      <c r="BZ65" s="10"/>
      <c r="CA65" s="11"/>
      <c r="CB65" s="10"/>
      <c r="CC65" s="7"/>
      <c r="CD65" s="11"/>
      <c r="CE65" s="10"/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66"/>
        <v>0</v>
      </c>
      <c r="CR65" s="11"/>
      <c r="CS65" s="10"/>
      <c r="CT65" s="11"/>
      <c r="CU65" s="10"/>
      <c r="CV65" s="7"/>
      <c r="CW65" s="11"/>
      <c r="CX65" s="10"/>
      <c r="CY65" s="11"/>
      <c r="CZ65" s="10"/>
      <c r="DA65" s="11"/>
      <c r="DB65" s="10"/>
      <c r="DC65" s="11"/>
      <c r="DD65" s="10"/>
      <c r="DE65" s="11"/>
      <c r="DF65" s="10"/>
      <c r="DG65" s="11"/>
      <c r="DH65" s="10"/>
      <c r="DI65" s="7"/>
      <c r="DJ65" s="7">
        <f t="shared" si="67"/>
        <v>0</v>
      </c>
      <c r="DK65" s="11">
        <f>$B$65*9</f>
        <v>9</v>
      </c>
      <c r="DL65" s="10" t="s">
        <v>61</v>
      </c>
      <c r="DM65" s="11"/>
      <c r="DN65" s="10"/>
      <c r="DO65" s="7">
        <f>$B$65*1</f>
        <v>1</v>
      </c>
      <c r="DP65" s="11"/>
      <c r="DQ65" s="10"/>
      <c r="DR65" s="11"/>
      <c r="DS65" s="10"/>
      <c r="DT65" s="11">
        <f>$B$65*9</f>
        <v>9</v>
      </c>
      <c r="DU65" s="10" t="s">
        <v>61</v>
      </c>
      <c r="DV65" s="11"/>
      <c r="DW65" s="10"/>
      <c r="DX65" s="11"/>
      <c r="DY65" s="10"/>
      <c r="DZ65" s="11"/>
      <c r="EA65" s="10"/>
      <c r="EB65" s="7">
        <f>$B$65*1</f>
        <v>1</v>
      </c>
      <c r="EC65" s="7">
        <f t="shared" si="68"/>
        <v>2</v>
      </c>
      <c r="ED65" s="11"/>
      <c r="EE65" s="10"/>
      <c r="EF65" s="11"/>
      <c r="EG65" s="10"/>
      <c r="EH65" s="7"/>
      <c r="EI65" s="11"/>
      <c r="EJ65" s="10"/>
      <c r="EK65" s="11"/>
      <c r="EL65" s="10"/>
      <c r="EM65" s="11"/>
      <c r="EN65" s="10"/>
      <c r="EO65" s="11"/>
      <c r="EP65" s="10"/>
      <c r="EQ65" s="11"/>
      <c r="ER65" s="10"/>
      <c r="ES65" s="11"/>
      <c r="ET65" s="10"/>
      <c r="EU65" s="7"/>
      <c r="EV65" s="7">
        <f t="shared" si="69"/>
        <v>0</v>
      </c>
      <c r="EW65" s="11"/>
      <c r="EX65" s="10"/>
      <c r="EY65" s="11"/>
      <c r="EZ65" s="10"/>
      <c r="FA65" s="7"/>
      <c r="FB65" s="11"/>
      <c r="FC65" s="10"/>
      <c r="FD65" s="11"/>
      <c r="FE65" s="10"/>
      <c r="FF65" s="11"/>
      <c r="FG65" s="10"/>
      <c r="FH65" s="11"/>
      <c r="FI65" s="10"/>
      <c r="FJ65" s="11"/>
      <c r="FK65" s="10"/>
      <c r="FL65" s="11"/>
      <c r="FM65" s="10"/>
      <c r="FN65" s="7"/>
      <c r="FO65" s="7">
        <f t="shared" si="70"/>
        <v>0</v>
      </c>
    </row>
    <row r="66" spans="1:171" x14ac:dyDescent="0.2">
      <c r="A66" s="6"/>
      <c r="B66" s="6"/>
      <c r="C66" s="6"/>
      <c r="D66" s="6" t="s">
        <v>142</v>
      </c>
      <c r="E66" s="3" t="s">
        <v>143</v>
      </c>
      <c r="F66" s="6">
        <f>COUNTIF(T66:FM66,"e")</f>
        <v>0</v>
      </c>
      <c r="G66" s="6">
        <f>COUNTIF(T66:FM66,"z")</f>
        <v>2</v>
      </c>
      <c r="H66" s="6">
        <f t="shared" si="52"/>
        <v>25</v>
      </c>
      <c r="I66" s="6">
        <f t="shared" si="53"/>
        <v>15</v>
      </c>
      <c r="J66" s="6">
        <f t="shared" si="54"/>
        <v>0</v>
      </c>
      <c r="K66" s="6">
        <f t="shared" si="55"/>
        <v>10</v>
      </c>
      <c r="L66" s="6">
        <f t="shared" si="56"/>
        <v>0</v>
      </c>
      <c r="M66" s="6">
        <f t="shared" si="57"/>
        <v>0</v>
      </c>
      <c r="N66" s="6">
        <f t="shared" si="58"/>
        <v>0</v>
      </c>
      <c r="O66" s="6">
        <f t="shared" si="59"/>
        <v>0</v>
      </c>
      <c r="P66" s="6">
        <f t="shared" si="60"/>
        <v>0</v>
      </c>
      <c r="Q66" s="7">
        <f t="shared" si="61"/>
        <v>3</v>
      </c>
      <c r="R66" s="7">
        <f t="shared" si="62"/>
        <v>1.2</v>
      </c>
      <c r="S66" s="7">
        <v>0.8</v>
      </c>
      <c r="T66" s="11"/>
      <c r="U66" s="10"/>
      <c r="V66" s="11"/>
      <c r="W66" s="10"/>
      <c r="X66" s="7"/>
      <c r="Y66" s="11"/>
      <c r="Z66" s="10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63"/>
        <v>0</v>
      </c>
      <c r="AM66" s="11"/>
      <c r="AN66" s="10"/>
      <c r="AO66" s="11"/>
      <c r="AP66" s="10"/>
      <c r="AQ66" s="7"/>
      <c r="AR66" s="11"/>
      <c r="AS66" s="10"/>
      <c r="AT66" s="11"/>
      <c r="AU66" s="10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64"/>
        <v>0</v>
      </c>
      <c r="BF66" s="11"/>
      <c r="BG66" s="10"/>
      <c r="BH66" s="11"/>
      <c r="BI66" s="10"/>
      <c r="BJ66" s="7"/>
      <c r="BK66" s="11"/>
      <c r="BL66" s="10"/>
      <c r="BM66" s="11"/>
      <c r="BN66" s="10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 t="shared" si="65"/>
        <v>0</v>
      </c>
      <c r="BY66" s="11">
        <v>15</v>
      </c>
      <c r="BZ66" s="10" t="s">
        <v>61</v>
      </c>
      <c r="CA66" s="11"/>
      <c r="CB66" s="10"/>
      <c r="CC66" s="7">
        <v>1.8</v>
      </c>
      <c r="CD66" s="11">
        <v>10</v>
      </c>
      <c r="CE66" s="10" t="s">
        <v>61</v>
      </c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>
        <v>1.2</v>
      </c>
      <c r="CQ66" s="7">
        <f t="shared" si="66"/>
        <v>3</v>
      </c>
      <c r="CR66" s="11"/>
      <c r="CS66" s="10"/>
      <c r="CT66" s="11"/>
      <c r="CU66" s="10"/>
      <c r="CV66" s="7"/>
      <c r="CW66" s="11"/>
      <c r="CX66" s="10"/>
      <c r="CY66" s="11"/>
      <c r="CZ66" s="10"/>
      <c r="DA66" s="11"/>
      <c r="DB66" s="10"/>
      <c r="DC66" s="11"/>
      <c r="DD66" s="10"/>
      <c r="DE66" s="11"/>
      <c r="DF66" s="10"/>
      <c r="DG66" s="11"/>
      <c r="DH66" s="10"/>
      <c r="DI66" s="7"/>
      <c r="DJ66" s="7">
        <f t="shared" si="67"/>
        <v>0</v>
      </c>
      <c r="DK66" s="11"/>
      <c r="DL66" s="10"/>
      <c r="DM66" s="11"/>
      <c r="DN66" s="10"/>
      <c r="DO66" s="7"/>
      <c r="DP66" s="11"/>
      <c r="DQ66" s="10"/>
      <c r="DR66" s="11"/>
      <c r="DS66" s="10"/>
      <c r="DT66" s="11"/>
      <c r="DU66" s="10"/>
      <c r="DV66" s="11"/>
      <c r="DW66" s="10"/>
      <c r="DX66" s="11"/>
      <c r="DY66" s="10"/>
      <c r="DZ66" s="11"/>
      <c r="EA66" s="10"/>
      <c r="EB66" s="7"/>
      <c r="EC66" s="7">
        <f t="shared" si="68"/>
        <v>0</v>
      </c>
      <c r="ED66" s="11"/>
      <c r="EE66" s="10"/>
      <c r="EF66" s="11"/>
      <c r="EG66" s="10"/>
      <c r="EH66" s="7"/>
      <c r="EI66" s="11"/>
      <c r="EJ66" s="10"/>
      <c r="EK66" s="11"/>
      <c r="EL66" s="10"/>
      <c r="EM66" s="11"/>
      <c r="EN66" s="10"/>
      <c r="EO66" s="11"/>
      <c r="EP66" s="10"/>
      <c r="EQ66" s="11"/>
      <c r="ER66" s="10"/>
      <c r="ES66" s="11"/>
      <c r="ET66" s="10"/>
      <c r="EU66" s="7"/>
      <c r="EV66" s="7">
        <f t="shared" si="69"/>
        <v>0</v>
      </c>
      <c r="EW66" s="11"/>
      <c r="EX66" s="10"/>
      <c r="EY66" s="11"/>
      <c r="EZ66" s="10"/>
      <c r="FA66" s="7"/>
      <c r="FB66" s="11"/>
      <c r="FC66" s="10"/>
      <c r="FD66" s="11"/>
      <c r="FE66" s="10"/>
      <c r="FF66" s="11"/>
      <c r="FG66" s="10"/>
      <c r="FH66" s="11"/>
      <c r="FI66" s="10"/>
      <c r="FJ66" s="11"/>
      <c r="FK66" s="10"/>
      <c r="FL66" s="11"/>
      <c r="FM66" s="10"/>
      <c r="FN66" s="7"/>
      <c r="FO66" s="7">
        <f t="shared" si="70"/>
        <v>0</v>
      </c>
    </row>
    <row r="67" spans="1:171" x14ac:dyDescent="0.2">
      <c r="A67" s="6"/>
      <c r="B67" s="6"/>
      <c r="C67" s="6"/>
      <c r="D67" s="6" t="s">
        <v>144</v>
      </c>
      <c r="E67" s="3" t="s">
        <v>145</v>
      </c>
      <c r="F67" s="6">
        <f>COUNTIF(T67:FM67,"e")</f>
        <v>1</v>
      </c>
      <c r="G67" s="6">
        <f>COUNTIF(T67:FM67,"z")</f>
        <v>1</v>
      </c>
      <c r="H67" s="6">
        <f t="shared" si="52"/>
        <v>20</v>
      </c>
      <c r="I67" s="6">
        <f t="shared" si="53"/>
        <v>10</v>
      </c>
      <c r="J67" s="6">
        <f t="shared" si="54"/>
        <v>0</v>
      </c>
      <c r="K67" s="6">
        <f t="shared" si="55"/>
        <v>10</v>
      </c>
      <c r="L67" s="6">
        <f t="shared" si="56"/>
        <v>0</v>
      </c>
      <c r="M67" s="6">
        <f t="shared" si="57"/>
        <v>0</v>
      </c>
      <c r="N67" s="6">
        <f t="shared" si="58"/>
        <v>0</v>
      </c>
      <c r="O67" s="6">
        <f t="shared" si="59"/>
        <v>0</v>
      </c>
      <c r="P67" s="6">
        <f t="shared" si="60"/>
        <v>0</v>
      </c>
      <c r="Q67" s="7">
        <f t="shared" si="61"/>
        <v>3</v>
      </c>
      <c r="R67" s="7">
        <f t="shared" si="62"/>
        <v>1</v>
      </c>
      <c r="S67" s="7">
        <v>0.6</v>
      </c>
      <c r="T67" s="11"/>
      <c r="U67" s="10"/>
      <c r="V67" s="11"/>
      <c r="W67" s="10"/>
      <c r="X67" s="7"/>
      <c r="Y67" s="11"/>
      <c r="Z67" s="10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63"/>
        <v>0</v>
      </c>
      <c r="AM67" s="11"/>
      <c r="AN67" s="10"/>
      <c r="AO67" s="11"/>
      <c r="AP67" s="10"/>
      <c r="AQ67" s="7"/>
      <c r="AR67" s="11"/>
      <c r="AS67" s="10"/>
      <c r="AT67" s="11"/>
      <c r="AU67" s="10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64"/>
        <v>0</v>
      </c>
      <c r="BF67" s="11">
        <v>10</v>
      </c>
      <c r="BG67" s="10" t="s">
        <v>64</v>
      </c>
      <c r="BH67" s="11"/>
      <c r="BI67" s="10"/>
      <c r="BJ67" s="7">
        <v>2</v>
      </c>
      <c r="BK67" s="11">
        <v>10</v>
      </c>
      <c r="BL67" s="10" t="s">
        <v>61</v>
      </c>
      <c r="BM67" s="11"/>
      <c r="BN67" s="10"/>
      <c r="BO67" s="11"/>
      <c r="BP67" s="10"/>
      <c r="BQ67" s="11"/>
      <c r="BR67" s="10"/>
      <c r="BS67" s="11"/>
      <c r="BT67" s="10"/>
      <c r="BU67" s="11"/>
      <c r="BV67" s="10"/>
      <c r="BW67" s="7">
        <v>1</v>
      </c>
      <c r="BX67" s="7">
        <f t="shared" si="65"/>
        <v>3</v>
      </c>
      <c r="BY67" s="11"/>
      <c r="BZ67" s="10"/>
      <c r="CA67" s="11"/>
      <c r="CB67" s="10"/>
      <c r="CC67" s="7"/>
      <c r="CD67" s="11"/>
      <c r="CE67" s="10"/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 t="shared" si="66"/>
        <v>0</v>
      </c>
      <c r="CR67" s="11"/>
      <c r="CS67" s="10"/>
      <c r="CT67" s="11"/>
      <c r="CU67" s="10"/>
      <c r="CV67" s="7"/>
      <c r="CW67" s="11"/>
      <c r="CX67" s="10"/>
      <c r="CY67" s="11"/>
      <c r="CZ67" s="10"/>
      <c r="DA67" s="11"/>
      <c r="DB67" s="10"/>
      <c r="DC67" s="11"/>
      <c r="DD67" s="10"/>
      <c r="DE67" s="11"/>
      <c r="DF67" s="10"/>
      <c r="DG67" s="11"/>
      <c r="DH67" s="10"/>
      <c r="DI67" s="7"/>
      <c r="DJ67" s="7">
        <f t="shared" si="67"/>
        <v>0</v>
      </c>
      <c r="DK67" s="11"/>
      <c r="DL67" s="10"/>
      <c r="DM67" s="11"/>
      <c r="DN67" s="10"/>
      <c r="DO67" s="7"/>
      <c r="DP67" s="11"/>
      <c r="DQ67" s="10"/>
      <c r="DR67" s="11"/>
      <c r="DS67" s="10"/>
      <c r="DT67" s="11"/>
      <c r="DU67" s="10"/>
      <c r="DV67" s="11"/>
      <c r="DW67" s="10"/>
      <c r="DX67" s="11"/>
      <c r="DY67" s="10"/>
      <c r="DZ67" s="11"/>
      <c r="EA67" s="10"/>
      <c r="EB67" s="7"/>
      <c r="EC67" s="7">
        <f t="shared" si="68"/>
        <v>0</v>
      </c>
      <c r="ED67" s="11"/>
      <c r="EE67" s="10"/>
      <c r="EF67" s="11"/>
      <c r="EG67" s="10"/>
      <c r="EH67" s="7"/>
      <c r="EI67" s="11"/>
      <c r="EJ67" s="10"/>
      <c r="EK67" s="11"/>
      <c r="EL67" s="10"/>
      <c r="EM67" s="11"/>
      <c r="EN67" s="10"/>
      <c r="EO67" s="11"/>
      <c r="EP67" s="10"/>
      <c r="EQ67" s="11"/>
      <c r="ER67" s="10"/>
      <c r="ES67" s="11"/>
      <c r="ET67" s="10"/>
      <c r="EU67" s="7"/>
      <c r="EV67" s="7">
        <f t="shared" si="69"/>
        <v>0</v>
      </c>
      <c r="EW67" s="11"/>
      <c r="EX67" s="10"/>
      <c r="EY67" s="11"/>
      <c r="EZ67" s="10"/>
      <c r="FA67" s="7"/>
      <c r="FB67" s="11"/>
      <c r="FC67" s="10"/>
      <c r="FD67" s="11"/>
      <c r="FE67" s="10"/>
      <c r="FF67" s="11"/>
      <c r="FG67" s="10"/>
      <c r="FH67" s="11"/>
      <c r="FI67" s="10"/>
      <c r="FJ67" s="11"/>
      <c r="FK67" s="10"/>
      <c r="FL67" s="11"/>
      <c r="FM67" s="10"/>
      <c r="FN67" s="7"/>
      <c r="FO67" s="7">
        <f t="shared" si="70"/>
        <v>0</v>
      </c>
    </row>
    <row r="68" spans="1:171" x14ac:dyDescent="0.2">
      <c r="A68" s="6"/>
      <c r="B68" s="6"/>
      <c r="C68" s="6"/>
      <c r="D68" s="6" t="s">
        <v>146</v>
      </c>
      <c r="E68" s="3" t="s">
        <v>147</v>
      </c>
      <c r="F68" s="6">
        <f>COUNTIF(T68:FM68,"e")</f>
        <v>0</v>
      </c>
      <c r="G68" s="6">
        <f>COUNTIF(T68:FM68,"z")</f>
        <v>2</v>
      </c>
      <c r="H68" s="6">
        <f t="shared" si="52"/>
        <v>40</v>
      </c>
      <c r="I68" s="6">
        <f t="shared" si="53"/>
        <v>20</v>
      </c>
      <c r="J68" s="6">
        <f t="shared" si="54"/>
        <v>0</v>
      </c>
      <c r="K68" s="6">
        <f t="shared" si="55"/>
        <v>20</v>
      </c>
      <c r="L68" s="6">
        <f t="shared" si="56"/>
        <v>0</v>
      </c>
      <c r="M68" s="6">
        <f t="shared" si="57"/>
        <v>0</v>
      </c>
      <c r="N68" s="6">
        <f t="shared" si="58"/>
        <v>0</v>
      </c>
      <c r="O68" s="6">
        <f t="shared" si="59"/>
        <v>0</v>
      </c>
      <c r="P68" s="6">
        <f t="shared" si="60"/>
        <v>0</v>
      </c>
      <c r="Q68" s="7">
        <f t="shared" si="61"/>
        <v>4</v>
      </c>
      <c r="R68" s="7">
        <f t="shared" si="62"/>
        <v>2</v>
      </c>
      <c r="S68" s="7">
        <v>1.4</v>
      </c>
      <c r="T68" s="11"/>
      <c r="U68" s="10"/>
      <c r="V68" s="11"/>
      <c r="W68" s="10"/>
      <c r="X68" s="7"/>
      <c r="Y68" s="11"/>
      <c r="Z68" s="10"/>
      <c r="AA68" s="11"/>
      <c r="AB68" s="10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63"/>
        <v>0</v>
      </c>
      <c r="AM68" s="11"/>
      <c r="AN68" s="10"/>
      <c r="AO68" s="11"/>
      <c r="AP68" s="10"/>
      <c r="AQ68" s="7"/>
      <c r="AR68" s="11"/>
      <c r="AS68" s="10"/>
      <c r="AT68" s="11"/>
      <c r="AU68" s="10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64"/>
        <v>0</v>
      </c>
      <c r="BF68" s="11"/>
      <c r="BG68" s="10"/>
      <c r="BH68" s="11"/>
      <c r="BI68" s="10"/>
      <c r="BJ68" s="7"/>
      <c r="BK68" s="11"/>
      <c r="BL68" s="10"/>
      <c r="BM68" s="11"/>
      <c r="BN68" s="10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 t="shared" si="65"/>
        <v>0</v>
      </c>
      <c r="BY68" s="11">
        <v>20</v>
      </c>
      <c r="BZ68" s="10" t="s">
        <v>61</v>
      </c>
      <c r="CA68" s="11"/>
      <c r="CB68" s="10"/>
      <c r="CC68" s="7">
        <v>2</v>
      </c>
      <c r="CD68" s="11">
        <v>20</v>
      </c>
      <c r="CE68" s="10" t="s">
        <v>61</v>
      </c>
      <c r="CF68" s="11"/>
      <c r="CG68" s="10"/>
      <c r="CH68" s="11"/>
      <c r="CI68" s="10"/>
      <c r="CJ68" s="11"/>
      <c r="CK68" s="10"/>
      <c r="CL68" s="11"/>
      <c r="CM68" s="10"/>
      <c r="CN68" s="11"/>
      <c r="CO68" s="10"/>
      <c r="CP68" s="7">
        <v>2</v>
      </c>
      <c r="CQ68" s="7">
        <f t="shared" si="66"/>
        <v>4</v>
      </c>
      <c r="CR68" s="11"/>
      <c r="CS68" s="10"/>
      <c r="CT68" s="11"/>
      <c r="CU68" s="10"/>
      <c r="CV68" s="7"/>
      <c r="CW68" s="11"/>
      <c r="CX68" s="10"/>
      <c r="CY68" s="11"/>
      <c r="CZ68" s="10"/>
      <c r="DA68" s="11"/>
      <c r="DB68" s="10"/>
      <c r="DC68" s="11"/>
      <c r="DD68" s="10"/>
      <c r="DE68" s="11"/>
      <c r="DF68" s="10"/>
      <c r="DG68" s="11"/>
      <c r="DH68" s="10"/>
      <c r="DI68" s="7"/>
      <c r="DJ68" s="7">
        <f t="shared" si="67"/>
        <v>0</v>
      </c>
      <c r="DK68" s="11"/>
      <c r="DL68" s="10"/>
      <c r="DM68" s="11"/>
      <c r="DN68" s="10"/>
      <c r="DO68" s="7"/>
      <c r="DP68" s="11"/>
      <c r="DQ68" s="10"/>
      <c r="DR68" s="11"/>
      <c r="DS68" s="10"/>
      <c r="DT68" s="11"/>
      <c r="DU68" s="10"/>
      <c r="DV68" s="11"/>
      <c r="DW68" s="10"/>
      <c r="DX68" s="11"/>
      <c r="DY68" s="10"/>
      <c r="DZ68" s="11"/>
      <c r="EA68" s="10"/>
      <c r="EB68" s="7"/>
      <c r="EC68" s="7">
        <f t="shared" si="68"/>
        <v>0</v>
      </c>
      <c r="ED68" s="11"/>
      <c r="EE68" s="10"/>
      <c r="EF68" s="11"/>
      <c r="EG68" s="10"/>
      <c r="EH68" s="7"/>
      <c r="EI68" s="11"/>
      <c r="EJ68" s="10"/>
      <c r="EK68" s="11"/>
      <c r="EL68" s="10"/>
      <c r="EM68" s="11"/>
      <c r="EN68" s="10"/>
      <c r="EO68" s="11"/>
      <c r="EP68" s="10"/>
      <c r="EQ68" s="11"/>
      <c r="ER68" s="10"/>
      <c r="ES68" s="11"/>
      <c r="ET68" s="10"/>
      <c r="EU68" s="7"/>
      <c r="EV68" s="7">
        <f t="shared" si="69"/>
        <v>0</v>
      </c>
      <c r="EW68" s="11"/>
      <c r="EX68" s="10"/>
      <c r="EY68" s="11"/>
      <c r="EZ68" s="10"/>
      <c r="FA68" s="7"/>
      <c r="FB68" s="11"/>
      <c r="FC68" s="10"/>
      <c r="FD68" s="11"/>
      <c r="FE68" s="10"/>
      <c r="FF68" s="11"/>
      <c r="FG68" s="10"/>
      <c r="FH68" s="11"/>
      <c r="FI68" s="10"/>
      <c r="FJ68" s="11"/>
      <c r="FK68" s="10"/>
      <c r="FL68" s="11"/>
      <c r="FM68" s="10"/>
      <c r="FN68" s="7"/>
      <c r="FO68" s="7">
        <f t="shared" si="70"/>
        <v>0</v>
      </c>
    </row>
    <row r="69" spans="1:171" x14ac:dyDescent="0.2">
      <c r="A69" s="6"/>
      <c r="B69" s="6"/>
      <c r="C69" s="6"/>
      <c r="D69" s="6" t="s">
        <v>148</v>
      </c>
      <c r="E69" s="3" t="s">
        <v>149</v>
      </c>
      <c r="F69" s="6">
        <f>COUNTIF(T69:FM69,"e")</f>
        <v>1</v>
      </c>
      <c r="G69" s="6">
        <f>COUNTIF(T69:FM69,"z")</f>
        <v>1</v>
      </c>
      <c r="H69" s="6">
        <f t="shared" si="52"/>
        <v>44</v>
      </c>
      <c r="I69" s="6">
        <f t="shared" si="53"/>
        <v>20</v>
      </c>
      <c r="J69" s="6">
        <f t="shared" si="54"/>
        <v>0</v>
      </c>
      <c r="K69" s="6">
        <f t="shared" si="55"/>
        <v>24</v>
      </c>
      <c r="L69" s="6">
        <f t="shared" si="56"/>
        <v>0</v>
      </c>
      <c r="M69" s="6">
        <f t="shared" si="57"/>
        <v>0</v>
      </c>
      <c r="N69" s="6">
        <f t="shared" si="58"/>
        <v>0</v>
      </c>
      <c r="O69" s="6">
        <f t="shared" si="59"/>
        <v>0</v>
      </c>
      <c r="P69" s="6">
        <f t="shared" si="60"/>
        <v>0</v>
      </c>
      <c r="Q69" s="7">
        <f t="shared" si="61"/>
        <v>6</v>
      </c>
      <c r="R69" s="7">
        <f t="shared" si="62"/>
        <v>3</v>
      </c>
      <c r="S69" s="7">
        <v>1.5</v>
      </c>
      <c r="T69" s="11"/>
      <c r="U69" s="10"/>
      <c r="V69" s="11"/>
      <c r="W69" s="10"/>
      <c r="X69" s="7"/>
      <c r="Y69" s="11"/>
      <c r="Z69" s="10"/>
      <c r="AA69" s="11"/>
      <c r="AB69" s="10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63"/>
        <v>0</v>
      </c>
      <c r="AM69" s="11"/>
      <c r="AN69" s="10"/>
      <c r="AO69" s="11"/>
      <c r="AP69" s="10"/>
      <c r="AQ69" s="7"/>
      <c r="AR69" s="11"/>
      <c r="AS69" s="10"/>
      <c r="AT69" s="11"/>
      <c r="AU69" s="10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64"/>
        <v>0</v>
      </c>
      <c r="BF69" s="11"/>
      <c r="BG69" s="10"/>
      <c r="BH69" s="11"/>
      <c r="BI69" s="10"/>
      <c r="BJ69" s="7"/>
      <c r="BK69" s="11"/>
      <c r="BL69" s="10"/>
      <c r="BM69" s="11"/>
      <c r="BN69" s="10"/>
      <c r="BO69" s="11"/>
      <c r="BP69" s="10"/>
      <c r="BQ69" s="11"/>
      <c r="BR69" s="10"/>
      <c r="BS69" s="11"/>
      <c r="BT69" s="10"/>
      <c r="BU69" s="11"/>
      <c r="BV69" s="10"/>
      <c r="BW69" s="7"/>
      <c r="BX69" s="7">
        <f t="shared" si="65"/>
        <v>0</v>
      </c>
      <c r="BY69" s="11"/>
      <c r="BZ69" s="10"/>
      <c r="CA69" s="11"/>
      <c r="CB69" s="10"/>
      <c r="CC69" s="7"/>
      <c r="CD69" s="11"/>
      <c r="CE69" s="10"/>
      <c r="CF69" s="11"/>
      <c r="CG69" s="10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66"/>
        <v>0</v>
      </c>
      <c r="CR69" s="11">
        <v>20</v>
      </c>
      <c r="CS69" s="10" t="s">
        <v>64</v>
      </c>
      <c r="CT69" s="11"/>
      <c r="CU69" s="10"/>
      <c r="CV69" s="7">
        <v>3</v>
      </c>
      <c r="CW69" s="11">
        <v>24</v>
      </c>
      <c r="CX69" s="10" t="s">
        <v>61</v>
      </c>
      <c r="CY69" s="11"/>
      <c r="CZ69" s="10"/>
      <c r="DA69" s="11"/>
      <c r="DB69" s="10"/>
      <c r="DC69" s="11"/>
      <c r="DD69" s="10"/>
      <c r="DE69" s="11"/>
      <c r="DF69" s="10"/>
      <c r="DG69" s="11"/>
      <c r="DH69" s="10"/>
      <c r="DI69" s="7">
        <v>3</v>
      </c>
      <c r="DJ69" s="7">
        <f t="shared" si="67"/>
        <v>6</v>
      </c>
      <c r="DK69" s="11"/>
      <c r="DL69" s="10"/>
      <c r="DM69" s="11"/>
      <c r="DN69" s="10"/>
      <c r="DO69" s="7"/>
      <c r="DP69" s="11"/>
      <c r="DQ69" s="10"/>
      <c r="DR69" s="11"/>
      <c r="DS69" s="10"/>
      <c r="DT69" s="11"/>
      <c r="DU69" s="10"/>
      <c r="DV69" s="11"/>
      <c r="DW69" s="10"/>
      <c r="DX69" s="11"/>
      <c r="DY69" s="10"/>
      <c r="DZ69" s="11"/>
      <c r="EA69" s="10"/>
      <c r="EB69" s="7"/>
      <c r="EC69" s="7">
        <f t="shared" si="68"/>
        <v>0</v>
      </c>
      <c r="ED69" s="11"/>
      <c r="EE69" s="10"/>
      <c r="EF69" s="11"/>
      <c r="EG69" s="10"/>
      <c r="EH69" s="7"/>
      <c r="EI69" s="11"/>
      <c r="EJ69" s="10"/>
      <c r="EK69" s="11"/>
      <c r="EL69" s="10"/>
      <c r="EM69" s="11"/>
      <c r="EN69" s="10"/>
      <c r="EO69" s="11"/>
      <c r="EP69" s="10"/>
      <c r="EQ69" s="11"/>
      <c r="ER69" s="10"/>
      <c r="ES69" s="11"/>
      <c r="ET69" s="10"/>
      <c r="EU69" s="7"/>
      <c r="EV69" s="7">
        <f t="shared" si="69"/>
        <v>0</v>
      </c>
      <c r="EW69" s="11"/>
      <c r="EX69" s="10"/>
      <c r="EY69" s="11"/>
      <c r="EZ69" s="10"/>
      <c r="FA69" s="7"/>
      <c r="FB69" s="11"/>
      <c r="FC69" s="10"/>
      <c r="FD69" s="11"/>
      <c r="FE69" s="10"/>
      <c r="FF69" s="11"/>
      <c r="FG69" s="10"/>
      <c r="FH69" s="11"/>
      <c r="FI69" s="10"/>
      <c r="FJ69" s="11"/>
      <c r="FK69" s="10"/>
      <c r="FL69" s="11"/>
      <c r="FM69" s="10"/>
      <c r="FN69" s="7"/>
      <c r="FO69" s="7">
        <f t="shared" si="70"/>
        <v>0</v>
      </c>
    </row>
    <row r="70" spans="1:171" x14ac:dyDescent="0.2">
      <c r="A70" s="6"/>
      <c r="B70" s="6"/>
      <c r="C70" s="6"/>
      <c r="D70" s="6" t="s">
        <v>150</v>
      </c>
      <c r="E70" s="3" t="s">
        <v>151</v>
      </c>
      <c r="F70" s="6">
        <f>COUNTIF(T70:FM70,"e")</f>
        <v>0</v>
      </c>
      <c r="G70" s="6">
        <f>COUNTIF(T70:FM70,"z")</f>
        <v>2</v>
      </c>
      <c r="H70" s="6">
        <f t="shared" si="52"/>
        <v>18</v>
      </c>
      <c r="I70" s="6">
        <f t="shared" si="53"/>
        <v>9</v>
      </c>
      <c r="J70" s="6">
        <f t="shared" si="54"/>
        <v>9</v>
      </c>
      <c r="K70" s="6">
        <f t="shared" si="55"/>
        <v>0</v>
      </c>
      <c r="L70" s="6">
        <f t="shared" si="56"/>
        <v>0</v>
      </c>
      <c r="M70" s="6">
        <f t="shared" si="57"/>
        <v>0</v>
      </c>
      <c r="N70" s="6">
        <f t="shared" si="58"/>
        <v>0</v>
      </c>
      <c r="O70" s="6">
        <f t="shared" si="59"/>
        <v>0</v>
      </c>
      <c r="P70" s="6">
        <f t="shared" si="60"/>
        <v>0</v>
      </c>
      <c r="Q70" s="7">
        <f t="shared" si="61"/>
        <v>2</v>
      </c>
      <c r="R70" s="7">
        <f t="shared" si="62"/>
        <v>0</v>
      </c>
      <c r="S70" s="7">
        <v>0.6</v>
      </c>
      <c r="T70" s="11"/>
      <c r="U70" s="10"/>
      <c r="V70" s="11"/>
      <c r="W70" s="10"/>
      <c r="X70" s="7"/>
      <c r="Y70" s="11"/>
      <c r="Z70" s="10"/>
      <c r="AA70" s="11"/>
      <c r="AB70" s="10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si="63"/>
        <v>0</v>
      </c>
      <c r="AM70" s="11"/>
      <c r="AN70" s="10"/>
      <c r="AO70" s="11"/>
      <c r="AP70" s="10"/>
      <c r="AQ70" s="7"/>
      <c r="AR70" s="11"/>
      <c r="AS70" s="10"/>
      <c r="AT70" s="11"/>
      <c r="AU70" s="10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si="64"/>
        <v>0</v>
      </c>
      <c r="BF70" s="11"/>
      <c r="BG70" s="10"/>
      <c r="BH70" s="11"/>
      <c r="BI70" s="10"/>
      <c r="BJ70" s="7"/>
      <c r="BK70" s="11"/>
      <c r="BL70" s="10"/>
      <c r="BM70" s="11"/>
      <c r="BN70" s="10"/>
      <c r="BO70" s="11"/>
      <c r="BP70" s="10"/>
      <c r="BQ70" s="11"/>
      <c r="BR70" s="10"/>
      <c r="BS70" s="11"/>
      <c r="BT70" s="10"/>
      <c r="BU70" s="11"/>
      <c r="BV70" s="10"/>
      <c r="BW70" s="7"/>
      <c r="BX70" s="7">
        <f t="shared" si="65"/>
        <v>0</v>
      </c>
      <c r="BY70" s="11"/>
      <c r="BZ70" s="10"/>
      <c r="CA70" s="11"/>
      <c r="CB70" s="10"/>
      <c r="CC70" s="7"/>
      <c r="CD70" s="11"/>
      <c r="CE70" s="10"/>
      <c r="CF70" s="11"/>
      <c r="CG70" s="10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 t="shared" si="66"/>
        <v>0</v>
      </c>
      <c r="CR70" s="11"/>
      <c r="CS70" s="10"/>
      <c r="CT70" s="11"/>
      <c r="CU70" s="10"/>
      <c r="CV70" s="7"/>
      <c r="CW70" s="11"/>
      <c r="CX70" s="10"/>
      <c r="CY70" s="11"/>
      <c r="CZ70" s="10"/>
      <c r="DA70" s="11"/>
      <c r="DB70" s="10"/>
      <c r="DC70" s="11"/>
      <c r="DD70" s="10"/>
      <c r="DE70" s="11"/>
      <c r="DF70" s="10"/>
      <c r="DG70" s="11"/>
      <c r="DH70" s="10"/>
      <c r="DI70" s="7"/>
      <c r="DJ70" s="7">
        <f t="shared" si="67"/>
        <v>0</v>
      </c>
      <c r="DK70" s="11"/>
      <c r="DL70" s="10"/>
      <c r="DM70" s="11"/>
      <c r="DN70" s="10"/>
      <c r="DO70" s="7"/>
      <c r="DP70" s="11"/>
      <c r="DQ70" s="10"/>
      <c r="DR70" s="11"/>
      <c r="DS70" s="10"/>
      <c r="DT70" s="11"/>
      <c r="DU70" s="10"/>
      <c r="DV70" s="11"/>
      <c r="DW70" s="10"/>
      <c r="DX70" s="11"/>
      <c r="DY70" s="10"/>
      <c r="DZ70" s="11"/>
      <c r="EA70" s="10"/>
      <c r="EB70" s="7"/>
      <c r="EC70" s="7">
        <f t="shared" si="68"/>
        <v>0</v>
      </c>
      <c r="ED70" s="11">
        <v>9</v>
      </c>
      <c r="EE70" s="10" t="s">
        <v>61</v>
      </c>
      <c r="EF70" s="11">
        <v>9</v>
      </c>
      <c r="EG70" s="10" t="s">
        <v>61</v>
      </c>
      <c r="EH70" s="7">
        <v>2</v>
      </c>
      <c r="EI70" s="11"/>
      <c r="EJ70" s="10"/>
      <c r="EK70" s="11"/>
      <c r="EL70" s="10"/>
      <c r="EM70" s="11"/>
      <c r="EN70" s="10"/>
      <c r="EO70" s="11"/>
      <c r="EP70" s="10"/>
      <c r="EQ70" s="11"/>
      <c r="ER70" s="10"/>
      <c r="ES70" s="11"/>
      <c r="ET70" s="10"/>
      <c r="EU70" s="7"/>
      <c r="EV70" s="7">
        <f t="shared" si="69"/>
        <v>2</v>
      </c>
      <c r="EW70" s="11"/>
      <c r="EX70" s="10"/>
      <c r="EY70" s="11"/>
      <c r="EZ70" s="10"/>
      <c r="FA70" s="7"/>
      <c r="FB70" s="11"/>
      <c r="FC70" s="10"/>
      <c r="FD70" s="11"/>
      <c r="FE70" s="10"/>
      <c r="FF70" s="11"/>
      <c r="FG70" s="10"/>
      <c r="FH70" s="11"/>
      <c r="FI70" s="10"/>
      <c r="FJ70" s="11"/>
      <c r="FK70" s="10"/>
      <c r="FL70" s="11"/>
      <c r="FM70" s="10"/>
      <c r="FN70" s="7"/>
      <c r="FO70" s="7">
        <f t="shared" si="70"/>
        <v>0</v>
      </c>
    </row>
    <row r="71" spans="1:171" x14ac:dyDescent="0.2">
      <c r="A71" s="6">
        <v>10</v>
      </c>
      <c r="B71" s="6">
        <v>1</v>
      </c>
      <c r="C71" s="6"/>
      <c r="D71" s="6"/>
      <c r="E71" s="3" t="s">
        <v>152</v>
      </c>
      <c r="F71" s="6">
        <f>$B$71*COUNTIF(T71:FM71,"e")</f>
        <v>0</v>
      </c>
      <c r="G71" s="6">
        <f>$B$71*COUNTIF(T71:FM71,"z")</f>
        <v>2</v>
      </c>
      <c r="H71" s="6">
        <f t="shared" si="52"/>
        <v>20</v>
      </c>
      <c r="I71" s="6">
        <f t="shared" si="53"/>
        <v>10</v>
      </c>
      <c r="J71" s="6">
        <f t="shared" si="54"/>
        <v>0</v>
      </c>
      <c r="K71" s="6">
        <f t="shared" si="55"/>
        <v>0</v>
      </c>
      <c r="L71" s="6">
        <f t="shared" si="56"/>
        <v>0</v>
      </c>
      <c r="M71" s="6">
        <f t="shared" si="57"/>
        <v>10</v>
      </c>
      <c r="N71" s="6">
        <f t="shared" si="58"/>
        <v>0</v>
      </c>
      <c r="O71" s="6">
        <f t="shared" si="59"/>
        <v>0</v>
      </c>
      <c r="P71" s="6">
        <f t="shared" si="60"/>
        <v>0</v>
      </c>
      <c r="Q71" s="7">
        <f t="shared" si="61"/>
        <v>3</v>
      </c>
      <c r="R71" s="7">
        <f t="shared" si="62"/>
        <v>2</v>
      </c>
      <c r="S71" s="7">
        <f>$B$71*0.6</f>
        <v>0.6</v>
      </c>
      <c r="T71" s="11"/>
      <c r="U71" s="10"/>
      <c r="V71" s="11"/>
      <c r="W71" s="10"/>
      <c r="X71" s="7"/>
      <c r="Y71" s="11"/>
      <c r="Z71" s="10"/>
      <c r="AA71" s="11"/>
      <c r="AB71" s="10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 t="shared" si="63"/>
        <v>0</v>
      </c>
      <c r="AM71" s="11"/>
      <c r="AN71" s="10"/>
      <c r="AO71" s="11"/>
      <c r="AP71" s="10"/>
      <c r="AQ71" s="7"/>
      <c r="AR71" s="11"/>
      <c r="AS71" s="10"/>
      <c r="AT71" s="11"/>
      <c r="AU71" s="10"/>
      <c r="AV71" s="11"/>
      <c r="AW71" s="10"/>
      <c r="AX71" s="11"/>
      <c r="AY71" s="10"/>
      <c r="AZ71" s="11"/>
      <c r="BA71" s="10"/>
      <c r="BB71" s="11"/>
      <c r="BC71" s="10"/>
      <c r="BD71" s="7"/>
      <c r="BE71" s="7">
        <f t="shared" si="64"/>
        <v>0</v>
      </c>
      <c r="BF71" s="11"/>
      <c r="BG71" s="10"/>
      <c r="BH71" s="11"/>
      <c r="BI71" s="10"/>
      <c r="BJ71" s="7"/>
      <c r="BK71" s="11"/>
      <c r="BL71" s="10"/>
      <c r="BM71" s="11"/>
      <c r="BN71" s="10"/>
      <c r="BO71" s="11"/>
      <c r="BP71" s="10"/>
      <c r="BQ71" s="11"/>
      <c r="BR71" s="10"/>
      <c r="BS71" s="11"/>
      <c r="BT71" s="10"/>
      <c r="BU71" s="11"/>
      <c r="BV71" s="10"/>
      <c r="BW71" s="7"/>
      <c r="BX71" s="7">
        <f t="shared" si="65"/>
        <v>0</v>
      </c>
      <c r="BY71" s="11">
        <f>$B$71*10</f>
        <v>10</v>
      </c>
      <c r="BZ71" s="10" t="s">
        <v>61</v>
      </c>
      <c r="CA71" s="11"/>
      <c r="CB71" s="10"/>
      <c r="CC71" s="7">
        <f>$B$71*1</f>
        <v>1</v>
      </c>
      <c r="CD71" s="11"/>
      <c r="CE71" s="10"/>
      <c r="CF71" s="11"/>
      <c r="CG71" s="10"/>
      <c r="CH71" s="11">
        <f>$B$71*10</f>
        <v>10</v>
      </c>
      <c r="CI71" s="10" t="s">
        <v>61</v>
      </c>
      <c r="CJ71" s="11"/>
      <c r="CK71" s="10"/>
      <c r="CL71" s="11"/>
      <c r="CM71" s="10"/>
      <c r="CN71" s="11"/>
      <c r="CO71" s="10"/>
      <c r="CP71" s="7">
        <f>$B$71*2</f>
        <v>2</v>
      </c>
      <c r="CQ71" s="7">
        <f t="shared" si="66"/>
        <v>3</v>
      </c>
      <c r="CR71" s="11"/>
      <c r="CS71" s="10"/>
      <c r="CT71" s="11"/>
      <c r="CU71" s="10"/>
      <c r="CV71" s="7"/>
      <c r="CW71" s="11"/>
      <c r="CX71" s="10"/>
      <c r="CY71" s="11"/>
      <c r="CZ71" s="10"/>
      <c r="DA71" s="11"/>
      <c r="DB71" s="10"/>
      <c r="DC71" s="11"/>
      <c r="DD71" s="10"/>
      <c r="DE71" s="11"/>
      <c r="DF71" s="10"/>
      <c r="DG71" s="11"/>
      <c r="DH71" s="10"/>
      <c r="DI71" s="7"/>
      <c r="DJ71" s="7">
        <f t="shared" si="67"/>
        <v>0</v>
      </c>
      <c r="DK71" s="11"/>
      <c r="DL71" s="10"/>
      <c r="DM71" s="11"/>
      <c r="DN71" s="10"/>
      <c r="DO71" s="7"/>
      <c r="DP71" s="11"/>
      <c r="DQ71" s="10"/>
      <c r="DR71" s="11"/>
      <c r="DS71" s="10"/>
      <c r="DT71" s="11"/>
      <c r="DU71" s="10"/>
      <c r="DV71" s="11"/>
      <c r="DW71" s="10"/>
      <c r="DX71" s="11"/>
      <c r="DY71" s="10"/>
      <c r="DZ71" s="11"/>
      <c r="EA71" s="10"/>
      <c r="EB71" s="7"/>
      <c r="EC71" s="7">
        <f t="shared" si="68"/>
        <v>0</v>
      </c>
      <c r="ED71" s="11"/>
      <c r="EE71" s="10"/>
      <c r="EF71" s="11"/>
      <c r="EG71" s="10"/>
      <c r="EH71" s="7"/>
      <c r="EI71" s="11"/>
      <c r="EJ71" s="10"/>
      <c r="EK71" s="11"/>
      <c r="EL71" s="10"/>
      <c r="EM71" s="11"/>
      <c r="EN71" s="10"/>
      <c r="EO71" s="11"/>
      <c r="EP71" s="10"/>
      <c r="EQ71" s="11"/>
      <c r="ER71" s="10"/>
      <c r="ES71" s="11"/>
      <c r="ET71" s="10"/>
      <c r="EU71" s="7"/>
      <c r="EV71" s="7">
        <f t="shared" si="69"/>
        <v>0</v>
      </c>
      <c r="EW71" s="11"/>
      <c r="EX71" s="10"/>
      <c r="EY71" s="11"/>
      <c r="EZ71" s="10"/>
      <c r="FA71" s="7"/>
      <c r="FB71" s="11"/>
      <c r="FC71" s="10"/>
      <c r="FD71" s="11"/>
      <c r="FE71" s="10"/>
      <c r="FF71" s="11"/>
      <c r="FG71" s="10"/>
      <c r="FH71" s="11"/>
      <c r="FI71" s="10"/>
      <c r="FJ71" s="11"/>
      <c r="FK71" s="10"/>
      <c r="FL71" s="11"/>
      <c r="FM71" s="10"/>
      <c r="FN71" s="7"/>
      <c r="FO71" s="7">
        <f t="shared" si="70"/>
        <v>0</v>
      </c>
    </row>
    <row r="72" spans="1:171" x14ac:dyDescent="0.2">
      <c r="A72" s="6">
        <v>12</v>
      </c>
      <c r="B72" s="6">
        <v>1</v>
      </c>
      <c r="C72" s="6"/>
      <c r="D72" s="6"/>
      <c r="E72" s="3" t="s">
        <v>153</v>
      </c>
      <c r="F72" s="6">
        <f>$B$72*COUNTIF(T72:FM72,"e")</f>
        <v>0</v>
      </c>
      <c r="G72" s="6">
        <f>$B$72*COUNTIF(T72:FM72,"z")</f>
        <v>1</v>
      </c>
      <c r="H72" s="6">
        <f t="shared" si="52"/>
        <v>12</v>
      </c>
      <c r="I72" s="6">
        <f t="shared" si="53"/>
        <v>12</v>
      </c>
      <c r="J72" s="6">
        <f t="shared" si="54"/>
        <v>0</v>
      </c>
      <c r="K72" s="6">
        <f t="shared" si="55"/>
        <v>0</v>
      </c>
      <c r="L72" s="6">
        <f t="shared" si="56"/>
        <v>0</v>
      </c>
      <c r="M72" s="6">
        <f t="shared" si="57"/>
        <v>0</v>
      </c>
      <c r="N72" s="6">
        <f t="shared" si="58"/>
        <v>0</v>
      </c>
      <c r="O72" s="6">
        <f t="shared" si="59"/>
        <v>0</v>
      </c>
      <c r="P72" s="6">
        <f t="shared" si="60"/>
        <v>0</v>
      </c>
      <c r="Q72" s="7">
        <f t="shared" si="61"/>
        <v>1</v>
      </c>
      <c r="R72" s="7">
        <f t="shared" si="62"/>
        <v>0</v>
      </c>
      <c r="S72" s="7">
        <f>$B$72*0.4</f>
        <v>0.4</v>
      </c>
      <c r="T72" s="11"/>
      <c r="U72" s="10"/>
      <c r="V72" s="11"/>
      <c r="W72" s="10"/>
      <c r="X72" s="7"/>
      <c r="Y72" s="11"/>
      <c r="Z72" s="10"/>
      <c r="AA72" s="11"/>
      <c r="AB72" s="10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 t="shared" si="63"/>
        <v>0</v>
      </c>
      <c r="AM72" s="11"/>
      <c r="AN72" s="10"/>
      <c r="AO72" s="11"/>
      <c r="AP72" s="10"/>
      <c r="AQ72" s="7"/>
      <c r="AR72" s="11"/>
      <c r="AS72" s="10"/>
      <c r="AT72" s="11"/>
      <c r="AU72" s="10"/>
      <c r="AV72" s="11"/>
      <c r="AW72" s="10"/>
      <c r="AX72" s="11"/>
      <c r="AY72" s="10"/>
      <c r="AZ72" s="11"/>
      <c r="BA72" s="10"/>
      <c r="BB72" s="11"/>
      <c r="BC72" s="10"/>
      <c r="BD72" s="7"/>
      <c r="BE72" s="7">
        <f t="shared" si="64"/>
        <v>0</v>
      </c>
      <c r="BF72" s="11">
        <f>$B$72*12</f>
        <v>12</v>
      </c>
      <c r="BG72" s="10" t="s">
        <v>61</v>
      </c>
      <c r="BH72" s="11"/>
      <c r="BI72" s="10"/>
      <c r="BJ72" s="7">
        <f>$B$72*1</f>
        <v>1</v>
      </c>
      <c r="BK72" s="11"/>
      <c r="BL72" s="10"/>
      <c r="BM72" s="11"/>
      <c r="BN72" s="10"/>
      <c r="BO72" s="11"/>
      <c r="BP72" s="10"/>
      <c r="BQ72" s="11"/>
      <c r="BR72" s="10"/>
      <c r="BS72" s="11"/>
      <c r="BT72" s="10"/>
      <c r="BU72" s="11"/>
      <c r="BV72" s="10"/>
      <c r="BW72" s="7"/>
      <c r="BX72" s="7">
        <f t="shared" si="65"/>
        <v>1</v>
      </c>
      <c r="BY72" s="11"/>
      <c r="BZ72" s="10"/>
      <c r="CA72" s="11"/>
      <c r="CB72" s="10"/>
      <c r="CC72" s="7"/>
      <c r="CD72" s="11"/>
      <c r="CE72" s="10"/>
      <c r="CF72" s="11"/>
      <c r="CG72" s="10"/>
      <c r="CH72" s="11"/>
      <c r="CI72" s="10"/>
      <c r="CJ72" s="11"/>
      <c r="CK72" s="10"/>
      <c r="CL72" s="11"/>
      <c r="CM72" s="10"/>
      <c r="CN72" s="11"/>
      <c r="CO72" s="10"/>
      <c r="CP72" s="7"/>
      <c r="CQ72" s="7">
        <f t="shared" si="66"/>
        <v>0</v>
      </c>
      <c r="CR72" s="11"/>
      <c r="CS72" s="10"/>
      <c r="CT72" s="11"/>
      <c r="CU72" s="10"/>
      <c r="CV72" s="7"/>
      <c r="CW72" s="11"/>
      <c r="CX72" s="10"/>
      <c r="CY72" s="11"/>
      <c r="CZ72" s="10"/>
      <c r="DA72" s="11"/>
      <c r="DB72" s="10"/>
      <c r="DC72" s="11"/>
      <c r="DD72" s="10"/>
      <c r="DE72" s="11"/>
      <c r="DF72" s="10"/>
      <c r="DG72" s="11"/>
      <c r="DH72" s="10"/>
      <c r="DI72" s="7"/>
      <c r="DJ72" s="7">
        <f t="shared" si="67"/>
        <v>0</v>
      </c>
      <c r="DK72" s="11"/>
      <c r="DL72" s="10"/>
      <c r="DM72" s="11"/>
      <c r="DN72" s="10"/>
      <c r="DO72" s="7"/>
      <c r="DP72" s="11"/>
      <c r="DQ72" s="10"/>
      <c r="DR72" s="11"/>
      <c r="DS72" s="10"/>
      <c r="DT72" s="11"/>
      <c r="DU72" s="10"/>
      <c r="DV72" s="11"/>
      <c r="DW72" s="10"/>
      <c r="DX72" s="11"/>
      <c r="DY72" s="10"/>
      <c r="DZ72" s="11"/>
      <c r="EA72" s="10"/>
      <c r="EB72" s="7"/>
      <c r="EC72" s="7">
        <f t="shared" si="68"/>
        <v>0</v>
      </c>
      <c r="ED72" s="11"/>
      <c r="EE72" s="10"/>
      <c r="EF72" s="11"/>
      <c r="EG72" s="10"/>
      <c r="EH72" s="7"/>
      <c r="EI72" s="11"/>
      <c r="EJ72" s="10"/>
      <c r="EK72" s="11"/>
      <c r="EL72" s="10"/>
      <c r="EM72" s="11"/>
      <c r="EN72" s="10"/>
      <c r="EO72" s="11"/>
      <c r="EP72" s="10"/>
      <c r="EQ72" s="11"/>
      <c r="ER72" s="10"/>
      <c r="ES72" s="11"/>
      <c r="ET72" s="10"/>
      <c r="EU72" s="7"/>
      <c r="EV72" s="7">
        <f t="shared" si="69"/>
        <v>0</v>
      </c>
      <c r="EW72" s="11"/>
      <c r="EX72" s="10"/>
      <c r="EY72" s="11"/>
      <c r="EZ72" s="10"/>
      <c r="FA72" s="7"/>
      <c r="FB72" s="11"/>
      <c r="FC72" s="10"/>
      <c r="FD72" s="11"/>
      <c r="FE72" s="10"/>
      <c r="FF72" s="11"/>
      <c r="FG72" s="10"/>
      <c r="FH72" s="11"/>
      <c r="FI72" s="10"/>
      <c r="FJ72" s="11"/>
      <c r="FK72" s="10"/>
      <c r="FL72" s="11"/>
      <c r="FM72" s="10"/>
      <c r="FN72" s="7"/>
      <c r="FO72" s="7">
        <f t="shared" si="70"/>
        <v>0</v>
      </c>
    </row>
    <row r="73" spans="1:171" x14ac:dyDescent="0.2">
      <c r="A73" s="6">
        <v>11</v>
      </c>
      <c r="B73" s="6">
        <v>1</v>
      </c>
      <c r="C73" s="6"/>
      <c r="D73" s="6"/>
      <c r="E73" s="3" t="s">
        <v>154</v>
      </c>
      <c r="F73" s="6">
        <f>$B$73*COUNTIF(T73:FM73,"e")</f>
        <v>0</v>
      </c>
      <c r="G73" s="6">
        <f>$B$73*COUNTIF(T73:FM73,"z")</f>
        <v>2</v>
      </c>
      <c r="H73" s="6">
        <f t="shared" si="52"/>
        <v>22</v>
      </c>
      <c r="I73" s="6">
        <f t="shared" si="53"/>
        <v>12</v>
      </c>
      <c r="J73" s="6">
        <f t="shared" si="54"/>
        <v>0</v>
      </c>
      <c r="K73" s="6">
        <f t="shared" si="55"/>
        <v>10</v>
      </c>
      <c r="L73" s="6">
        <f t="shared" si="56"/>
        <v>0</v>
      </c>
      <c r="M73" s="6">
        <f t="shared" si="57"/>
        <v>0</v>
      </c>
      <c r="N73" s="6">
        <f t="shared" si="58"/>
        <v>0</v>
      </c>
      <c r="O73" s="6">
        <f t="shared" si="59"/>
        <v>0</v>
      </c>
      <c r="P73" s="6">
        <f t="shared" si="60"/>
        <v>0</v>
      </c>
      <c r="Q73" s="7">
        <f t="shared" si="61"/>
        <v>3</v>
      </c>
      <c r="R73" s="7">
        <f t="shared" si="62"/>
        <v>2</v>
      </c>
      <c r="S73" s="7">
        <f>$B$73*0.7</f>
        <v>0.7</v>
      </c>
      <c r="T73" s="11"/>
      <c r="U73" s="10"/>
      <c r="V73" s="11"/>
      <c r="W73" s="10"/>
      <c r="X73" s="7"/>
      <c r="Y73" s="11"/>
      <c r="Z73" s="10"/>
      <c r="AA73" s="11"/>
      <c r="AB73" s="10"/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si="63"/>
        <v>0</v>
      </c>
      <c r="AM73" s="11">
        <f>$B$73*12</f>
        <v>12</v>
      </c>
      <c r="AN73" s="10" t="s">
        <v>61</v>
      </c>
      <c r="AO73" s="11"/>
      <c r="AP73" s="10"/>
      <c r="AQ73" s="7">
        <f>$B$73*1</f>
        <v>1</v>
      </c>
      <c r="AR73" s="11">
        <f>$B$73*10</f>
        <v>10</v>
      </c>
      <c r="AS73" s="10" t="s">
        <v>61</v>
      </c>
      <c r="AT73" s="11"/>
      <c r="AU73" s="10"/>
      <c r="AV73" s="11"/>
      <c r="AW73" s="10"/>
      <c r="AX73" s="11"/>
      <c r="AY73" s="10"/>
      <c r="AZ73" s="11"/>
      <c r="BA73" s="10"/>
      <c r="BB73" s="11"/>
      <c r="BC73" s="10"/>
      <c r="BD73" s="7">
        <f>$B$73*2</f>
        <v>2</v>
      </c>
      <c r="BE73" s="7">
        <f t="shared" si="64"/>
        <v>3</v>
      </c>
      <c r="BF73" s="11"/>
      <c r="BG73" s="10"/>
      <c r="BH73" s="11"/>
      <c r="BI73" s="10"/>
      <c r="BJ73" s="7"/>
      <c r="BK73" s="11"/>
      <c r="BL73" s="10"/>
      <c r="BM73" s="11"/>
      <c r="BN73" s="10"/>
      <c r="BO73" s="11"/>
      <c r="BP73" s="10"/>
      <c r="BQ73" s="11"/>
      <c r="BR73" s="10"/>
      <c r="BS73" s="11"/>
      <c r="BT73" s="10"/>
      <c r="BU73" s="11"/>
      <c r="BV73" s="10"/>
      <c r="BW73" s="7"/>
      <c r="BX73" s="7">
        <f t="shared" si="65"/>
        <v>0</v>
      </c>
      <c r="BY73" s="11"/>
      <c r="BZ73" s="10"/>
      <c r="CA73" s="11"/>
      <c r="CB73" s="10"/>
      <c r="CC73" s="7"/>
      <c r="CD73" s="11"/>
      <c r="CE73" s="10"/>
      <c r="CF73" s="11"/>
      <c r="CG73" s="10"/>
      <c r="CH73" s="11"/>
      <c r="CI73" s="10"/>
      <c r="CJ73" s="11"/>
      <c r="CK73" s="10"/>
      <c r="CL73" s="11"/>
      <c r="CM73" s="10"/>
      <c r="CN73" s="11"/>
      <c r="CO73" s="10"/>
      <c r="CP73" s="7"/>
      <c r="CQ73" s="7">
        <f t="shared" si="66"/>
        <v>0</v>
      </c>
      <c r="CR73" s="11"/>
      <c r="CS73" s="10"/>
      <c r="CT73" s="11"/>
      <c r="CU73" s="10"/>
      <c r="CV73" s="7"/>
      <c r="CW73" s="11"/>
      <c r="CX73" s="10"/>
      <c r="CY73" s="11"/>
      <c r="CZ73" s="10"/>
      <c r="DA73" s="11"/>
      <c r="DB73" s="10"/>
      <c r="DC73" s="11"/>
      <c r="DD73" s="10"/>
      <c r="DE73" s="11"/>
      <c r="DF73" s="10"/>
      <c r="DG73" s="11"/>
      <c r="DH73" s="10"/>
      <c r="DI73" s="7"/>
      <c r="DJ73" s="7">
        <f t="shared" si="67"/>
        <v>0</v>
      </c>
      <c r="DK73" s="11"/>
      <c r="DL73" s="10"/>
      <c r="DM73" s="11"/>
      <c r="DN73" s="10"/>
      <c r="DO73" s="7"/>
      <c r="DP73" s="11"/>
      <c r="DQ73" s="10"/>
      <c r="DR73" s="11"/>
      <c r="DS73" s="10"/>
      <c r="DT73" s="11"/>
      <c r="DU73" s="10"/>
      <c r="DV73" s="11"/>
      <c r="DW73" s="10"/>
      <c r="DX73" s="11"/>
      <c r="DY73" s="10"/>
      <c r="DZ73" s="11"/>
      <c r="EA73" s="10"/>
      <c r="EB73" s="7"/>
      <c r="EC73" s="7">
        <f t="shared" si="68"/>
        <v>0</v>
      </c>
      <c r="ED73" s="11"/>
      <c r="EE73" s="10"/>
      <c r="EF73" s="11"/>
      <c r="EG73" s="10"/>
      <c r="EH73" s="7"/>
      <c r="EI73" s="11"/>
      <c r="EJ73" s="10"/>
      <c r="EK73" s="11"/>
      <c r="EL73" s="10"/>
      <c r="EM73" s="11"/>
      <c r="EN73" s="10"/>
      <c r="EO73" s="11"/>
      <c r="EP73" s="10"/>
      <c r="EQ73" s="11"/>
      <c r="ER73" s="10"/>
      <c r="ES73" s="11"/>
      <c r="ET73" s="10"/>
      <c r="EU73" s="7"/>
      <c r="EV73" s="7">
        <f t="shared" si="69"/>
        <v>0</v>
      </c>
      <c r="EW73" s="11"/>
      <c r="EX73" s="10"/>
      <c r="EY73" s="11"/>
      <c r="EZ73" s="10"/>
      <c r="FA73" s="7"/>
      <c r="FB73" s="11"/>
      <c r="FC73" s="10"/>
      <c r="FD73" s="11"/>
      <c r="FE73" s="10"/>
      <c r="FF73" s="11"/>
      <c r="FG73" s="10"/>
      <c r="FH73" s="11"/>
      <c r="FI73" s="10"/>
      <c r="FJ73" s="11"/>
      <c r="FK73" s="10"/>
      <c r="FL73" s="11"/>
      <c r="FM73" s="10"/>
      <c r="FN73" s="7"/>
      <c r="FO73" s="7">
        <f t="shared" si="70"/>
        <v>0</v>
      </c>
    </row>
    <row r="74" spans="1:171" x14ac:dyDescent="0.2">
      <c r="A74" s="6">
        <v>13</v>
      </c>
      <c r="B74" s="6">
        <v>1</v>
      </c>
      <c r="C74" s="6"/>
      <c r="D74" s="6"/>
      <c r="E74" s="3" t="s">
        <v>155</v>
      </c>
      <c r="F74" s="6">
        <f>$B$74*COUNTIF(T74:FM74,"e")</f>
        <v>0</v>
      </c>
      <c r="G74" s="6">
        <f>$B$74*COUNTIF(T74:FM74,"z")</f>
        <v>1</v>
      </c>
      <c r="H74" s="6">
        <f t="shared" si="52"/>
        <v>12</v>
      </c>
      <c r="I74" s="6">
        <f t="shared" si="53"/>
        <v>12</v>
      </c>
      <c r="J74" s="6">
        <f t="shared" si="54"/>
        <v>0</v>
      </c>
      <c r="K74" s="6">
        <f t="shared" si="55"/>
        <v>0</v>
      </c>
      <c r="L74" s="6">
        <f t="shared" si="56"/>
        <v>0</v>
      </c>
      <c r="M74" s="6">
        <f t="shared" si="57"/>
        <v>0</v>
      </c>
      <c r="N74" s="6">
        <f t="shared" si="58"/>
        <v>0</v>
      </c>
      <c r="O74" s="6">
        <f t="shared" si="59"/>
        <v>0</v>
      </c>
      <c r="P74" s="6">
        <f t="shared" si="60"/>
        <v>0</v>
      </c>
      <c r="Q74" s="7">
        <f t="shared" si="61"/>
        <v>2</v>
      </c>
      <c r="R74" s="7">
        <f t="shared" si="62"/>
        <v>0</v>
      </c>
      <c r="S74" s="7">
        <f>$B$74*0.4</f>
        <v>0.4</v>
      </c>
      <c r="T74" s="11"/>
      <c r="U74" s="10"/>
      <c r="V74" s="11"/>
      <c r="W74" s="10"/>
      <c r="X74" s="7"/>
      <c r="Y74" s="11"/>
      <c r="Z74" s="10"/>
      <c r="AA74" s="11"/>
      <c r="AB74" s="10"/>
      <c r="AC74" s="11"/>
      <c r="AD74" s="10"/>
      <c r="AE74" s="11"/>
      <c r="AF74" s="10"/>
      <c r="AG74" s="11"/>
      <c r="AH74" s="10"/>
      <c r="AI74" s="11"/>
      <c r="AJ74" s="10"/>
      <c r="AK74" s="7"/>
      <c r="AL74" s="7">
        <f t="shared" si="63"/>
        <v>0</v>
      </c>
      <c r="AM74" s="11"/>
      <c r="AN74" s="10"/>
      <c r="AO74" s="11"/>
      <c r="AP74" s="10"/>
      <c r="AQ74" s="7"/>
      <c r="AR74" s="11"/>
      <c r="AS74" s="10"/>
      <c r="AT74" s="11"/>
      <c r="AU74" s="10"/>
      <c r="AV74" s="11"/>
      <c r="AW74" s="10"/>
      <c r="AX74" s="11"/>
      <c r="AY74" s="10"/>
      <c r="AZ74" s="11"/>
      <c r="BA74" s="10"/>
      <c r="BB74" s="11"/>
      <c r="BC74" s="10"/>
      <c r="BD74" s="7"/>
      <c r="BE74" s="7">
        <f t="shared" si="64"/>
        <v>0</v>
      </c>
      <c r="BF74" s="11"/>
      <c r="BG74" s="10"/>
      <c r="BH74" s="11"/>
      <c r="BI74" s="10"/>
      <c r="BJ74" s="7"/>
      <c r="BK74" s="11"/>
      <c r="BL74" s="10"/>
      <c r="BM74" s="11"/>
      <c r="BN74" s="10"/>
      <c r="BO74" s="11"/>
      <c r="BP74" s="10"/>
      <c r="BQ74" s="11"/>
      <c r="BR74" s="10"/>
      <c r="BS74" s="11"/>
      <c r="BT74" s="10"/>
      <c r="BU74" s="11"/>
      <c r="BV74" s="10"/>
      <c r="BW74" s="7"/>
      <c r="BX74" s="7">
        <f t="shared" si="65"/>
        <v>0</v>
      </c>
      <c r="BY74" s="11"/>
      <c r="BZ74" s="10"/>
      <c r="CA74" s="11"/>
      <c r="CB74" s="10"/>
      <c r="CC74" s="7"/>
      <c r="CD74" s="11"/>
      <c r="CE74" s="10"/>
      <c r="CF74" s="11"/>
      <c r="CG74" s="10"/>
      <c r="CH74" s="11"/>
      <c r="CI74" s="10"/>
      <c r="CJ74" s="11"/>
      <c r="CK74" s="10"/>
      <c r="CL74" s="11"/>
      <c r="CM74" s="10"/>
      <c r="CN74" s="11"/>
      <c r="CO74" s="10"/>
      <c r="CP74" s="7"/>
      <c r="CQ74" s="7">
        <f t="shared" si="66"/>
        <v>0</v>
      </c>
      <c r="CR74" s="11"/>
      <c r="CS74" s="10"/>
      <c r="CT74" s="11"/>
      <c r="CU74" s="10"/>
      <c r="CV74" s="7"/>
      <c r="CW74" s="11"/>
      <c r="CX74" s="10"/>
      <c r="CY74" s="11"/>
      <c r="CZ74" s="10"/>
      <c r="DA74" s="11"/>
      <c r="DB74" s="10"/>
      <c r="DC74" s="11"/>
      <c r="DD74" s="10"/>
      <c r="DE74" s="11"/>
      <c r="DF74" s="10"/>
      <c r="DG74" s="11"/>
      <c r="DH74" s="10"/>
      <c r="DI74" s="7"/>
      <c r="DJ74" s="7">
        <f t="shared" si="67"/>
        <v>0</v>
      </c>
      <c r="DK74" s="11"/>
      <c r="DL74" s="10"/>
      <c r="DM74" s="11"/>
      <c r="DN74" s="10"/>
      <c r="DO74" s="7"/>
      <c r="DP74" s="11"/>
      <c r="DQ74" s="10"/>
      <c r="DR74" s="11"/>
      <c r="DS74" s="10"/>
      <c r="DT74" s="11"/>
      <c r="DU74" s="10"/>
      <c r="DV74" s="11"/>
      <c r="DW74" s="10"/>
      <c r="DX74" s="11"/>
      <c r="DY74" s="10"/>
      <c r="DZ74" s="11"/>
      <c r="EA74" s="10"/>
      <c r="EB74" s="7"/>
      <c r="EC74" s="7">
        <f t="shared" si="68"/>
        <v>0</v>
      </c>
      <c r="ED74" s="11">
        <f>$B$74*12</f>
        <v>12</v>
      </c>
      <c r="EE74" s="10" t="s">
        <v>61</v>
      </c>
      <c r="EF74" s="11"/>
      <c r="EG74" s="10"/>
      <c r="EH74" s="7">
        <f>$B$74*2</f>
        <v>2</v>
      </c>
      <c r="EI74" s="11"/>
      <c r="EJ74" s="10"/>
      <c r="EK74" s="11"/>
      <c r="EL74" s="10"/>
      <c r="EM74" s="11"/>
      <c r="EN74" s="10"/>
      <c r="EO74" s="11"/>
      <c r="EP74" s="10"/>
      <c r="EQ74" s="11"/>
      <c r="ER74" s="10"/>
      <c r="ES74" s="11"/>
      <c r="ET74" s="10"/>
      <c r="EU74" s="7"/>
      <c r="EV74" s="7">
        <f t="shared" si="69"/>
        <v>2</v>
      </c>
      <c r="EW74" s="11"/>
      <c r="EX74" s="10"/>
      <c r="EY74" s="11"/>
      <c r="EZ74" s="10"/>
      <c r="FA74" s="7"/>
      <c r="FB74" s="11"/>
      <c r="FC74" s="10"/>
      <c r="FD74" s="11"/>
      <c r="FE74" s="10"/>
      <c r="FF74" s="11"/>
      <c r="FG74" s="10"/>
      <c r="FH74" s="11"/>
      <c r="FI74" s="10"/>
      <c r="FJ74" s="11"/>
      <c r="FK74" s="10"/>
      <c r="FL74" s="11"/>
      <c r="FM74" s="10"/>
      <c r="FN74" s="7"/>
      <c r="FO74" s="7">
        <f t="shared" si="70"/>
        <v>0</v>
      </c>
    </row>
    <row r="75" spans="1:171" x14ac:dyDescent="0.2">
      <c r="A75" s="6">
        <v>14</v>
      </c>
      <c r="B75" s="6">
        <v>1</v>
      </c>
      <c r="C75" s="6"/>
      <c r="D75" s="6"/>
      <c r="E75" s="3" t="s">
        <v>156</v>
      </c>
      <c r="F75" s="6">
        <f>$B$75*COUNTIF(T75:FM75,"e")</f>
        <v>0</v>
      </c>
      <c r="G75" s="6">
        <f>$B$75*COUNTIF(T75:FM75,"z")</f>
        <v>2</v>
      </c>
      <c r="H75" s="6">
        <f t="shared" si="52"/>
        <v>18</v>
      </c>
      <c r="I75" s="6">
        <f t="shared" si="53"/>
        <v>9</v>
      </c>
      <c r="J75" s="6">
        <f t="shared" si="54"/>
        <v>0</v>
      </c>
      <c r="K75" s="6">
        <f t="shared" si="55"/>
        <v>0</v>
      </c>
      <c r="L75" s="6">
        <f t="shared" si="56"/>
        <v>0</v>
      </c>
      <c r="M75" s="6">
        <f t="shared" si="57"/>
        <v>9</v>
      </c>
      <c r="N75" s="6">
        <f t="shared" si="58"/>
        <v>0</v>
      </c>
      <c r="O75" s="6">
        <f t="shared" si="59"/>
        <v>0</v>
      </c>
      <c r="P75" s="6">
        <f t="shared" si="60"/>
        <v>0</v>
      </c>
      <c r="Q75" s="7">
        <f t="shared" si="61"/>
        <v>2</v>
      </c>
      <c r="R75" s="7">
        <f t="shared" si="62"/>
        <v>1</v>
      </c>
      <c r="S75" s="7">
        <f>$B$75*0.6</f>
        <v>0.6</v>
      </c>
      <c r="T75" s="11"/>
      <c r="U75" s="10"/>
      <c r="V75" s="11"/>
      <c r="W75" s="10"/>
      <c r="X75" s="7"/>
      <c r="Y75" s="11"/>
      <c r="Z75" s="10"/>
      <c r="AA75" s="11"/>
      <c r="AB75" s="10"/>
      <c r="AC75" s="11"/>
      <c r="AD75" s="10"/>
      <c r="AE75" s="11"/>
      <c r="AF75" s="10"/>
      <c r="AG75" s="11"/>
      <c r="AH75" s="10"/>
      <c r="AI75" s="11"/>
      <c r="AJ75" s="10"/>
      <c r="AK75" s="7"/>
      <c r="AL75" s="7">
        <f t="shared" si="63"/>
        <v>0</v>
      </c>
      <c r="AM75" s="11"/>
      <c r="AN75" s="10"/>
      <c r="AO75" s="11"/>
      <c r="AP75" s="10"/>
      <c r="AQ75" s="7"/>
      <c r="AR75" s="11"/>
      <c r="AS75" s="10"/>
      <c r="AT75" s="11"/>
      <c r="AU75" s="10"/>
      <c r="AV75" s="11"/>
      <c r="AW75" s="10"/>
      <c r="AX75" s="11"/>
      <c r="AY75" s="10"/>
      <c r="AZ75" s="11"/>
      <c r="BA75" s="10"/>
      <c r="BB75" s="11"/>
      <c r="BC75" s="10"/>
      <c r="BD75" s="7"/>
      <c r="BE75" s="7">
        <f t="shared" si="64"/>
        <v>0</v>
      </c>
      <c r="BF75" s="11"/>
      <c r="BG75" s="10"/>
      <c r="BH75" s="11"/>
      <c r="BI75" s="10"/>
      <c r="BJ75" s="7"/>
      <c r="BK75" s="11"/>
      <c r="BL75" s="10"/>
      <c r="BM75" s="11"/>
      <c r="BN75" s="10"/>
      <c r="BO75" s="11"/>
      <c r="BP75" s="10"/>
      <c r="BQ75" s="11"/>
      <c r="BR75" s="10"/>
      <c r="BS75" s="11"/>
      <c r="BT75" s="10"/>
      <c r="BU75" s="11"/>
      <c r="BV75" s="10"/>
      <c r="BW75" s="7"/>
      <c r="BX75" s="7">
        <f t="shared" si="65"/>
        <v>0</v>
      </c>
      <c r="BY75" s="11"/>
      <c r="BZ75" s="10"/>
      <c r="CA75" s="11"/>
      <c r="CB75" s="10"/>
      <c r="CC75" s="7"/>
      <c r="CD75" s="11"/>
      <c r="CE75" s="10"/>
      <c r="CF75" s="11"/>
      <c r="CG75" s="10"/>
      <c r="CH75" s="11"/>
      <c r="CI75" s="10"/>
      <c r="CJ75" s="11"/>
      <c r="CK75" s="10"/>
      <c r="CL75" s="11"/>
      <c r="CM75" s="10"/>
      <c r="CN75" s="11"/>
      <c r="CO75" s="10"/>
      <c r="CP75" s="7"/>
      <c r="CQ75" s="7">
        <f t="shared" si="66"/>
        <v>0</v>
      </c>
      <c r="CR75" s="11"/>
      <c r="CS75" s="10"/>
      <c r="CT75" s="11"/>
      <c r="CU75" s="10"/>
      <c r="CV75" s="7"/>
      <c r="CW75" s="11"/>
      <c r="CX75" s="10"/>
      <c r="CY75" s="11"/>
      <c r="CZ75" s="10"/>
      <c r="DA75" s="11"/>
      <c r="DB75" s="10"/>
      <c r="DC75" s="11"/>
      <c r="DD75" s="10"/>
      <c r="DE75" s="11"/>
      <c r="DF75" s="10"/>
      <c r="DG75" s="11"/>
      <c r="DH75" s="10"/>
      <c r="DI75" s="7"/>
      <c r="DJ75" s="7">
        <f t="shared" si="67"/>
        <v>0</v>
      </c>
      <c r="DK75" s="11"/>
      <c r="DL75" s="10"/>
      <c r="DM75" s="11"/>
      <c r="DN75" s="10"/>
      <c r="DO75" s="7"/>
      <c r="DP75" s="11"/>
      <c r="DQ75" s="10"/>
      <c r="DR75" s="11"/>
      <c r="DS75" s="10"/>
      <c r="DT75" s="11"/>
      <c r="DU75" s="10"/>
      <c r="DV75" s="11"/>
      <c r="DW75" s="10"/>
      <c r="DX75" s="11"/>
      <c r="DY75" s="10"/>
      <c r="DZ75" s="11"/>
      <c r="EA75" s="10"/>
      <c r="EB75" s="7"/>
      <c r="EC75" s="7">
        <f t="shared" si="68"/>
        <v>0</v>
      </c>
      <c r="ED75" s="11"/>
      <c r="EE75" s="10"/>
      <c r="EF75" s="11"/>
      <c r="EG75" s="10"/>
      <c r="EH75" s="7"/>
      <c r="EI75" s="11"/>
      <c r="EJ75" s="10"/>
      <c r="EK75" s="11"/>
      <c r="EL75" s="10"/>
      <c r="EM75" s="11"/>
      <c r="EN75" s="10"/>
      <c r="EO75" s="11"/>
      <c r="EP75" s="10"/>
      <c r="EQ75" s="11"/>
      <c r="ER75" s="10"/>
      <c r="ES75" s="11"/>
      <c r="ET75" s="10"/>
      <c r="EU75" s="7"/>
      <c r="EV75" s="7">
        <f t="shared" si="69"/>
        <v>0</v>
      </c>
      <c r="EW75" s="11">
        <f>$B$75*9</f>
        <v>9</v>
      </c>
      <c r="EX75" s="10" t="s">
        <v>61</v>
      </c>
      <c r="EY75" s="11"/>
      <c r="EZ75" s="10"/>
      <c r="FA75" s="7">
        <f>$B$75*1</f>
        <v>1</v>
      </c>
      <c r="FB75" s="11"/>
      <c r="FC75" s="10"/>
      <c r="FD75" s="11"/>
      <c r="FE75" s="10"/>
      <c r="FF75" s="11">
        <f>$B$75*9</f>
        <v>9</v>
      </c>
      <c r="FG75" s="10" t="s">
        <v>61</v>
      </c>
      <c r="FH75" s="11"/>
      <c r="FI75" s="10"/>
      <c r="FJ75" s="11"/>
      <c r="FK75" s="10"/>
      <c r="FL75" s="11"/>
      <c r="FM75" s="10"/>
      <c r="FN75" s="7">
        <f>$B$75*1</f>
        <v>1</v>
      </c>
      <c r="FO75" s="7">
        <f t="shared" si="70"/>
        <v>2</v>
      </c>
    </row>
    <row r="76" spans="1:171" x14ac:dyDescent="0.2">
      <c r="A76" s="6">
        <v>15</v>
      </c>
      <c r="B76" s="6">
        <v>1</v>
      </c>
      <c r="C76" s="6"/>
      <c r="D76" s="6"/>
      <c r="E76" s="3" t="s">
        <v>157</v>
      </c>
      <c r="F76" s="6">
        <f>$B$76*COUNTIF(T76:FM76,"e")</f>
        <v>0</v>
      </c>
      <c r="G76" s="6">
        <f>$B$76*COUNTIF(T76:FM76,"z")</f>
        <v>2</v>
      </c>
      <c r="H76" s="6">
        <f t="shared" si="52"/>
        <v>30</v>
      </c>
      <c r="I76" s="6">
        <f t="shared" si="53"/>
        <v>15</v>
      </c>
      <c r="J76" s="6">
        <f t="shared" si="54"/>
        <v>0</v>
      </c>
      <c r="K76" s="6">
        <f t="shared" si="55"/>
        <v>0</v>
      </c>
      <c r="L76" s="6">
        <f t="shared" si="56"/>
        <v>0</v>
      </c>
      <c r="M76" s="6">
        <f t="shared" si="57"/>
        <v>15</v>
      </c>
      <c r="N76" s="6">
        <f t="shared" si="58"/>
        <v>0</v>
      </c>
      <c r="O76" s="6">
        <f t="shared" si="59"/>
        <v>0</v>
      </c>
      <c r="P76" s="6">
        <f t="shared" si="60"/>
        <v>0</v>
      </c>
      <c r="Q76" s="7">
        <f t="shared" si="61"/>
        <v>3</v>
      </c>
      <c r="R76" s="7">
        <f t="shared" si="62"/>
        <v>2</v>
      </c>
      <c r="S76" s="7">
        <f>$B$76*1</f>
        <v>1</v>
      </c>
      <c r="T76" s="11"/>
      <c r="U76" s="10"/>
      <c r="V76" s="11"/>
      <c r="W76" s="10"/>
      <c r="X76" s="7"/>
      <c r="Y76" s="11"/>
      <c r="Z76" s="10"/>
      <c r="AA76" s="11"/>
      <c r="AB76" s="10"/>
      <c r="AC76" s="11"/>
      <c r="AD76" s="10"/>
      <c r="AE76" s="11"/>
      <c r="AF76" s="10"/>
      <c r="AG76" s="11"/>
      <c r="AH76" s="10"/>
      <c r="AI76" s="11"/>
      <c r="AJ76" s="10"/>
      <c r="AK76" s="7"/>
      <c r="AL76" s="7">
        <f t="shared" si="63"/>
        <v>0</v>
      </c>
      <c r="AM76" s="11"/>
      <c r="AN76" s="10"/>
      <c r="AO76" s="11"/>
      <c r="AP76" s="10"/>
      <c r="AQ76" s="7"/>
      <c r="AR76" s="11"/>
      <c r="AS76" s="10"/>
      <c r="AT76" s="11"/>
      <c r="AU76" s="10"/>
      <c r="AV76" s="11"/>
      <c r="AW76" s="10"/>
      <c r="AX76" s="11"/>
      <c r="AY76" s="10"/>
      <c r="AZ76" s="11"/>
      <c r="BA76" s="10"/>
      <c r="BB76" s="11"/>
      <c r="BC76" s="10"/>
      <c r="BD76" s="7"/>
      <c r="BE76" s="7">
        <f t="shared" si="64"/>
        <v>0</v>
      </c>
      <c r="BF76" s="11"/>
      <c r="BG76" s="10"/>
      <c r="BH76" s="11"/>
      <c r="BI76" s="10"/>
      <c r="BJ76" s="7"/>
      <c r="BK76" s="11"/>
      <c r="BL76" s="10"/>
      <c r="BM76" s="11"/>
      <c r="BN76" s="10"/>
      <c r="BO76" s="11"/>
      <c r="BP76" s="10"/>
      <c r="BQ76" s="11"/>
      <c r="BR76" s="10"/>
      <c r="BS76" s="11"/>
      <c r="BT76" s="10"/>
      <c r="BU76" s="11"/>
      <c r="BV76" s="10"/>
      <c r="BW76" s="7"/>
      <c r="BX76" s="7">
        <f t="shared" si="65"/>
        <v>0</v>
      </c>
      <c r="BY76" s="11">
        <f>$B$76*15</f>
        <v>15</v>
      </c>
      <c r="BZ76" s="10" t="s">
        <v>61</v>
      </c>
      <c r="CA76" s="11"/>
      <c r="CB76" s="10"/>
      <c r="CC76" s="7">
        <f>$B$76*1</f>
        <v>1</v>
      </c>
      <c r="CD76" s="11"/>
      <c r="CE76" s="10"/>
      <c r="CF76" s="11"/>
      <c r="CG76" s="10"/>
      <c r="CH76" s="11">
        <f>$B$76*15</f>
        <v>15</v>
      </c>
      <c r="CI76" s="10" t="s">
        <v>61</v>
      </c>
      <c r="CJ76" s="11"/>
      <c r="CK76" s="10"/>
      <c r="CL76" s="11"/>
      <c r="CM76" s="10"/>
      <c r="CN76" s="11"/>
      <c r="CO76" s="10"/>
      <c r="CP76" s="7">
        <f>$B$76*2</f>
        <v>2</v>
      </c>
      <c r="CQ76" s="7">
        <f t="shared" si="66"/>
        <v>3</v>
      </c>
      <c r="CR76" s="11"/>
      <c r="CS76" s="10"/>
      <c r="CT76" s="11"/>
      <c r="CU76" s="10"/>
      <c r="CV76" s="7"/>
      <c r="CW76" s="11"/>
      <c r="CX76" s="10"/>
      <c r="CY76" s="11"/>
      <c r="CZ76" s="10"/>
      <c r="DA76" s="11"/>
      <c r="DB76" s="10"/>
      <c r="DC76" s="11"/>
      <c r="DD76" s="10"/>
      <c r="DE76" s="11"/>
      <c r="DF76" s="10"/>
      <c r="DG76" s="11"/>
      <c r="DH76" s="10"/>
      <c r="DI76" s="7"/>
      <c r="DJ76" s="7">
        <f t="shared" si="67"/>
        <v>0</v>
      </c>
      <c r="DK76" s="11"/>
      <c r="DL76" s="10"/>
      <c r="DM76" s="11"/>
      <c r="DN76" s="10"/>
      <c r="DO76" s="7"/>
      <c r="DP76" s="11"/>
      <c r="DQ76" s="10"/>
      <c r="DR76" s="11"/>
      <c r="DS76" s="10"/>
      <c r="DT76" s="11"/>
      <c r="DU76" s="10"/>
      <c r="DV76" s="11"/>
      <c r="DW76" s="10"/>
      <c r="DX76" s="11"/>
      <c r="DY76" s="10"/>
      <c r="DZ76" s="11"/>
      <c r="EA76" s="10"/>
      <c r="EB76" s="7"/>
      <c r="EC76" s="7">
        <f t="shared" si="68"/>
        <v>0</v>
      </c>
      <c r="ED76" s="11"/>
      <c r="EE76" s="10"/>
      <c r="EF76" s="11"/>
      <c r="EG76" s="10"/>
      <c r="EH76" s="7"/>
      <c r="EI76" s="11"/>
      <c r="EJ76" s="10"/>
      <c r="EK76" s="11"/>
      <c r="EL76" s="10"/>
      <c r="EM76" s="11"/>
      <c r="EN76" s="10"/>
      <c r="EO76" s="11"/>
      <c r="EP76" s="10"/>
      <c r="EQ76" s="11"/>
      <c r="ER76" s="10"/>
      <c r="ES76" s="11"/>
      <c r="ET76" s="10"/>
      <c r="EU76" s="7"/>
      <c r="EV76" s="7">
        <f t="shared" si="69"/>
        <v>0</v>
      </c>
      <c r="EW76" s="11"/>
      <c r="EX76" s="10"/>
      <c r="EY76" s="11"/>
      <c r="EZ76" s="10"/>
      <c r="FA76" s="7"/>
      <c r="FB76" s="11"/>
      <c r="FC76" s="10"/>
      <c r="FD76" s="11"/>
      <c r="FE76" s="10"/>
      <c r="FF76" s="11"/>
      <c r="FG76" s="10"/>
      <c r="FH76" s="11"/>
      <c r="FI76" s="10"/>
      <c r="FJ76" s="11"/>
      <c r="FK76" s="10"/>
      <c r="FL76" s="11"/>
      <c r="FM76" s="10"/>
      <c r="FN76" s="7"/>
      <c r="FO76" s="7">
        <f t="shared" si="70"/>
        <v>0</v>
      </c>
    </row>
    <row r="77" spans="1:171" x14ac:dyDescent="0.2">
      <c r="A77" s="6"/>
      <c r="B77" s="6"/>
      <c r="C77" s="6"/>
      <c r="D77" s="6" t="s">
        <v>158</v>
      </c>
      <c r="E77" s="3" t="s">
        <v>159</v>
      </c>
      <c r="F77" s="6">
        <f>COUNTIF(T77:FM77,"e")</f>
        <v>0</v>
      </c>
      <c r="G77" s="6">
        <f>COUNTIF(T77:FM77,"z")</f>
        <v>1</v>
      </c>
      <c r="H77" s="6">
        <f t="shared" si="52"/>
        <v>8</v>
      </c>
      <c r="I77" s="6">
        <f t="shared" si="53"/>
        <v>8</v>
      </c>
      <c r="J77" s="6">
        <f t="shared" si="54"/>
        <v>0</v>
      </c>
      <c r="K77" s="6">
        <f t="shared" si="55"/>
        <v>0</v>
      </c>
      <c r="L77" s="6">
        <f t="shared" si="56"/>
        <v>0</v>
      </c>
      <c r="M77" s="6">
        <f t="shared" si="57"/>
        <v>0</v>
      </c>
      <c r="N77" s="6">
        <f t="shared" si="58"/>
        <v>0</v>
      </c>
      <c r="O77" s="6">
        <f t="shared" si="59"/>
        <v>0</v>
      </c>
      <c r="P77" s="6">
        <f t="shared" si="60"/>
        <v>0</v>
      </c>
      <c r="Q77" s="7">
        <f t="shared" si="61"/>
        <v>1</v>
      </c>
      <c r="R77" s="7">
        <f t="shared" si="62"/>
        <v>0</v>
      </c>
      <c r="S77" s="7">
        <v>0.3</v>
      </c>
      <c r="T77" s="11"/>
      <c r="U77" s="10"/>
      <c r="V77" s="11"/>
      <c r="W77" s="10"/>
      <c r="X77" s="7"/>
      <c r="Y77" s="11"/>
      <c r="Z77" s="10"/>
      <c r="AA77" s="11"/>
      <c r="AB77" s="10"/>
      <c r="AC77" s="11"/>
      <c r="AD77" s="10"/>
      <c r="AE77" s="11"/>
      <c r="AF77" s="10"/>
      <c r="AG77" s="11"/>
      <c r="AH77" s="10"/>
      <c r="AI77" s="11"/>
      <c r="AJ77" s="10"/>
      <c r="AK77" s="7"/>
      <c r="AL77" s="7">
        <f t="shared" si="63"/>
        <v>0</v>
      </c>
      <c r="AM77" s="11"/>
      <c r="AN77" s="10"/>
      <c r="AO77" s="11"/>
      <c r="AP77" s="10"/>
      <c r="AQ77" s="7"/>
      <c r="AR77" s="11"/>
      <c r="AS77" s="10"/>
      <c r="AT77" s="11"/>
      <c r="AU77" s="10"/>
      <c r="AV77" s="11"/>
      <c r="AW77" s="10"/>
      <c r="AX77" s="11"/>
      <c r="AY77" s="10"/>
      <c r="AZ77" s="11"/>
      <c r="BA77" s="10"/>
      <c r="BB77" s="11"/>
      <c r="BC77" s="10"/>
      <c r="BD77" s="7"/>
      <c r="BE77" s="7">
        <f t="shared" si="64"/>
        <v>0</v>
      </c>
      <c r="BF77" s="11"/>
      <c r="BG77" s="10"/>
      <c r="BH77" s="11"/>
      <c r="BI77" s="10"/>
      <c r="BJ77" s="7"/>
      <c r="BK77" s="11"/>
      <c r="BL77" s="10"/>
      <c r="BM77" s="11"/>
      <c r="BN77" s="10"/>
      <c r="BO77" s="11"/>
      <c r="BP77" s="10"/>
      <c r="BQ77" s="11"/>
      <c r="BR77" s="10"/>
      <c r="BS77" s="11"/>
      <c r="BT77" s="10"/>
      <c r="BU77" s="11"/>
      <c r="BV77" s="10"/>
      <c r="BW77" s="7"/>
      <c r="BX77" s="7">
        <f t="shared" si="65"/>
        <v>0</v>
      </c>
      <c r="BY77" s="11"/>
      <c r="BZ77" s="10"/>
      <c r="CA77" s="11"/>
      <c r="CB77" s="10"/>
      <c r="CC77" s="7"/>
      <c r="CD77" s="11"/>
      <c r="CE77" s="10"/>
      <c r="CF77" s="11"/>
      <c r="CG77" s="10"/>
      <c r="CH77" s="11"/>
      <c r="CI77" s="10"/>
      <c r="CJ77" s="11"/>
      <c r="CK77" s="10"/>
      <c r="CL77" s="11"/>
      <c r="CM77" s="10"/>
      <c r="CN77" s="11"/>
      <c r="CO77" s="10"/>
      <c r="CP77" s="7"/>
      <c r="CQ77" s="7">
        <f t="shared" si="66"/>
        <v>0</v>
      </c>
      <c r="CR77" s="11">
        <v>8</v>
      </c>
      <c r="CS77" s="10" t="s">
        <v>61</v>
      </c>
      <c r="CT77" s="11"/>
      <c r="CU77" s="10"/>
      <c r="CV77" s="7">
        <v>1</v>
      </c>
      <c r="CW77" s="11"/>
      <c r="CX77" s="10"/>
      <c r="CY77" s="11"/>
      <c r="CZ77" s="10"/>
      <c r="DA77" s="11"/>
      <c r="DB77" s="10"/>
      <c r="DC77" s="11"/>
      <c r="DD77" s="10"/>
      <c r="DE77" s="11"/>
      <c r="DF77" s="10"/>
      <c r="DG77" s="11"/>
      <c r="DH77" s="10"/>
      <c r="DI77" s="7"/>
      <c r="DJ77" s="7">
        <f t="shared" si="67"/>
        <v>1</v>
      </c>
      <c r="DK77" s="11"/>
      <c r="DL77" s="10"/>
      <c r="DM77" s="11"/>
      <c r="DN77" s="10"/>
      <c r="DO77" s="7"/>
      <c r="DP77" s="11"/>
      <c r="DQ77" s="10"/>
      <c r="DR77" s="11"/>
      <c r="DS77" s="10"/>
      <c r="DT77" s="11"/>
      <c r="DU77" s="10"/>
      <c r="DV77" s="11"/>
      <c r="DW77" s="10"/>
      <c r="DX77" s="11"/>
      <c r="DY77" s="10"/>
      <c r="DZ77" s="11"/>
      <c r="EA77" s="10"/>
      <c r="EB77" s="7"/>
      <c r="EC77" s="7">
        <f t="shared" si="68"/>
        <v>0</v>
      </c>
      <c r="ED77" s="11"/>
      <c r="EE77" s="10"/>
      <c r="EF77" s="11"/>
      <c r="EG77" s="10"/>
      <c r="EH77" s="7"/>
      <c r="EI77" s="11"/>
      <c r="EJ77" s="10"/>
      <c r="EK77" s="11"/>
      <c r="EL77" s="10"/>
      <c r="EM77" s="11"/>
      <c r="EN77" s="10"/>
      <c r="EO77" s="11"/>
      <c r="EP77" s="10"/>
      <c r="EQ77" s="11"/>
      <c r="ER77" s="10"/>
      <c r="ES77" s="11"/>
      <c r="ET77" s="10"/>
      <c r="EU77" s="7"/>
      <c r="EV77" s="7">
        <f t="shared" si="69"/>
        <v>0</v>
      </c>
      <c r="EW77" s="11"/>
      <c r="EX77" s="10"/>
      <c r="EY77" s="11"/>
      <c r="EZ77" s="10"/>
      <c r="FA77" s="7"/>
      <c r="FB77" s="11"/>
      <c r="FC77" s="10"/>
      <c r="FD77" s="11"/>
      <c r="FE77" s="10"/>
      <c r="FF77" s="11"/>
      <c r="FG77" s="10"/>
      <c r="FH77" s="11"/>
      <c r="FI77" s="10"/>
      <c r="FJ77" s="11"/>
      <c r="FK77" s="10"/>
      <c r="FL77" s="11"/>
      <c r="FM77" s="10"/>
      <c r="FN77" s="7"/>
      <c r="FO77" s="7">
        <f t="shared" si="70"/>
        <v>0</v>
      </c>
    </row>
    <row r="78" spans="1:171" ht="15.95" customHeight="1" x14ac:dyDescent="0.2">
      <c r="A78" s="6"/>
      <c r="B78" s="6"/>
      <c r="C78" s="6"/>
      <c r="D78" s="6"/>
      <c r="E78" s="6" t="s">
        <v>73</v>
      </c>
      <c r="F78" s="6">
        <f t="shared" ref="F78:AK78" si="73">SUM(F41:F77)</f>
        <v>12</v>
      </c>
      <c r="G78" s="6">
        <f t="shared" si="73"/>
        <v>60</v>
      </c>
      <c r="H78" s="6">
        <f t="shared" si="73"/>
        <v>940</v>
      </c>
      <c r="I78" s="6">
        <f t="shared" si="73"/>
        <v>496</v>
      </c>
      <c r="J78" s="6">
        <f t="shared" si="73"/>
        <v>93</v>
      </c>
      <c r="K78" s="6">
        <f t="shared" si="73"/>
        <v>230</v>
      </c>
      <c r="L78" s="6">
        <f t="shared" si="73"/>
        <v>0</v>
      </c>
      <c r="M78" s="6">
        <f t="shared" si="73"/>
        <v>121</v>
      </c>
      <c r="N78" s="6">
        <f t="shared" si="73"/>
        <v>0</v>
      </c>
      <c r="O78" s="6">
        <f t="shared" si="73"/>
        <v>0</v>
      </c>
      <c r="P78" s="6">
        <f t="shared" si="73"/>
        <v>0</v>
      </c>
      <c r="Q78" s="7">
        <f t="shared" si="73"/>
        <v>115</v>
      </c>
      <c r="R78" s="7">
        <f t="shared" si="73"/>
        <v>46.3</v>
      </c>
      <c r="S78" s="7">
        <f t="shared" si="73"/>
        <v>31.000000000000004</v>
      </c>
      <c r="T78" s="11">
        <f t="shared" si="73"/>
        <v>72</v>
      </c>
      <c r="U78" s="10">
        <f t="shared" si="73"/>
        <v>0</v>
      </c>
      <c r="V78" s="11">
        <f t="shared" si="73"/>
        <v>20</v>
      </c>
      <c r="W78" s="10">
        <f t="shared" si="73"/>
        <v>0</v>
      </c>
      <c r="X78" s="7">
        <f t="shared" si="73"/>
        <v>10</v>
      </c>
      <c r="Y78" s="11">
        <f t="shared" si="73"/>
        <v>0</v>
      </c>
      <c r="Z78" s="10">
        <f t="shared" si="73"/>
        <v>0</v>
      </c>
      <c r="AA78" s="11">
        <f t="shared" si="73"/>
        <v>0</v>
      </c>
      <c r="AB78" s="10">
        <f t="shared" si="73"/>
        <v>0</v>
      </c>
      <c r="AC78" s="11">
        <f t="shared" si="73"/>
        <v>10</v>
      </c>
      <c r="AD78" s="10">
        <f t="shared" si="73"/>
        <v>0</v>
      </c>
      <c r="AE78" s="11">
        <f t="shared" si="73"/>
        <v>0</v>
      </c>
      <c r="AF78" s="10">
        <f t="shared" si="73"/>
        <v>0</v>
      </c>
      <c r="AG78" s="11">
        <f t="shared" si="73"/>
        <v>0</v>
      </c>
      <c r="AH78" s="10">
        <f t="shared" si="73"/>
        <v>0</v>
      </c>
      <c r="AI78" s="11">
        <f t="shared" si="73"/>
        <v>0</v>
      </c>
      <c r="AJ78" s="10">
        <f t="shared" si="73"/>
        <v>0</v>
      </c>
      <c r="AK78" s="7">
        <f t="shared" si="73"/>
        <v>1</v>
      </c>
      <c r="AL78" s="7">
        <f t="shared" ref="AL78:BQ78" si="74">SUM(AL41:AL77)</f>
        <v>11</v>
      </c>
      <c r="AM78" s="11">
        <f t="shared" si="74"/>
        <v>21</v>
      </c>
      <c r="AN78" s="10">
        <f t="shared" si="74"/>
        <v>0</v>
      </c>
      <c r="AO78" s="11">
        <f t="shared" si="74"/>
        <v>0</v>
      </c>
      <c r="AP78" s="10">
        <f t="shared" si="74"/>
        <v>0</v>
      </c>
      <c r="AQ78" s="7">
        <f t="shared" si="74"/>
        <v>2.4</v>
      </c>
      <c r="AR78" s="11">
        <f t="shared" si="74"/>
        <v>10</v>
      </c>
      <c r="AS78" s="10">
        <f t="shared" si="74"/>
        <v>0</v>
      </c>
      <c r="AT78" s="11">
        <f t="shared" si="74"/>
        <v>0</v>
      </c>
      <c r="AU78" s="10">
        <f t="shared" si="74"/>
        <v>0</v>
      </c>
      <c r="AV78" s="11">
        <f t="shared" si="74"/>
        <v>18</v>
      </c>
      <c r="AW78" s="10">
        <f t="shared" si="74"/>
        <v>0</v>
      </c>
      <c r="AX78" s="11">
        <f t="shared" si="74"/>
        <v>0</v>
      </c>
      <c r="AY78" s="10">
        <f t="shared" si="74"/>
        <v>0</v>
      </c>
      <c r="AZ78" s="11">
        <f t="shared" si="74"/>
        <v>0</v>
      </c>
      <c r="BA78" s="10">
        <f t="shared" si="74"/>
        <v>0</v>
      </c>
      <c r="BB78" s="11">
        <f t="shared" si="74"/>
        <v>0</v>
      </c>
      <c r="BC78" s="10">
        <f t="shared" si="74"/>
        <v>0</v>
      </c>
      <c r="BD78" s="7">
        <f t="shared" si="74"/>
        <v>4.5999999999999996</v>
      </c>
      <c r="BE78" s="7">
        <f t="shared" si="74"/>
        <v>7</v>
      </c>
      <c r="BF78" s="11">
        <f t="shared" si="74"/>
        <v>49</v>
      </c>
      <c r="BG78" s="10">
        <f t="shared" si="74"/>
        <v>0</v>
      </c>
      <c r="BH78" s="11">
        <f t="shared" si="74"/>
        <v>9</v>
      </c>
      <c r="BI78" s="10">
        <f t="shared" si="74"/>
        <v>0</v>
      </c>
      <c r="BJ78" s="7">
        <f t="shared" si="74"/>
        <v>7.4</v>
      </c>
      <c r="BK78" s="11">
        <f t="shared" si="74"/>
        <v>46</v>
      </c>
      <c r="BL78" s="10">
        <f t="shared" si="74"/>
        <v>0</v>
      </c>
      <c r="BM78" s="11">
        <f t="shared" si="74"/>
        <v>0</v>
      </c>
      <c r="BN78" s="10">
        <f t="shared" si="74"/>
        <v>0</v>
      </c>
      <c r="BO78" s="11">
        <f t="shared" si="74"/>
        <v>0</v>
      </c>
      <c r="BP78" s="10">
        <f t="shared" si="74"/>
        <v>0</v>
      </c>
      <c r="BQ78" s="11">
        <f t="shared" si="74"/>
        <v>0</v>
      </c>
      <c r="BR78" s="10">
        <f t="shared" ref="BR78:CW78" si="75">SUM(BR41:BR77)</f>
        <v>0</v>
      </c>
      <c r="BS78" s="11">
        <f t="shared" si="75"/>
        <v>0</v>
      </c>
      <c r="BT78" s="10">
        <f t="shared" si="75"/>
        <v>0</v>
      </c>
      <c r="BU78" s="11">
        <f t="shared" si="75"/>
        <v>0</v>
      </c>
      <c r="BV78" s="10">
        <f t="shared" si="75"/>
        <v>0</v>
      </c>
      <c r="BW78" s="7">
        <f t="shared" si="75"/>
        <v>5.6</v>
      </c>
      <c r="BX78" s="7">
        <f t="shared" si="75"/>
        <v>13</v>
      </c>
      <c r="BY78" s="11">
        <f t="shared" si="75"/>
        <v>90</v>
      </c>
      <c r="BZ78" s="10">
        <f t="shared" si="75"/>
        <v>0</v>
      </c>
      <c r="CA78" s="11">
        <f t="shared" si="75"/>
        <v>0</v>
      </c>
      <c r="CB78" s="10">
        <f t="shared" si="75"/>
        <v>0</v>
      </c>
      <c r="CC78" s="7">
        <f t="shared" si="75"/>
        <v>8.8000000000000007</v>
      </c>
      <c r="CD78" s="11">
        <f t="shared" si="75"/>
        <v>48</v>
      </c>
      <c r="CE78" s="10">
        <f t="shared" si="75"/>
        <v>0</v>
      </c>
      <c r="CF78" s="11">
        <f t="shared" si="75"/>
        <v>0</v>
      </c>
      <c r="CG78" s="10">
        <f t="shared" si="75"/>
        <v>0</v>
      </c>
      <c r="CH78" s="11">
        <f t="shared" si="75"/>
        <v>37</v>
      </c>
      <c r="CI78" s="10">
        <f t="shared" si="75"/>
        <v>0</v>
      </c>
      <c r="CJ78" s="11">
        <f t="shared" si="75"/>
        <v>0</v>
      </c>
      <c r="CK78" s="10">
        <f t="shared" si="75"/>
        <v>0</v>
      </c>
      <c r="CL78" s="11">
        <f t="shared" si="75"/>
        <v>0</v>
      </c>
      <c r="CM78" s="10">
        <f t="shared" si="75"/>
        <v>0</v>
      </c>
      <c r="CN78" s="11">
        <f t="shared" si="75"/>
        <v>0</v>
      </c>
      <c r="CO78" s="10">
        <f t="shared" si="75"/>
        <v>0</v>
      </c>
      <c r="CP78" s="7">
        <f t="shared" si="75"/>
        <v>10.199999999999999</v>
      </c>
      <c r="CQ78" s="7">
        <f t="shared" si="75"/>
        <v>19</v>
      </c>
      <c r="CR78" s="11">
        <f t="shared" si="75"/>
        <v>97</v>
      </c>
      <c r="CS78" s="10">
        <f t="shared" si="75"/>
        <v>0</v>
      </c>
      <c r="CT78" s="11">
        <f t="shared" si="75"/>
        <v>0</v>
      </c>
      <c r="CU78" s="10">
        <f t="shared" si="75"/>
        <v>0</v>
      </c>
      <c r="CV78" s="7">
        <f t="shared" si="75"/>
        <v>11</v>
      </c>
      <c r="CW78" s="11">
        <f t="shared" si="75"/>
        <v>53</v>
      </c>
      <c r="CX78" s="10">
        <f t="shared" ref="CX78:EC78" si="76">SUM(CX41:CX77)</f>
        <v>0</v>
      </c>
      <c r="CY78" s="11">
        <f t="shared" si="76"/>
        <v>0</v>
      </c>
      <c r="CZ78" s="10">
        <f t="shared" si="76"/>
        <v>0</v>
      </c>
      <c r="DA78" s="11">
        <f t="shared" si="76"/>
        <v>18</v>
      </c>
      <c r="DB78" s="10">
        <f t="shared" si="76"/>
        <v>0</v>
      </c>
      <c r="DC78" s="11">
        <f t="shared" si="76"/>
        <v>0</v>
      </c>
      <c r="DD78" s="10">
        <f t="shared" si="76"/>
        <v>0</v>
      </c>
      <c r="DE78" s="11">
        <f t="shared" si="76"/>
        <v>0</v>
      </c>
      <c r="DF78" s="10">
        <f t="shared" si="76"/>
        <v>0</v>
      </c>
      <c r="DG78" s="11">
        <f t="shared" si="76"/>
        <v>0</v>
      </c>
      <c r="DH78" s="10">
        <f t="shared" si="76"/>
        <v>0</v>
      </c>
      <c r="DI78" s="7">
        <f t="shared" si="76"/>
        <v>10</v>
      </c>
      <c r="DJ78" s="7">
        <f t="shared" si="76"/>
        <v>21</v>
      </c>
      <c r="DK78" s="11">
        <f t="shared" si="76"/>
        <v>78</v>
      </c>
      <c r="DL78" s="10">
        <f t="shared" si="76"/>
        <v>0</v>
      </c>
      <c r="DM78" s="11">
        <f t="shared" si="76"/>
        <v>27</v>
      </c>
      <c r="DN78" s="10">
        <f t="shared" si="76"/>
        <v>0</v>
      </c>
      <c r="DO78" s="7">
        <f t="shared" si="76"/>
        <v>11.9</v>
      </c>
      <c r="DP78" s="11">
        <f t="shared" si="76"/>
        <v>73</v>
      </c>
      <c r="DQ78" s="10">
        <f t="shared" si="76"/>
        <v>0</v>
      </c>
      <c r="DR78" s="11">
        <f t="shared" si="76"/>
        <v>0</v>
      </c>
      <c r="DS78" s="10">
        <f t="shared" si="76"/>
        <v>0</v>
      </c>
      <c r="DT78" s="11">
        <f t="shared" si="76"/>
        <v>9</v>
      </c>
      <c r="DU78" s="10">
        <f t="shared" si="76"/>
        <v>0</v>
      </c>
      <c r="DV78" s="11">
        <f t="shared" si="76"/>
        <v>0</v>
      </c>
      <c r="DW78" s="10">
        <f t="shared" si="76"/>
        <v>0</v>
      </c>
      <c r="DX78" s="11">
        <f t="shared" si="76"/>
        <v>0</v>
      </c>
      <c r="DY78" s="10">
        <f t="shared" si="76"/>
        <v>0</v>
      </c>
      <c r="DZ78" s="11">
        <f t="shared" si="76"/>
        <v>0</v>
      </c>
      <c r="EA78" s="10">
        <f t="shared" si="76"/>
        <v>0</v>
      </c>
      <c r="EB78" s="7">
        <f t="shared" si="76"/>
        <v>10.100000000000001</v>
      </c>
      <c r="EC78" s="7">
        <f t="shared" si="76"/>
        <v>22</v>
      </c>
      <c r="ED78" s="11">
        <f t="shared" ref="ED78:FI78" si="77">SUM(ED41:ED77)</f>
        <v>70</v>
      </c>
      <c r="EE78" s="10">
        <f t="shared" si="77"/>
        <v>0</v>
      </c>
      <c r="EF78" s="11">
        <f t="shared" si="77"/>
        <v>37</v>
      </c>
      <c r="EG78" s="10">
        <f t="shared" si="77"/>
        <v>0</v>
      </c>
      <c r="EH78" s="7">
        <f t="shared" si="77"/>
        <v>15.2</v>
      </c>
      <c r="EI78" s="11">
        <f t="shared" si="77"/>
        <v>0</v>
      </c>
      <c r="EJ78" s="10">
        <f t="shared" si="77"/>
        <v>0</v>
      </c>
      <c r="EK78" s="11">
        <f t="shared" si="77"/>
        <v>0</v>
      </c>
      <c r="EL78" s="10">
        <f t="shared" si="77"/>
        <v>0</v>
      </c>
      <c r="EM78" s="11">
        <f t="shared" si="77"/>
        <v>10</v>
      </c>
      <c r="EN78" s="10">
        <f t="shared" si="77"/>
        <v>0</v>
      </c>
      <c r="EO78" s="11">
        <f t="shared" si="77"/>
        <v>0</v>
      </c>
      <c r="EP78" s="10">
        <f t="shared" si="77"/>
        <v>0</v>
      </c>
      <c r="EQ78" s="11">
        <f t="shared" si="77"/>
        <v>0</v>
      </c>
      <c r="ER78" s="10">
        <f t="shared" si="77"/>
        <v>0</v>
      </c>
      <c r="ES78" s="11">
        <f t="shared" si="77"/>
        <v>0</v>
      </c>
      <c r="ET78" s="10">
        <f t="shared" si="77"/>
        <v>0</v>
      </c>
      <c r="EU78" s="7">
        <f t="shared" si="77"/>
        <v>1.8</v>
      </c>
      <c r="EV78" s="7">
        <f t="shared" si="77"/>
        <v>17</v>
      </c>
      <c r="EW78" s="11">
        <f t="shared" si="77"/>
        <v>19</v>
      </c>
      <c r="EX78" s="10">
        <f t="shared" si="77"/>
        <v>0</v>
      </c>
      <c r="EY78" s="11">
        <f t="shared" si="77"/>
        <v>0</v>
      </c>
      <c r="EZ78" s="10">
        <f t="shared" si="77"/>
        <v>0</v>
      </c>
      <c r="FA78" s="7">
        <f t="shared" si="77"/>
        <v>2</v>
      </c>
      <c r="FB78" s="11">
        <f t="shared" si="77"/>
        <v>0</v>
      </c>
      <c r="FC78" s="10">
        <f t="shared" si="77"/>
        <v>0</v>
      </c>
      <c r="FD78" s="11">
        <f t="shared" si="77"/>
        <v>0</v>
      </c>
      <c r="FE78" s="10">
        <f t="shared" si="77"/>
        <v>0</v>
      </c>
      <c r="FF78" s="11">
        <f t="shared" si="77"/>
        <v>19</v>
      </c>
      <c r="FG78" s="10">
        <f t="shared" si="77"/>
        <v>0</v>
      </c>
      <c r="FH78" s="11">
        <f t="shared" si="77"/>
        <v>0</v>
      </c>
      <c r="FI78" s="10">
        <f t="shared" si="77"/>
        <v>0</v>
      </c>
      <c r="FJ78" s="11">
        <f t="shared" ref="FJ78:FO78" si="78">SUM(FJ41:FJ77)</f>
        <v>0</v>
      </c>
      <c r="FK78" s="10">
        <f t="shared" si="78"/>
        <v>0</v>
      </c>
      <c r="FL78" s="11">
        <f t="shared" si="78"/>
        <v>0</v>
      </c>
      <c r="FM78" s="10">
        <f t="shared" si="78"/>
        <v>0</v>
      </c>
      <c r="FN78" s="7">
        <f t="shared" si="78"/>
        <v>3</v>
      </c>
      <c r="FO78" s="7">
        <f t="shared" si="78"/>
        <v>5</v>
      </c>
    </row>
    <row r="79" spans="1:171" ht="20.100000000000001" customHeight="1" x14ac:dyDescent="0.2">
      <c r="A79" s="19" t="s">
        <v>160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9"/>
      <c r="FO79" s="13"/>
    </row>
    <row r="80" spans="1:171" x14ac:dyDescent="0.2">
      <c r="A80" s="6"/>
      <c r="B80" s="6"/>
      <c r="C80" s="6"/>
      <c r="D80" s="6" t="s">
        <v>162</v>
      </c>
      <c r="E80" s="3" t="s">
        <v>163</v>
      </c>
      <c r="F80" s="6">
        <f t="shared" ref="F80:F87" si="79">COUNTIF(T80:FM80,"e")</f>
        <v>0</v>
      </c>
      <c r="G80" s="6">
        <f t="shared" ref="G80:G87" si="80">COUNTIF(T80:FM80,"z")</f>
        <v>1</v>
      </c>
      <c r="H80" s="6">
        <f t="shared" ref="H80:H87" si="81">SUM(I80:P80)</f>
        <v>27</v>
      </c>
      <c r="I80" s="6">
        <f t="shared" ref="I80:I87" si="82">T80+AM80+BF80+BY80+CR80+DK80+ED80+EW80</f>
        <v>0</v>
      </c>
      <c r="J80" s="6">
        <f t="shared" ref="J80:J87" si="83">V80+AO80+BH80+CA80+CT80+DM80+EF80+EY80</f>
        <v>0</v>
      </c>
      <c r="K80" s="6">
        <f t="shared" ref="K80:K87" si="84">Y80+AR80+BK80+CD80+CW80+DP80+EI80+FB80</f>
        <v>0</v>
      </c>
      <c r="L80" s="6">
        <f t="shared" ref="L80:L87" si="85">AA80+AT80+BM80+CF80+CY80+DR80+EK80+FD80</f>
        <v>0</v>
      </c>
      <c r="M80" s="6">
        <f t="shared" ref="M80:M87" si="86">AC80+AV80+BO80+CH80+DA80+DT80+EM80+FF80</f>
        <v>27</v>
      </c>
      <c r="N80" s="6">
        <f t="shared" ref="N80:N87" si="87">AE80+AX80+BQ80+CJ80+DC80+DV80+EO80+FH80</f>
        <v>0</v>
      </c>
      <c r="O80" s="6">
        <f t="shared" ref="O80:O87" si="88">AG80+AZ80+BS80+CL80+DE80+DX80+EQ80+FJ80</f>
        <v>0</v>
      </c>
      <c r="P80" s="6">
        <f t="shared" ref="P80:P87" si="89">AI80+BB80+BU80+CN80+DG80+DZ80+ES80+FL80</f>
        <v>0</v>
      </c>
      <c r="Q80" s="7">
        <f t="shared" ref="Q80:Q87" si="90">AL80+BE80+BX80+CQ80+DJ80+EC80+EV80+FO80</f>
        <v>3</v>
      </c>
      <c r="R80" s="7">
        <f t="shared" ref="R80:R87" si="91">AK80+BD80+BW80+CP80+DI80+EB80+EU80+FN80</f>
        <v>3</v>
      </c>
      <c r="S80" s="7">
        <v>0.9</v>
      </c>
      <c r="T80" s="11"/>
      <c r="U80" s="10"/>
      <c r="V80" s="11"/>
      <c r="W80" s="10"/>
      <c r="X80" s="7"/>
      <c r="Y80" s="11"/>
      <c r="Z80" s="10"/>
      <c r="AA80" s="11"/>
      <c r="AB80" s="10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 t="shared" ref="AL80:AL87" si="92">X80+AK80</f>
        <v>0</v>
      </c>
      <c r="AM80" s="11"/>
      <c r="AN80" s="10"/>
      <c r="AO80" s="11"/>
      <c r="AP80" s="10"/>
      <c r="AQ80" s="7"/>
      <c r="AR80" s="11"/>
      <c r="AS80" s="10"/>
      <c r="AT80" s="11"/>
      <c r="AU80" s="10"/>
      <c r="AV80" s="11"/>
      <c r="AW80" s="10"/>
      <c r="AX80" s="11"/>
      <c r="AY80" s="10"/>
      <c r="AZ80" s="11"/>
      <c r="BA80" s="10"/>
      <c r="BB80" s="11"/>
      <c r="BC80" s="10"/>
      <c r="BD80" s="7"/>
      <c r="BE80" s="7">
        <f t="shared" ref="BE80:BE87" si="93">AQ80+BD80</f>
        <v>0</v>
      </c>
      <c r="BF80" s="11"/>
      <c r="BG80" s="10"/>
      <c r="BH80" s="11"/>
      <c r="BI80" s="10"/>
      <c r="BJ80" s="7"/>
      <c r="BK80" s="11"/>
      <c r="BL80" s="10"/>
      <c r="BM80" s="11"/>
      <c r="BN80" s="10"/>
      <c r="BO80" s="11"/>
      <c r="BP80" s="10"/>
      <c r="BQ80" s="11"/>
      <c r="BR80" s="10"/>
      <c r="BS80" s="11"/>
      <c r="BT80" s="10"/>
      <c r="BU80" s="11"/>
      <c r="BV80" s="10"/>
      <c r="BW80" s="7"/>
      <c r="BX80" s="7">
        <f t="shared" ref="BX80:BX87" si="94">BJ80+BW80</f>
        <v>0</v>
      </c>
      <c r="BY80" s="11"/>
      <c r="BZ80" s="10"/>
      <c r="CA80" s="11"/>
      <c r="CB80" s="10"/>
      <c r="CC80" s="7"/>
      <c r="CD80" s="11"/>
      <c r="CE80" s="10"/>
      <c r="CF80" s="11"/>
      <c r="CG80" s="10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 t="shared" ref="CQ80:CQ87" si="95">CC80+CP80</f>
        <v>0</v>
      </c>
      <c r="CR80" s="11"/>
      <c r="CS80" s="10"/>
      <c r="CT80" s="11"/>
      <c r="CU80" s="10"/>
      <c r="CV80" s="7"/>
      <c r="CW80" s="11"/>
      <c r="CX80" s="10"/>
      <c r="CY80" s="11"/>
      <c r="CZ80" s="10"/>
      <c r="DA80" s="11"/>
      <c r="DB80" s="10"/>
      <c r="DC80" s="11"/>
      <c r="DD80" s="10"/>
      <c r="DE80" s="11"/>
      <c r="DF80" s="10"/>
      <c r="DG80" s="11"/>
      <c r="DH80" s="10"/>
      <c r="DI80" s="7"/>
      <c r="DJ80" s="7">
        <f t="shared" ref="DJ80:DJ87" si="96">CV80+DI80</f>
        <v>0</v>
      </c>
      <c r="DK80" s="11"/>
      <c r="DL80" s="10"/>
      <c r="DM80" s="11"/>
      <c r="DN80" s="10"/>
      <c r="DO80" s="7"/>
      <c r="DP80" s="11"/>
      <c r="DQ80" s="10"/>
      <c r="DR80" s="11"/>
      <c r="DS80" s="10"/>
      <c r="DT80" s="11"/>
      <c r="DU80" s="10"/>
      <c r="DV80" s="11"/>
      <c r="DW80" s="10"/>
      <c r="DX80" s="11"/>
      <c r="DY80" s="10"/>
      <c r="DZ80" s="11"/>
      <c r="EA80" s="10"/>
      <c r="EB80" s="7"/>
      <c r="EC80" s="7">
        <f t="shared" ref="EC80:EC87" si="97">DO80+EB80</f>
        <v>0</v>
      </c>
      <c r="ED80" s="11"/>
      <c r="EE80" s="10"/>
      <c r="EF80" s="11"/>
      <c r="EG80" s="10"/>
      <c r="EH80" s="7"/>
      <c r="EI80" s="11"/>
      <c r="EJ80" s="10"/>
      <c r="EK80" s="11"/>
      <c r="EL80" s="10"/>
      <c r="EM80" s="11">
        <v>27</v>
      </c>
      <c r="EN80" s="10" t="s">
        <v>61</v>
      </c>
      <c r="EO80" s="11"/>
      <c r="EP80" s="10"/>
      <c r="EQ80" s="11"/>
      <c r="ER80" s="10"/>
      <c r="ES80" s="11"/>
      <c r="ET80" s="10"/>
      <c r="EU80" s="7">
        <v>3</v>
      </c>
      <c r="EV80" s="7">
        <f t="shared" ref="EV80:EV87" si="98">EH80+EU80</f>
        <v>3</v>
      </c>
      <c r="EW80" s="11"/>
      <c r="EX80" s="10"/>
      <c r="EY80" s="11"/>
      <c r="EZ80" s="10"/>
      <c r="FA80" s="7"/>
      <c r="FB80" s="11"/>
      <c r="FC80" s="10"/>
      <c r="FD80" s="11"/>
      <c r="FE80" s="10"/>
      <c r="FF80" s="11"/>
      <c r="FG80" s="10"/>
      <c r="FH80" s="11"/>
      <c r="FI80" s="10"/>
      <c r="FJ80" s="11"/>
      <c r="FK80" s="10"/>
      <c r="FL80" s="11"/>
      <c r="FM80" s="10"/>
      <c r="FN80" s="7"/>
      <c r="FO80" s="7">
        <f t="shared" ref="FO80:FO87" si="99">FA80+FN80</f>
        <v>0</v>
      </c>
    </row>
    <row r="81" spans="1:171" x14ac:dyDescent="0.2">
      <c r="A81" s="6"/>
      <c r="B81" s="6"/>
      <c r="C81" s="6"/>
      <c r="D81" s="6" t="s">
        <v>164</v>
      </c>
      <c r="E81" s="3" t="s">
        <v>165</v>
      </c>
      <c r="F81" s="6">
        <f t="shared" si="79"/>
        <v>1</v>
      </c>
      <c r="G81" s="6">
        <f t="shared" si="80"/>
        <v>0</v>
      </c>
      <c r="H81" s="6">
        <f t="shared" si="81"/>
        <v>0</v>
      </c>
      <c r="I81" s="6">
        <f t="shared" si="82"/>
        <v>0</v>
      </c>
      <c r="J81" s="6">
        <f t="shared" si="83"/>
        <v>0</v>
      </c>
      <c r="K81" s="6">
        <f t="shared" si="84"/>
        <v>0</v>
      </c>
      <c r="L81" s="6">
        <f t="shared" si="85"/>
        <v>0</v>
      </c>
      <c r="M81" s="6">
        <f t="shared" si="86"/>
        <v>0</v>
      </c>
      <c r="N81" s="6">
        <f t="shared" si="87"/>
        <v>0</v>
      </c>
      <c r="O81" s="6">
        <f t="shared" si="88"/>
        <v>0</v>
      </c>
      <c r="P81" s="6">
        <f t="shared" si="89"/>
        <v>0</v>
      </c>
      <c r="Q81" s="7">
        <f t="shared" si="90"/>
        <v>15</v>
      </c>
      <c r="R81" s="7">
        <f t="shared" si="91"/>
        <v>15</v>
      </c>
      <c r="S81" s="7">
        <v>0</v>
      </c>
      <c r="T81" s="11"/>
      <c r="U81" s="10"/>
      <c r="V81" s="11"/>
      <c r="W81" s="10"/>
      <c r="X81" s="7"/>
      <c r="Y81" s="11"/>
      <c r="Z81" s="10"/>
      <c r="AA81" s="11"/>
      <c r="AB81" s="10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 t="shared" si="92"/>
        <v>0</v>
      </c>
      <c r="AM81" s="11"/>
      <c r="AN81" s="10"/>
      <c r="AO81" s="11"/>
      <c r="AP81" s="10"/>
      <c r="AQ81" s="7"/>
      <c r="AR81" s="11"/>
      <c r="AS81" s="10"/>
      <c r="AT81" s="11"/>
      <c r="AU81" s="10"/>
      <c r="AV81" s="11"/>
      <c r="AW81" s="10"/>
      <c r="AX81" s="11"/>
      <c r="AY81" s="10"/>
      <c r="AZ81" s="11"/>
      <c r="BA81" s="10"/>
      <c r="BB81" s="11"/>
      <c r="BC81" s="10"/>
      <c r="BD81" s="7"/>
      <c r="BE81" s="7">
        <f t="shared" si="93"/>
        <v>0</v>
      </c>
      <c r="BF81" s="11"/>
      <c r="BG81" s="10"/>
      <c r="BH81" s="11"/>
      <c r="BI81" s="10"/>
      <c r="BJ81" s="7"/>
      <c r="BK81" s="11"/>
      <c r="BL81" s="10"/>
      <c r="BM81" s="11"/>
      <c r="BN81" s="10"/>
      <c r="BO81" s="11"/>
      <c r="BP81" s="10"/>
      <c r="BQ81" s="11"/>
      <c r="BR81" s="10"/>
      <c r="BS81" s="11"/>
      <c r="BT81" s="10"/>
      <c r="BU81" s="11"/>
      <c r="BV81" s="10"/>
      <c r="BW81" s="7"/>
      <c r="BX81" s="7">
        <f t="shared" si="94"/>
        <v>0</v>
      </c>
      <c r="BY81" s="11"/>
      <c r="BZ81" s="10"/>
      <c r="CA81" s="11"/>
      <c r="CB81" s="10"/>
      <c r="CC81" s="7"/>
      <c r="CD81" s="11"/>
      <c r="CE81" s="10"/>
      <c r="CF81" s="11"/>
      <c r="CG81" s="10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 t="shared" si="95"/>
        <v>0</v>
      </c>
      <c r="CR81" s="11"/>
      <c r="CS81" s="10"/>
      <c r="CT81" s="11"/>
      <c r="CU81" s="10"/>
      <c r="CV81" s="7"/>
      <c r="CW81" s="11"/>
      <c r="CX81" s="10"/>
      <c r="CY81" s="11"/>
      <c r="CZ81" s="10"/>
      <c r="DA81" s="11"/>
      <c r="DB81" s="10"/>
      <c r="DC81" s="11"/>
      <c r="DD81" s="10"/>
      <c r="DE81" s="11"/>
      <c r="DF81" s="10"/>
      <c r="DG81" s="11"/>
      <c r="DH81" s="10"/>
      <c r="DI81" s="7"/>
      <c r="DJ81" s="7">
        <f t="shared" si="96"/>
        <v>0</v>
      </c>
      <c r="DK81" s="11"/>
      <c r="DL81" s="10"/>
      <c r="DM81" s="11"/>
      <c r="DN81" s="10"/>
      <c r="DO81" s="7"/>
      <c r="DP81" s="11"/>
      <c r="DQ81" s="10"/>
      <c r="DR81" s="11"/>
      <c r="DS81" s="10"/>
      <c r="DT81" s="11"/>
      <c r="DU81" s="10"/>
      <c r="DV81" s="11"/>
      <c r="DW81" s="10"/>
      <c r="DX81" s="11"/>
      <c r="DY81" s="10"/>
      <c r="DZ81" s="11"/>
      <c r="EA81" s="10"/>
      <c r="EB81" s="7"/>
      <c r="EC81" s="7">
        <f t="shared" si="97"/>
        <v>0</v>
      </c>
      <c r="ED81" s="11"/>
      <c r="EE81" s="10"/>
      <c r="EF81" s="11"/>
      <c r="EG81" s="10"/>
      <c r="EH81" s="7"/>
      <c r="EI81" s="11"/>
      <c r="EJ81" s="10"/>
      <c r="EK81" s="11"/>
      <c r="EL81" s="10"/>
      <c r="EM81" s="11"/>
      <c r="EN81" s="10"/>
      <c r="EO81" s="11"/>
      <c r="EP81" s="10"/>
      <c r="EQ81" s="11"/>
      <c r="ER81" s="10"/>
      <c r="ES81" s="11"/>
      <c r="ET81" s="10"/>
      <c r="EU81" s="7"/>
      <c r="EV81" s="7">
        <f t="shared" si="98"/>
        <v>0</v>
      </c>
      <c r="EW81" s="11"/>
      <c r="EX81" s="10"/>
      <c r="EY81" s="11"/>
      <c r="EZ81" s="10"/>
      <c r="FA81" s="7"/>
      <c r="FB81" s="11"/>
      <c r="FC81" s="10"/>
      <c r="FD81" s="11"/>
      <c r="FE81" s="10"/>
      <c r="FF81" s="11"/>
      <c r="FG81" s="10"/>
      <c r="FH81" s="11">
        <v>0</v>
      </c>
      <c r="FI81" s="10" t="s">
        <v>64</v>
      </c>
      <c r="FJ81" s="11"/>
      <c r="FK81" s="10"/>
      <c r="FL81" s="11"/>
      <c r="FM81" s="10"/>
      <c r="FN81" s="7">
        <v>15</v>
      </c>
      <c r="FO81" s="7">
        <f t="shared" si="99"/>
        <v>15</v>
      </c>
    </row>
    <row r="82" spans="1:171" x14ac:dyDescent="0.2">
      <c r="A82" s="6"/>
      <c r="B82" s="6"/>
      <c r="C82" s="6"/>
      <c r="D82" s="6" t="s">
        <v>166</v>
      </c>
      <c r="E82" s="3" t="s">
        <v>167</v>
      </c>
      <c r="F82" s="6">
        <f t="shared" si="79"/>
        <v>0</v>
      </c>
      <c r="G82" s="6">
        <f t="shared" si="80"/>
        <v>2</v>
      </c>
      <c r="H82" s="6">
        <f t="shared" si="81"/>
        <v>18</v>
      </c>
      <c r="I82" s="6">
        <f t="shared" si="82"/>
        <v>9</v>
      </c>
      <c r="J82" s="6">
        <f t="shared" si="83"/>
        <v>0</v>
      </c>
      <c r="K82" s="6">
        <f t="shared" si="84"/>
        <v>9</v>
      </c>
      <c r="L82" s="6">
        <f t="shared" si="85"/>
        <v>0</v>
      </c>
      <c r="M82" s="6">
        <f t="shared" si="86"/>
        <v>0</v>
      </c>
      <c r="N82" s="6">
        <f t="shared" si="87"/>
        <v>0</v>
      </c>
      <c r="O82" s="6">
        <f t="shared" si="88"/>
        <v>0</v>
      </c>
      <c r="P82" s="6">
        <f t="shared" si="89"/>
        <v>0</v>
      </c>
      <c r="Q82" s="7">
        <f t="shared" si="90"/>
        <v>2</v>
      </c>
      <c r="R82" s="7">
        <f t="shared" si="91"/>
        <v>1</v>
      </c>
      <c r="S82" s="7">
        <v>0.6</v>
      </c>
      <c r="T82" s="11"/>
      <c r="U82" s="10"/>
      <c r="V82" s="11"/>
      <c r="W82" s="10"/>
      <c r="X82" s="7"/>
      <c r="Y82" s="11"/>
      <c r="Z82" s="10"/>
      <c r="AA82" s="11"/>
      <c r="AB82" s="10"/>
      <c r="AC82" s="11"/>
      <c r="AD82" s="10"/>
      <c r="AE82" s="11"/>
      <c r="AF82" s="10"/>
      <c r="AG82" s="11"/>
      <c r="AH82" s="10"/>
      <c r="AI82" s="11"/>
      <c r="AJ82" s="10"/>
      <c r="AK82" s="7"/>
      <c r="AL82" s="7">
        <f t="shared" si="92"/>
        <v>0</v>
      </c>
      <c r="AM82" s="11"/>
      <c r="AN82" s="10"/>
      <c r="AO82" s="11"/>
      <c r="AP82" s="10"/>
      <c r="AQ82" s="7"/>
      <c r="AR82" s="11"/>
      <c r="AS82" s="10"/>
      <c r="AT82" s="11"/>
      <c r="AU82" s="10"/>
      <c r="AV82" s="11"/>
      <c r="AW82" s="10"/>
      <c r="AX82" s="11"/>
      <c r="AY82" s="10"/>
      <c r="AZ82" s="11"/>
      <c r="BA82" s="10"/>
      <c r="BB82" s="11"/>
      <c r="BC82" s="10"/>
      <c r="BD82" s="7"/>
      <c r="BE82" s="7">
        <f t="shared" si="93"/>
        <v>0</v>
      </c>
      <c r="BF82" s="11"/>
      <c r="BG82" s="10"/>
      <c r="BH82" s="11"/>
      <c r="BI82" s="10"/>
      <c r="BJ82" s="7"/>
      <c r="BK82" s="11"/>
      <c r="BL82" s="10"/>
      <c r="BM82" s="11"/>
      <c r="BN82" s="10"/>
      <c r="BO82" s="11"/>
      <c r="BP82" s="10"/>
      <c r="BQ82" s="11"/>
      <c r="BR82" s="10"/>
      <c r="BS82" s="11"/>
      <c r="BT82" s="10"/>
      <c r="BU82" s="11"/>
      <c r="BV82" s="10"/>
      <c r="BW82" s="7"/>
      <c r="BX82" s="7">
        <f t="shared" si="94"/>
        <v>0</v>
      </c>
      <c r="BY82" s="11"/>
      <c r="BZ82" s="10"/>
      <c r="CA82" s="11"/>
      <c r="CB82" s="10"/>
      <c r="CC82" s="7"/>
      <c r="CD82" s="11"/>
      <c r="CE82" s="10"/>
      <c r="CF82" s="11"/>
      <c r="CG82" s="10"/>
      <c r="CH82" s="11"/>
      <c r="CI82" s="10"/>
      <c r="CJ82" s="11"/>
      <c r="CK82" s="10"/>
      <c r="CL82" s="11"/>
      <c r="CM82" s="10"/>
      <c r="CN82" s="11"/>
      <c r="CO82" s="10"/>
      <c r="CP82" s="7"/>
      <c r="CQ82" s="7">
        <f t="shared" si="95"/>
        <v>0</v>
      </c>
      <c r="CR82" s="11">
        <v>9</v>
      </c>
      <c r="CS82" s="10" t="s">
        <v>61</v>
      </c>
      <c r="CT82" s="11"/>
      <c r="CU82" s="10"/>
      <c r="CV82" s="7">
        <v>1</v>
      </c>
      <c r="CW82" s="11">
        <v>9</v>
      </c>
      <c r="CX82" s="10" t="s">
        <v>61</v>
      </c>
      <c r="CY82" s="11"/>
      <c r="CZ82" s="10"/>
      <c r="DA82" s="11"/>
      <c r="DB82" s="10"/>
      <c r="DC82" s="11"/>
      <c r="DD82" s="10"/>
      <c r="DE82" s="11"/>
      <c r="DF82" s="10"/>
      <c r="DG82" s="11"/>
      <c r="DH82" s="10"/>
      <c r="DI82" s="7">
        <v>1</v>
      </c>
      <c r="DJ82" s="7">
        <f t="shared" si="96"/>
        <v>2</v>
      </c>
      <c r="DK82" s="11"/>
      <c r="DL82" s="10"/>
      <c r="DM82" s="11"/>
      <c r="DN82" s="10"/>
      <c r="DO82" s="7"/>
      <c r="DP82" s="11"/>
      <c r="DQ82" s="10"/>
      <c r="DR82" s="11"/>
      <c r="DS82" s="10"/>
      <c r="DT82" s="11"/>
      <c r="DU82" s="10"/>
      <c r="DV82" s="11"/>
      <c r="DW82" s="10"/>
      <c r="DX82" s="11"/>
      <c r="DY82" s="10"/>
      <c r="DZ82" s="11"/>
      <c r="EA82" s="10"/>
      <c r="EB82" s="7"/>
      <c r="EC82" s="7">
        <f t="shared" si="97"/>
        <v>0</v>
      </c>
      <c r="ED82" s="11"/>
      <c r="EE82" s="10"/>
      <c r="EF82" s="11"/>
      <c r="EG82" s="10"/>
      <c r="EH82" s="7"/>
      <c r="EI82" s="11"/>
      <c r="EJ82" s="10"/>
      <c r="EK82" s="11"/>
      <c r="EL82" s="10"/>
      <c r="EM82" s="11"/>
      <c r="EN82" s="10"/>
      <c r="EO82" s="11"/>
      <c r="EP82" s="10"/>
      <c r="EQ82" s="11"/>
      <c r="ER82" s="10"/>
      <c r="ES82" s="11"/>
      <c r="ET82" s="10"/>
      <c r="EU82" s="7"/>
      <c r="EV82" s="7">
        <f t="shared" si="98"/>
        <v>0</v>
      </c>
      <c r="EW82" s="11"/>
      <c r="EX82" s="10"/>
      <c r="EY82" s="11"/>
      <c r="EZ82" s="10"/>
      <c r="FA82" s="7"/>
      <c r="FB82" s="11"/>
      <c r="FC82" s="10"/>
      <c r="FD82" s="11"/>
      <c r="FE82" s="10"/>
      <c r="FF82" s="11"/>
      <c r="FG82" s="10"/>
      <c r="FH82" s="11"/>
      <c r="FI82" s="10"/>
      <c r="FJ82" s="11"/>
      <c r="FK82" s="10"/>
      <c r="FL82" s="11"/>
      <c r="FM82" s="10"/>
      <c r="FN82" s="7"/>
      <c r="FO82" s="7">
        <f t="shared" si="99"/>
        <v>0</v>
      </c>
    </row>
    <row r="83" spans="1:171" x14ac:dyDescent="0.2">
      <c r="A83" s="6"/>
      <c r="B83" s="6"/>
      <c r="C83" s="6"/>
      <c r="D83" s="6" t="s">
        <v>168</v>
      </c>
      <c r="E83" s="3" t="s">
        <v>169</v>
      </c>
      <c r="F83" s="6">
        <f t="shared" si="79"/>
        <v>1</v>
      </c>
      <c r="G83" s="6">
        <f t="shared" si="80"/>
        <v>1</v>
      </c>
      <c r="H83" s="6">
        <f t="shared" si="81"/>
        <v>18</v>
      </c>
      <c r="I83" s="6">
        <f t="shared" si="82"/>
        <v>8</v>
      </c>
      <c r="J83" s="6">
        <f t="shared" si="83"/>
        <v>0</v>
      </c>
      <c r="K83" s="6">
        <f t="shared" si="84"/>
        <v>10</v>
      </c>
      <c r="L83" s="6">
        <f t="shared" si="85"/>
        <v>0</v>
      </c>
      <c r="M83" s="6">
        <f t="shared" si="86"/>
        <v>0</v>
      </c>
      <c r="N83" s="6">
        <f t="shared" si="87"/>
        <v>0</v>
      </c>
      <c r="O83" s="6">
        <f t="shared" si="88"/>
        <v>0</v>
      </c>
      <c r="P83" s="6">
        <f t="shared" si="89"/>
        <v>0</v>
      </c>
      <c r="Q83" s="7">
        <f t="shared" si="90"/>
        <v>3</v>
      </c>
      <c r="R83" s="7">
        <f t="shared" si="91"/>
        <v>1.7</v>
      </c>
      <c r="S83" s="7">
        <v>0.6</v>
      </c>
      <c r="T83" s="11"/>
      <c r="U83" s="10"/>
      <c r="V83" s="11"/>
      <c r="W83" s="10"/>
      <c r="X83" s="7"/>
      <c r="Y83" s="11"/>
      <c r="Z83" s="10"/>
      <c r="AA83" s="11"/>
      <c r="AB83" s="10"/>
      <c r="AC83" s="11"/>
      <c r="AD83" s="10"/>
      <c r="AE83" s="11"/>
      <c r="AF83" s="10"/>
      <c r="AG83" s="11"/>
      <c r="AH83" s="10"/>
      <c r="AI83" s="11"/>
      <c r="AJ83" s="10"/>
      <c r="AK83" s="7"/>
      <c r="AL83" s="7">
        <f t="shared" si="92"/>
        <v>0</v>
      </c>
      <c r="AM83" s="11"/>
      <c r="AN83" s="10"/>
      <c r="AO83" s="11"/>
      <c r="AP83" s="10"/>
      <c r="AQ83" s="7"/>
      <c r="AR83" s="11"/>
      <c r="AS83" s="10"/>
      <c r="AT83" s="11"/>
      <c r="AU83" s="10"/>
      <c r="AV83" s="11"/>
      <c r="AW83" s="10"/>
      <c r="AX83" s="11"/>
      <c r="AY83" s="10"/>
      <c r="AZ83" s="11"/>
      <c r="BA83" s="10"/>
      <c r="BB83" s="11"/>
      <c r="BC83" s="10"/>
      <c r="BD83" s="7"/>
      <c r="BE83" s="7">
        <f t="shared" si="93"/>
        <v>0</v>
      </c>
      <c r="BF83" s="11"/>
      <c r="BG83" s="10"/>
      <c r="BH83" s="11"/>
      <c r="BI83" s="10"/>
      <c r="BJ83" s="7"/>
      <c r="BK83" s="11"/>
      <c r="BL83" s="10"/>
      <c r="BM83" s="11"/>
      <c r="BN83" s="10"/>
      <c r="BO83" s="11"/>
      <c r="BP83" s="10"/>
      <c r="BQ83" s="11"/>
      <c r="BR83" s="10"/>
      <c r="BS83" s="11"/>
      <c r="BT83" s="10"/>
      <c r="BU83" s="11"/>
      <c r="BV83" s="10"/>
      <c r="BW83" s="7"/>
      <c r="BX83" s="7">
        <f t="shared" si="94"/>
        <v>0</v>
      </c>
      <c r="BY83" s="11"/>
      <c r="BZ83" s="10"/>
      <c r="CA83" s="11"/>
      <c r="CB83" s="10"/>
      <c r="CC83" s="7"/>
      <c r="CD83" s="11"/>
      <c r="CE83" s="10"/>
      <c r="CF83" s="11"/>
      <c r="CG83" s="10"/>
      <c r="CH83" s="11"/>
      <c r="CI83" s="10"/>
      <c r="CJ83" s="11"/>
      <c r="CK83" s="10"/>
      <c r="CL83" s="11"/>
      <c r="CM83" s="10"/>
      <c r="CN83" s="11"/>
      <c r="CO83" s="10"/>
      <c r="CP83" s="7"/>
      <c r="CQ83" s="7">
        <f t="shared" si="95"/>
        <v>0</v>
      </c>
      <c r="CR83" s="11"/>
      <c r="CS83" s="10"/>
      <c r="CT83" s="11"/>
      <c r="CU83" s="10"/>
      <c r="CV83" s="7"/>
      <c r="CW83" s="11"/>
      <c r="CX83" s="10"/>
      <c r="CY83" s="11"/>
      <c r="CZ83" s="10"/>
      <c r="DA83" s="11"/>
      <c r="DB83" s="10"/>
      <c r="DC83" s="11"/>
      <c r="DD83" s="10"/>
      <c r="DE83" s="11"/>
      <c r="DF83" s="10"/>
      <c r="DG83" s="11"/>
      <c r="DH83" s="10"/>
      <c r="DI83" s="7"/>
      <c r="DJ83" s="7">
        <f t="shared" si="96"/>
        <v>0</v>
      </c>
      <c r="DK83" s="11"/>
      <c r="DL83" s="10"/>
      <c r="DM83" s="11"/>
      <c r="DN83" s="10"/>
      <c r="DO83" s="7"/>
      <c r="DP83" s="11"/>
      <c r="DQ83" s="10"/>
      <c r="DR83" s="11"/>
      <c r="DS83" s="10"/>
      <c r="DT83" s="11"/>
      <c r="DU83" s="10"/>
      <c r="DV83" s="11"/>
      <c r="DW83" s="10"/>
      <c r="DX83" s="11"/>
      <c r="DY83" s="10"/>
      <c r="DZ83" s="11"/>
      <c r="EA83" s="10"/>
      <c r="EB83" s="7"/>
      <c r="EC83" s="7">
        <f t="shared" si="97"/>
        <v>0</v>
      </c>
      <c r="ED83" s="11">
        <v>8</v>
      </c>
      <c r="EE83" s="10" t="s">
        <v>64</v>
      </c>
      <c r="EF83" s="11"/>
      <c r="EG83" s="10"/>
      <c r="EH83" s="7">
        <v>1.3</v>
      </c>
      <c r="EI83" s="11">
        <v>10</v>
      </c>
      <c r="EJ83" s="10" t="s">
        <v>61</v>
      </c>
      <c r="EK83" s="11"/>
      <c r="EL83" s="10"/>
      <c r="EM83" s="11"/>
      <c r="EN83" s="10"/>
      <c r="EO83" s="11"/>
      <c r="EP83" s="10"/>
      <c r="EQ83" s="11"/>
      <c r="ER83" s="10"/>
      <c r="ES83" s="11"/>
      <c r="ET83" s="10"/>
      <c r="EU83" s="7">
        <v>1.7</v>
      </c>
      <c r="EV83" s="7">
        <f t="shared" si="98"/>
        <v>3</v>
      </c>
      <c r="EW83" s="11"/>
      <c r="EX83" s="10"/>
      <c r="EY83" s="11"/>
      <c r="EZ83" s="10"/>
      <c r="FA83" s="7"/>
      <c r="FB83" s="11"/>
      <c r="FC83" s="10"/>
      <c r="FD83" s="11"/>
      <c r="FE83" s="10"/>
      <c r="FF83" s="11"/>
      <c r="FG83" s="10"/>
      <c r="FH83" s="11"/>
      <c r="FI83" s="10"/>
      <c r="FJ83" s="11"/>
      <c r="FK83" s="10"/>
      <c r="FL83" s="11"/>
      <c r="FM83" s="10"/>
      <c r="FN83" s="7"/>
      <c r="FO83" s="7">
        <f t="shared" si="99"/>
        <v>0</v>
      </c>
    </row>
    <row r="84" spans="1:171" x14ac:dyDescent="0.2">
      <c r="A84" s="6"/>
      <c r="B84" s="6"/>
      <c r="C84" s="6"/>
      <c r="D84" s="6" t="s">
        <v>170</v>
      </c>
      <c r="E84" s="3" t="s">
        <v>171</v>
      </c>
      <c r="F84" s="6">
        <f t="shared" si="79"/>
        <v>0</v>
      </c>
      <c r="G84" s="6">
        <f t="shared" si="80"/>
        <v>2</v>
      </c>
      <c r="H84" s="6">
        <f t="shared" si="81"/>
        <v>27</v>
      </c>
      <c r="I84" s="6">
        <f t="shared" si="82"/>
        <v>9</v>
      </c>
      <c r="J84" s="6">
        <f t="shared" si="83"/>
        <v>0</v>
      </c>
      <c r="K84" s="6">
        <f t="shared" si="84"/>
        <v>18</v>
      </c>
      <c r="L84" s="6">
        <f t="shared" si="85"/>
        <v>0</v>
      </c>
      <c r="M84" s="6">
        <f t="shared" si="86"/>
        <v>0</v>
      </c>
      <c r="N84" s="6">
        <f t="shared" si="87"/>
        <v>0</v>
      </c>
      <c r="O84" s="6">
        <f t="shared" si="88"/>
        <v>0</v>
      </c>
      <c r="P84" s="6">
        <f t="shared" si="89"/>
        <v>0</v>
      </c>
      <c r="Q84" s="7">
        <f t="shared" si="90"/>
        <v>4</v>
      </c>
      <c r="R84" s="7">
        <f t="shared" si="91"/>
        <v>3</v>
      </c>
      <c r="S84" s="7">
        <v>0.9</v>
      </c>
      <c r="T84" s="11"/>
      <c r="U84" s="10"/>
      <c r="V84" s="11"/>
      <c r="W84" s="10"/>
      <c r="X84" s="7"/>
      <c r="Y84" s="11"/>
      <c r="Z84" s="10"/>
      <c r="AA84" s="11"/>
      <c r="AB84" s="10"/>
      <c r="AC84" s="11"/>
      <c r="AD84" s="10"/>
      <c r="AE84" s="11"/>
      <c r="AF84" s="10"/>
      <c r="AG84" s="11"/>
      <c r="AH84" s="10"/>
      <c r="AI84" s="11"/>
      <c r="AJ84" s="10"/>
      <c r="AK84" s="7"/>
      <c r="AL84" s="7">
        <f t="shared" si="92"/>
        <v>0</v>
      </c>
      <c r="AM84" s="11"/>
      <c r="AN84" s="10"/>
      <c r="AO84" s="11"/>
      <c r="AP84" s="10"/>
      <c r="AQ84" s="7"/>
      <c r="AR84" s="11"/>
      <c r="AS84" s="10"/>
      <c r="AT84" s="11"/>
      <c r="AU84" s="10"/>
      <c r="AV84" s="11"/>
      <c r="AW84" s="10"/>
      <c r="AX84" s="11"/>
      <c r="AY84" s="10"/>
      <c r="AZ84" s="11"/>
      <c r="BA84" s="10"/>
      <c r="BB84" s="11"/>
      <c r="BC84" s="10"/>
      <c r="BD84" s="7"/>
      <c r="BE84" s="7">
        <f t="shared" si="93"/>
        <v>0</v>
      </c>
      <c r="BF84" s="11"/>
      <c r="BG84" s="10"/>
      <c r="BH84" s="11"/>
      <c r="BI84" s="10"/>
      <c r="BJ84" s="7"/>
      <c r="BK84" s="11"/>
      <c r="BL84" s="10"/>
      <c r="BM84" s="11"/>
      <c r="BN84" s="10"/>
      <c r="BO84" s="11"/>
      <c r="BP84" s="10"/>
      <c r="BQ84" s="11"/>
      <c r="BR84" s="10"/>
      <c r="BS84" s="11"/>
      <c r="BT84" s="10"/>
      <c r="BU84" s="11"/>
      <c r="BV84" s="10"/>
      <c r="BW84" s="7"/>
      <c r="BX84" s="7">
        <f t="shared" si="94"/>
        <v>0</v>
      </c>
      <c r="BY84" s="11"/>
      <c r="BZ84" s="10"/>
      <c r="CA84" s="11"/>
      <c r="CB84" s="10"/>
      <c r="CC84" s="7"/>
      <c r="CD84" s="11"/>
      <c r="CE84" s="10"/>
      <c r="CF84" s="11"/>
      <c r="CG84" s="10"/>
      <c r="CH84" s="11"/>
      <c r="CI84" s="10"/>
      <c r="CJ84" s="11"/>
      <c r="CK84" s="10"/>
      <c r="CL84" s="11"/>
      <c r="CM84" s="10"/>
      <c r="CN84" s="11"/>
      <c r="CO84" s="10"/>
      <c r="CP84" s="7"/>
      <c r="CQ84" s="7">
        <f t="shared" si="95"/>
        <v>0</v>
      </c>
      <c r="CR84" s="11"/>
      <c r="CS84" s="10"/>
      <c r="CT84" s="11"/>
      <c r="CU84" s="10"/>
      <c r="CV84" s="7"/>
      <c r="CW84" s="11"/>
      <c r="CX84" s="10"/>
      <c r="CY84" s="11"/>
      <c r="CZ84" s="10"/>
      <c r="DA84" s="11"/>
      <c r="DB84" s="10"/>
      <c r="DC84" s="11"/>
      <c r="DD84" s="10"/>
      <c r="DE84" s="11"/>
      <c r="DF84" s="10"/>
      <c r="DG84" s="11"/>
      <c r="DH84" s="10"/>
      <c r="DI84" s="7"/>
      <c r="DJ84" s="7">
        <f t="shared" si="96"/>
        <v>0</v>
      </c>
      <c r="DK84" s="11">
        <v>9</v>
      </c>
      <c r="DL84" s="10" t="s">
        <v>61</v>
      </c>
      <c r="DM84" s="11"/>
      <c r="DN84" s="10"/>
      <c r="DO84" s="7">
        <v>1</v>
      </c>
      <c r="DP84" s="11">
        <v>18</v>
      </c>
      <c r="DQ84" s="10" t="s">
        <v>61</v>
      </c>
      <c r="DR84" s="11"/>
      <c r="DS84" s="10"/>
      <c r="DT84" s="11"/>
      <c r="DU84" s="10"/>
      <c r="DV84" s="11"/>
      <c r="DW84" s="10"/>
      <c r="DX84" s="11"/>
      <c r="DY84" s="10"/>
      <c r="DZ84" s="11"/>
      <c r="EA84" s="10"/>
      <c r="EB84" s="7">
        <v>3</v>
      </c>
      <c r="EC84" s="7">
        <f t="shared" si="97"/>
        <v>4</v>
      </c>
      <c r="ED84" s="11"/>
      <c r="EE84" s="10"/>
      <c r="EF84" s="11"/>
      <c r="EG84" s="10"/>
      <c r="EH84" s="7"/>
      <c r="EI84" s="11"/>
      <c r="EJ84" s="10"/>
      <c r="EK84" s="11"/>
      <c r="EL84" s="10"/>
      <c r="EM84" s="11"/>
      <c r="EN84" s="10"/>
      <c r="EO84" s="11"/>
      <c r="EP84" s="10"/>
      <c r="EQ84" s="11"/>
      <c r="ER84" s="10"/>
      <c r="ES84" s="11"/>
      <c r="ET84" s="10"/>
      <c r="EU84" s="7"/>
      <c r="EV84" s="7">
        <f t="shared" si="98"/>
        <v>0</v>
      </c>
      <c r="EW84" s="11"/>
      <c r="EX84" s="10"/>
      <c r="EY84" s="11"/>
      <c r="EZ84" s="10"/>
      <c r="FA84" s="7"/>
      <c r="FB84" s="11"/>
      <c r="FC84" s="10"/>
      <c r="FD84" s="11"/>
      <c r="FE84" s="10"/>
      <c r="FF84" s="11"/>
      <c r="FG84" s="10"/>
      <c r="FH84" s="11"/>
      <c r="FI84" s="10"/>
      <c r="FJ84" s="11"/>
      <c r="FK84" s="10"/>
      <c r="FL84" s="11"/>
      <c r="FM84" s="10"/>
      <c r="FN84" s="7"/>
      <c r="FO84" s="7">
        <f t="shared" si="99"/>
        <v>0</v>
      </c>
    </row>
    <row r="85" spans="1:171" x14ac:dyDescent="0.2">
      <c r="A85" s="6"/>
      <c r="B85" s="6"/>
      <c r="C85" s="6"/>
      <c r="D85" s="6" t="s">
        <v>172</v>
      </c>
      <c r="E85" s="3" t="s">
        <v>173</v>
      </c>
      <c r="F85" s="6">
        <f t="shared" si="79"/>
        <v>0</v>
      </c>
      <c r="G85" s="6">
        <f t="shared" si="80"/>
        <v>2</v>
      </c>
      <c r="H85" s="6">
        <f t="shared" si="81"/>
        <v>18</v>
      </c>
      <c r="I85" s="6">
        <f t="shared" si="82"/>
        <v>9</v>
      </c>
      <c r="J85" s="6">
        <f t="shared" si="83"/>
        <v>0</v>
      </c>
      <c r="K85" s="6">
        <f t="shared" si="84"/>
        <v>0</v>
      </c>
      <c r="L85" s="6">
        <f t="shared" si="85"/>
        <v>0</v>
      </c>
      <c r="M85" s="6">
        <f t="shared" si="86"/>
        <v>9</v>
      </c>
      <c r="N85" s="6">
        <f t="shared" si="87"/>
        <v>0</v>
      </c>
      <c r="O85" s="6">
        <f t="shared" si="88"/>
        <v>0</v>
      </c>
      <c r="P85" s="6">
        <f t="shared" si="89"/>
        <v>0</v>
      </c>
      <c r="Q85" s="7">
        <f t="shared" si="90"/>
        <v>2</v>
      </c>
      <c r="R85" s="7">
        <f t="shared" si="91"/>
        <v>1</v>
      </c>
      <c r="S85" s="7">
        <v>0.6</v>
      </c>
      <c r="T85" s="11"/>
      <c r="U85" s="10"/>
      <c r="V85" s="11"/>
      <c r="W85" s="10"/>
      <c r="X85" s="7"/>
      <c r="Y85" s="11"/>
      <c r="Z85" s="10"/>
      <c r="AA85" s="11"/>
      <c r="AB85" s="10"/>
      <c r="AC85" s="11"/>
      <c r="AD85" s="10"/>
      <c r="AE85" s="11"/>
      <c r="AF85" s="10"/>
      <c r="AG85" s="11"/>
      <c r="AH85" s="10"/>
      <c r="AI85" s="11"/>
      <c r="AJ85" s="10"/>
      <c r="AK85" s="7"/>
      <c r="AL85" s="7">
        <f t="shared" si="92"/>
        <v>0</v>
      </c>
      <c r="AM85" s="11"/>
      <c r="AN85" s="10"/>
      <c r="AO85" s="11"/>
      <c r="AP85" s="10"/>
      <c r="AQ85" s="7"/>
      <c r="AR85" s="11"/>
      <c r="AS85" s="10"/>
      <c r="AT85" s="11"/>
      <c r="AU85" s="10"/>
      <c r="AV85" s="11"/>
      <c r="AW85" s="10"/>
      <c r="AX85" s="11"/>
      <c r="AY85" s="10"/>
      <c r="AZ85" s="11"/>
      <c r="BA85" s="10"/>
      <c r="BB85" s="11"/>
      <c r="BC85" s="10"/>
      <c r="BD85" s="7"/>
      <c r="BE85" s="7">
        <f t="shared" si="93"/>
        <v>0</v>
      </c>
      <c r="BF85" s="11"/>
      <c r="BG85" s="10"/>
      <c r="BH85" s="11"/>
      <c r="BI85" s="10"/>
      <c r="BJ85" s="7"/>
      <c r="BK85" s="11"/>
      <c r="BL85" s="10"/>
      <c r="BM85" s="11"/>
      <c r="BN85" s="10"/>
      <c r="BO85" s="11"/>
      <c r="BP85" s="10"/>
      <c r="BQ85" s="11"/>
      <c r="BR85" s="10"/>
      <c r="BS85" s="11"/>
      <c r="BT85" s="10"/>
      <c r="BU85" s="11"/>
      <c r="BV85" s="10"/>
      <c r="BW85" s="7"/>
      <c r="BX85" s="7">
        <f t="shared" si="94"/>
        <v>0</v>
      </c>
      <c r="BY85" s="11"/>
      <c r="BZ85" s="10"/>
      <c r="CA85" s="11"/>
      <c r="CB85" s="10"/>
      <c r="CC85" s="7"/>
      <c r="CD85" s="11"/>
      <c r="CE85" s="10"/>
      <c r="CF85" s="11"/>
      <c r="CG85" s="10"/>
      <c r="CH85" s="11"/>
      <c r="CI85" s="10"/>
      <c r="CJ85" s="11"/>
      <c r="CK85" s="10"/>
      <c r="CL85" s="11"/>
      <c r="CM85" s="10"/>
      <c r="CN85" s="11"/>
      <c r="CO85" s="10"/>
      <c r="CP85" s="7"/>
      <c r="CQ85" s="7">
        <f t="shared" si="95"/>
        <v>0</v>
      </c>
      <c r="CR85" s="11"/>
      <c r="CS85" s="10"/>
      <c r="CT85" s="11"/>
      <c r="CU85" s="10"/>
      <c r="CV85" s="7"/>
      <c r="CW85" s="11"/>
      <c r="CX85" s="10"/>
      <c r="CY85" s="11"/>
      <c r="CZ85" s="10"/>
      <c r="DA85" s="11"/>
      <c r="DB85" s="10"/>
      <c r="DC85" s="11"/>
      <c r="DD85" s="10"/>
      <c r="DE85" s="11"/>
      <c r="DF85" s="10"/>
      <c r="DG85" s="11"/>
      <c r="DH85" s="10"/>
      <c r="DI85" s="7"/>
      <c r="DJ85" s="7">
        <f t="shared" si="96"/>
        <v>0</v>
      </c>
      <c r="DK85" s="11"/>
      <c r="DL85" s="10"/>
      <c r="DM85" s="11"/>
      <c r="DN85" s="10"/>
      <c r="DO85" s="7"/>
      <c r="DP85" s="11"/>
      <c r="DQ85" s="10"/>
      <c r="DR85" s="11"/>
      <c r="DS85" s="10"/>
      <c r="DT85" s="11"/>
      <c r="DU85" s="10"/>
      <c r="DV85" s="11"/>
      <c r="DW85" s="10"/>
      <c r="DX85" s="11"/>
      <c r="DY85" s="10"/>
      <c r="DZ85" s="11"/>
      <c r="EA85" s="10"/>
      <c r="EB85" s="7"/>
      <c r="EC85" s="7">
        <f t="shared" si="97"/>
        <v>0</v>
      </c>
      <c r="ED85" s="11">
        <v>9</v>
      </c>
      <c r="EE85" s="10" t="s">
        <v>61</v>
      </c>
      <c r="EF85" s="11"/>
      <c r="EG85" s="10"/>
      <c r="EH85" s="7">
        <v>1</v>
      </c>
      <c r="EI85" s="11"/>
      <c r="EJ85" s="10"/>
      <c r="EK85" s="11"/>
      <c r="EL85" s="10"/>
      <c r="EM85" s="11">
        <v>9</v>
      </c>
      <c r="EN85" s="10" t="s">
        <v>61</v>
      </c>
      <c r="EO85" s="11"/>
      <c r="EP85" s="10"/>
      <c r="EQ85" s="11"/>
      <c r="ER85" s="10"/>
      <c r="ES85" s="11"/>
      <c r="ET85" s="10"/>
      <c r="EU85" s="7">
        <v>1</v>
      </c>
      <c r="EV85" s="7">
        <f t="shared" si="98"/>
        <v>2</v>
      </c>
      <c r="EW85" s="11"/>
      <c r="EX85" s="10"/>
      <c r="EY85" s="11"/>
      <c r="EZ85" s="10"/>
      <c r="FA85" s="7"/>
      <c r="FB85" s="11"/>
      <c r="FC85" s="10"/>
      <c r="FD85" s="11"/>
      <c r="FE85" s="10"/>
      <c r="FF85" s="11"/>
      <c r="FG85" s="10"/>
      <c r="FH85" s="11"/>
      <c r="FI85" s="10"/>
      <c r="FJ85" s="11"/>
      <c r="FK85" s="10"/>
      <c r="FL85" s="11"/>
      <c r="FM85" s="10"/>
      <c r="FN85" s="7"/>
      <c r="FO85" s="7">
        <f t="shared" si="99"/>
        <v>0</v>
      </c>
    </row>
    <row r="86" spans="1:171" x14ac:dyDescent="0.2">
      <c r="A86" s="6"/>
      <c r="B86" s="6"/>
      <c r="C86" s="6"/>
      <c r="D86" s="6" t="s">
        <v>174</v>
      </c>
      <c r="E86" s="3" t="s">
        <v>175</v>
      </c>
      <c r="F86" s="6">
        <f t="shared" si="79"/>
        <v>0</v>
      </c>
      <c r="G86" s="6">
        <f t="shared" si="80"/>
        <v>1</v>
      </c>
      <c r="H86" s="6">
        <f t="shared" si="81"/>
        <v>9</v>
      </c>
      <c r="I86" s="6">
        <f t="shared" si="82"/>
        <v>0</v>
      </c>
      <c r="J86" s="6">
        <f t="shared" si="83"/>
        <v>0</v>
      </c>
      <c r="K86" s="6">
        <f t="shared" si="84"/>
        <v>0</v>
      </c>
      <c r="L86" s="6">
        <f t="shared" si="85"/>
        <v>0</v>
      </c>
      <c r="M86" s="6">
        <f t="shared" si="86"/>
        <v>0</v>
      </c>
      <c r="N86" s="6">
        <f t="shared" si="87"/>
        <v>0</v>
      </c>
      <c r="O86" s="6">
        <f t="shared" si="88"/>
        <v>0</v>
      </c>
      <c r="P86" s="6">
        <f t="shared" si="89"/>
        <v>9</v>
      </c>
      <c r="Q86" s="7">
        <f t="shared" si="90"/>
        <v>1</v>
      </c>
      <c r="R86" s="7">
        <f t="shared" si="91"/>
        <v>1</v>
      </c>
      <c r="S86" s="7">
        <v>0.3</v>
      </c>
      <c r="T86" s="11"/>
      <c r="U86" s="10"/>
      <c r="V86" s="11"/>
      <c r="W86" s="10"/>
      <c r="X86" s="7"/>
      <c r="Y86" s="11"/>
      <c r="Z86" s="10"/>
      <c r="AA86" s="11"/>
      <c r="AB86" s="10"/>
      <c r="AC86" s="11"/>
      <c r="AD86" s="10"/>
      <c r="AE86" s="11"/>
      <c r="AF86" s="10"/>
      <c r="AG86" s="11"/>
      <c r="AH86" s="10"/>
      <c r="AI86" s="11"/>
      <c r="AJ86" s="10"/>
      <c r="AK86" s="7"/>
      <c r="AL86" s="7">
        <f t="shared" si="92"/>
        <v>0</v>
      </c>
      <c r="AM86" s="11"/>
      <c r="AN86" s="10"/>
      <c r="AO86" s="11"/>
      <c r="AP86" s="10"/>
      <c r="AQ86" s="7"/>
      <c r="AR86" s="11"/>
      <c r="AS86" s="10"/>
      <c r="AT86" s="11"/>
      <c r="AU86" s="10"/>
      <c r="AV86" s="11"/>
      <c r="AW86" s="10"/>
      <c r="AX86" s="11"/>
      <c r="AY86" s="10"/>
      <c r="AZ86" s="11"/>
      <c r="BA86" s="10"/>
      <c r="BB86" s="11"/>
      <c r="BC86" s="10"/>
      <c r="BD86" s="7"/>
      <c r="BE86" s="7">
        <f t="shared" si="93"/>
        <v>0</v>
      </c>
      <c r="BF86" s="11"/>
      <c r="BG86" s="10"/>
      <c r="BH86" s="11"/>
      <c r="BI86" s="10"/>
      <c r="BJ86" s="7"/>
      <c r="BK86" s="11"/>
      <c r="BL86" s="10"/>
      <c r="BM86" s="11"/>
      <c r="BN86" s="10"/>
      <c r="BO86" s="11"/>
      <c r="BP86" s="10"/>
      <c r="BQ86" s="11"/>
      <c r="BR86" s="10"/>
      <c r="BS86" s="11"/>
      <c r="BT86" s="10"/>
      <c r="BU86" s="11"/>
      <c r="BV86" s="10"/>
      <c r="BW86" s="7"/>
      <c r="BX86" s="7">
        <f t="shared" si="94"/>
        <v>0</v>
      </c>
      <c r="BY86" s="11"/>
      <c r="BZ86" s="10"/>
      <c r="CA86" s="11"/>
      <c r="CB86" s="10"/>
      <c r="CC86" s="7"/>
      <c r="CD86" s="11"/>
      <c r="CE86" s="10"/>
      <c r="CF86" s="11"/>
      <c r="CG86" s="10"/>
      <c r="CH86" s="11"/>
      <c r="CI86" s="10"/>
      <c r="CJ86" s="11"/>
      <c r="CK86" s="10"/>
      <c r="CL86" s="11"/>
      <c r="CM86" s="10"/>
      <c r="CN86" s="11"/>
      <c r="CO86" s="10"/>
      <c r="CP86" s="7"/>
      <c r="CQ86" s="7">
        <f t="shared" si="95"/>
        <v>0</v>
      </c>
      <c r="CR86" s="11"/>
      <c r="CS86" s="10"/>
      <c r="CT86" s="11"/>
      <c r="CU86" s="10"/>
      <c r="CV86" s="7"/>
      <c r="CW86" s="11"/>
      <c r="CX86" s="10"/>
      <c r="CY86" s="11"/>
      <c r="CZ86" s="10"/>
      <c r="DA86" s="11"/>
      <c r="DB86" s="10"/>
      <c r="DC86" s="11"/>
      <c r="DD86" s="10"/>
      <c r="DE86" s="11"/>
      <c r="DF86" s="10"/>
      <c r="DG86" s="11"/>
      <c r="DH86" s="10"/>
      <c r="DI86" s="7"/>
      <c r="DJ86" s="7">
        <f t="shared" si="96"/>
        <v>0</v>
      </c>
      <c r="DK86" s="11"/>
      <c r="DL86" s="10"/>
      <c r="DM86" s="11"/>
      <c r="DN86" s="10"/>
      <c r="DO86" s="7"/>
      <c r="DP86" s="11"/>
      <c r="DQ86" s="10"/>
      <c r="DR86" s="11"/>
      <c r="DS86" s="10"/>
      <c r="DT86" s="11"/>
      <c r="DU86" s="10"/>
      <c r="DV86" s="11"/>
      <c r="DW86" s="10"/>
      <c r="DX86" s="11"/>
      <c r="DY86" s="10"/>
      <c r="DZ86" s="11"/>
      <c r="EA86" s="10"/>
      <c r="EB86" s="7"/>
      <c r="EC86" s="7">
        <f t="shared" si="97"/>
        <v>0</v>
      </c>
      <c r="ED86" s="11"/>
      <c r="EE86" s="10"/>
      <c r="EF86" s="11"/>
      <c r="EG86" s="10"/>
      <c r="EH86" s="7"/>
      <c r="EI86" s="11"/>
      <c r="EJ86" s="10"/>
      <c r="EK86" s="11"/>
      <c r="EL86" s="10"/>
      <c r="EM86" s="11"/>
      <c r="EN86" s="10"/>
      <c r="EO86" s="11"/>
      <c r="EP86" s="10"/>
      <c r="EQ86" s="11"/>
      <c r="ER86" s="10"/>
      <c r="ES86" s="11">
        <v>9</v>
      </c>
      <c r="ET86" s="10" t="s">
        <v>61</v>
      </c>
      <c r="EU86" s="7">
        <v>1</v>
      </c>
      <c r="EV86" s="7">
        <f t="shared" si="98"/>
        <v>1</v>
      </c>
      <c r="EW86" s="11"/>
      <c r="EX86" s="10"/>
      <c r="EY86" s="11"/>
      <c r="EZ86" s="10"/>
      <c r="FA86" s="7"/>
      <c r="FB86" s="11"/>
      <c r="FC86" s="10"/>
      <c r="FD86" s="11"/>
      <c r="FE86" s="10"/>
      <c r="FF86" s="11"/>
      <c r="FG86" s="10"/>
      <c r="FH86" s="11"/>
      <c r="FI86" s="10"/>
      <c r="FJ86" s="11"/>
      <c r="FK86" s="10"/>
      <c r="FL86" s="11"/>
      <c r="FM86" s="10"/>
      <c r="FN86" s="7"/>
      <c r="FO86" s="7">
        <f t="shared" si="99"/>
        <v>0</v>
      </c>
    </row>
    <row r="87" spans="1:171" x14ac:dyDescent="0.2">
      <c r="A87" s="6"/>
      <c r="B87" s="6"/>
      <c r="C87" s="6"/>
      <c r="D87" s="6" t="s">
        <v>176</v>
      </c>
      <c r="E87" s="3" t="s">
        <v>177</v>
      </c>
      <c r="F87" s="6">
        <f t="shared" si="79"/>
        <v>0</v>
      </c>
      <c r="G87" s="6">
        <f t="shared" si="80"/>
        <v>1</v>
      </c>
      <c r="H87" s="6">
        <f t="shared" si="81"/>
        <v>9</v>
      </c>
      <c r="I87" s="6">
        <f t="shared" si="82"/>
        <v>9</v>
      </c>
      <c r="J87" s="6">
        <f t="shared" si="83"/>
        <v>0</v>
      </c>
      <c r="K87" s="6">
        <f t="shared" si="84"/>
        <v>0</v>
      </c>
      <c r="L87" s="6">
        <f t="shared" si="85"/>
        <v>0</v>
      </c>
      <c r="M87" s="6">
        <f t="shared" si="86"/>
        <v>0</v>
      </c>
      <c r="N87" s="6">
        <f t="shared" si="87"/>
        <v>0</v>
      </c>
      <c r="O87" s="6">
        <f t="shared" si="88"/>
        <v>0</v>
      </c>
      <c r="P87" s="6">
        <f t="shared" si="89"/>
        <v>0</v>
      </c>
      <c r="Q87" s="7">
        <f t="shared" si="90"/>
        <v>2</v>
      </c>
      <c r="R87" s="7">
        <f t="shared" si="91"/>
        <v>0</v>
      </c>
      <c r="S87" s="7">
        <v>0.3</v>
      </c>
      <c r="T87" s="11"/>
      <c r="U87" s="10"/>
      <c r="V87" s="11"/>
      <c r="W87" s="10"/>
      <c r="X87" s="7"/>
      <c r="Y87" s="11"/>
      <c r="Z87" s="10"/>
      <c r="AA87" s="11"/>
      <c r="AB87" s="10"/>
      <c r="AC87" s="11"/>
      <c r="AD87" s="10"/>
      <c r="AE87" s="11"/>
      <c r="AF87" s="10"/>
      <c r="AG87" s="11"/>
      <c r="AH87" s="10"/>
      <c r="AI87" s="11"/>
      <c r="AJ87" s="10"/>
      <c r="AK87" s="7"/>
      <c r="AL87" s="7">
        <f t="shared" si="92"/>
        <v>0</v>
      </c>
      <c r="AM87" s="11"/>
      <c r="AN87" s="10"/>
      <c r="AO87" s="11"/>
      <c r="AP87" s="10"/>
      <c r="AQ87" s="7"/>
      <c r="AR87" s="11"/>
      <c r="AS87" s="10"/>
      <c r="AT87" s="11"/>
      <c r="AU87" s="10"/>
      <c r="AV87" s="11"/>
      <c r="AW87" s="10"/>
      <c r="AX87" s="11"/>
      <c r="AY87" s="10"/>
      <c r="AZ87" s="11"/>
      <c r="BA87" s="10"/>
      <c r="BB87" s="11"/>
      <c r="BC87" s="10"/>
      <c r="BD87" s="7"/>
      <c r="BE87" s="7">
        <f t="shared" si="93"/>
        <v>0</v>
      </c>
      <c r="BF87" s="11"/>
      <c r="BG87" s="10"/>
      <c r="BH87" s="11"/>
      <c r="BI87" s="10"/>
      <c r="BJ87" s="7"/>
      <c r="BK87" s="11"/>
      <c r="BL87" s="10"/>
      <c r="BM87" s="11"/>
      <c r="BN87" s="10"/>
      <c r="BO87" s="11"/>
      <c r="BP87" s="10"/>
      <c r="BQ87" s="11"/>
      <c r="BR87" s="10"/>
      <c r="BS87" s="11"/>
      <c r="BT87" s="10"/>
      <c r="BU87" s="11"/>
      <c r="BV87" s="10"/>
      <c r="BW87" s="7"/>
      <c r="BX87" s="7">
        <f t="shared" si="94"/>
        <v>0</v>
      </c>
      <c r="BY87" s="11"/>
      <c r="BZ87" s="10"/>
      <c r="CA87" s="11"/>
      <c r="CB87" s="10"/>
      <c r="CC87" s="7"/>
      <c r="CD87" s="11"/>
      <c r="CE87" s="10"/>
      <c r="CF87" s="11"/>
      <c r="CG87" s="10"/>
      <c r="CH87" s="11"/>
      <c r="CI87" s="10"/>
      <c r="CJ87" s="11"/>
      <c r="CK87" s="10"/>
      <c r="CL87" s="11"/>
      <c r="CM87" s="10"/>
      <c r="CN87" s="11"/>
      <c r="CO87" s="10"/>
      <c r="CP87" s="7"/>
      <c r="CQ87" s="7">
        <f t="shared" si="95"/>
        <v>0</v>
      </c>
      <c r="CR87" s="11"/>
      <c r="CS87" s="10"/>
      <c r="CT87" s="11"/>
      <c r="CU87" s="10"/>
      <c r="CV87" s="7"/>
      <c r="CW87" s="11"/>
      <c r="CX87" s="10"/>
      <c r="CY87" s="11"/>
      <c r="CZ87" s="10"/>
      <c r="DA87" s="11"/>
      <c r="DB87" s="10"/>
      <c r="DC87" s="11"/>
      <c r="DD87" s="10"/>
      <c r="DE87" s="11"/>
      <c r="DF87" s="10"/>
      <c r="DG87" s="11"/>
      <c r="DH87" s="10"/>
      <c r="DI87" s="7"/>
      <c r="DJ87" s="7">
        <f t="shared" si="96"/>
        <v>0</v>
      </c>
      <c r="DK87" s="11"/>
      <c r="DL87" s="10"/>
      <c r="DM87" s="11"/>
      <c r="DN87" s="10"/>
      <c r="DO87" s="7"/>
      <c r="DP87" s="11"/>
      <c r="DQ87" s="10"/>
      <c r="DR87" s="11"/>
      <c r="DS87" s="10"/>
      <c r="DT87" s="11"/>
      <c r="DU87" s="10"/>
      <c r="DV87" s="11"/>
      <c r="DW87" s="10"/>
      <c r="DX87" s="11"/>
      <c r="DY87" s="10"/>
      <c r="DZ87" s="11"/>
      <c r="EA87" s="10"/>
      <c r="EB87" s="7"/>
      <c r="EC87" s="7">
        <f t="shared" si="97"/>
        <v>0</v>
      </c>
      <c r="ED87" s="11"/>
      <c r="EE87" s="10"/>
      <c r="EF87" s="11"/>
      <c r="EG87" s="10"/>
      <c r="EH87" s="7"/>
      <c r="EI87" s="11"/>
      <c r="EJ87" s="10"/>
      <c r="EK87" s="11"/>
      <c r="EL87" s="10"/>
      <c r="EM87" s="11"/>
      <c r="EN87" s="10"/>
      <c r="EO87" s="11"/>
      <c r="EP87" s="10"/>
      <c r="EQ87" s="11"/>
      <c r="ER87" s="10"/>
      <c r="ES87" s="11"/>
      <c r="ET87" s="10"/>
      <c r="EU87" s="7"/>
      <c r="EV87" s="7">
        <f t="shared" si="98"/>
        <v>0</v>
      </c>
      <c r="EW87" s="11">
        <v>9</v>
      </c>
      <c r="EX87" s="10" t="s">
        <v>61</v>
      </c>
      <c r="EY87" s="11"/>
      <c r="EZ87" s="10"/>
      <c r="FA87" s="7">
        <v>2</v>
      </c>
      <c r="FB87" s="11"/>
      <c r="FC87" s="10"/>
      <c r="FD87" s="11"/>
      <c r="FE87" s="10"/>
      <c r="FF87" s="11"/>
      <c r="FG87" s="10"/>
      <c r="FH87" s="11"/>
      <c r="FI87" s="10"/>
      <c r="FJ87" s="11"/>
      <c r="FK87" s="10"/>
      <c r="FL87" s="11"/>
      <c r="FM87" s="10"/>
      <c r="FN87" s="7"/>
      <c r="FO87" s="7">
        <f t="shared" si="99"/>
        <v>2</v>
      </c>
    </row>
    <row r="88" spans="1:171" ht="15.95" customHeight="1" x14ac:dyDescent="0.2">
      <c r="A88" s="6"/>
      <c r="B88" s="6"/>
      <c r="C88" s="6"/>
      <c r="D88" s="6"/>
      <c r="E88" s="6" t="s">
        <v>73</v>
      </c>
      <c r="F88" s="6">
        <f t="shared" ref="F88:AK88" si="100">SUM(F80:F87)</f>
        <v>2</v>
      </c>
      <c r="G88" s="6">
        <f t="shared" si="100"/>
        <v>10</v>
      </c>
      <c r="H88" s="6">
        <f t="shared" si="100"/>
        <v>126</v>
      </c>
      <c r="I88" s="6">
        <f t="shared" si="100"/>
        <v>44</v>
      </c>
      <c r="J88" s="6">
        <f t="shared" si="100"/>
        <v>0</v>
      </c>
      <c r="K88" s="6">
        <f t="shared" si="100"/>
        <v>37</v>
      </c>
      <c r="L88" s="6">
        <f t="shared" si="100"/>
        <v>0</v>
      </c>
      <c r="M88" s="6">
        <f t="shared" si="100"/>
        <v>36</v>
      </c>
      <c r="N88" s="6">
        <f t="shared" si="100"/>
        <v>0</v>
      </c>
      <c r="O88" s="6">
        <f t="shared" si="100"/>
        <v>0</v>
      </c>
      <c r="P88" s="6">
        <f t="shared" si="100"/>
        <v>9</v>
      </c>
      <c r="Q88" s="7">
        <f t="shared" si="100"/>
        <v>32</v>
      </c>
      <c r="R88" s="7">
        <f t="shared" si="100"/>
        <v>25.7</v>
      </c>
      <c r="S88" s="7">
        <f t="shared" si="100"/>
        <v>4.2</v>
      </c>
      <c r="T88" s="11">
        <f t="shared" si="100"/>
        <v>0</v>
      </c>
      <c r="U88" s="10">
        <f t="shared" si="100"/>
        <v>0</v>
      </c>
      <c r="V88" s="11">
        <f t="shared" si="100"/>
        <v>0</v>
      </c>
      <c r="W88" s="10">
        <f t="shared" si="100"/>
        <v>0</v>
      </c>
      <c r="X88" s="7">
        <f t="shared" si="100"/>
        <v>0</v>
      </c>
      <c r="Y88" s="11">
        <f t="shared" si="100"/>
        <v>0</v>
      </c>
      <c r="Z88" s="10">
        <f t="shared" si="100"/>
        <v>0</v>
      </c>
      <c r="AA88" s="11">
        <f t="shared" si="100"/>
        <v>0</v>
      </c>
      <c r="AB88" s="10">
        <f t="shared" si="100"/>
        <v>0</v>
      </c>
      <c r="AC88" s="11">
        <f t="shared" si="100"/>
        <v>0</v>
      </c>
      <c r="AD88" s="10">
        <f t="shared" si="100"/>
        <v>0</v>
      </c>
      <c r="AE88" s="11">
        <f t="shared" si="100"/>
        <v>0</v>
      </c>
      <c r="AF88" s="10">
        <f t="shared" si="100"/>
        <v>0</v>
      </c>
      <c r="AG88" s="11">
        <f t="shared" si="100"/>
        <v>0</v>
      </c>
      <c r="AH88" s="10">
        <f t="shared" si="100"/>
        <v>0</v>
      </c>
      <c r="AI88" s="11">
        <f t="shared" si="100"/>
        <v>0</v>
      </c>
      <c r="AJ88" s="10">
        <f t="shared" si="100"/>
        <v>0</v>
      </c>
      <c r="AK88" s="7">
        <f t="shared" si="100"/>
        <v>0</v>
      </c>
      <c r="AL88" s="7">
        <f t="shared" ref="AL88:BQ88" si="101">SUM(AL80:AL87)</f>
        <v>0</v>
      </c>
      <c r="AM88" s="11">
        <f t="shared" si="101"/>
        <v>0</v>
      </c>
      <c r="AN88" s="10">
        <f t="shared" si="101"/>
        <v>0</v>
      </c>
      <c r="AO88" s="11">
        <f t="shared" si="101"/>
        <v>0</v>
      </c>
      <c r="AP88" s="10">
        <f t="shared" si="101"/>
        <v>0</v>
      </c>
      <c r="AQ88" s="7">
        <f t="shared" si="101"/>
        <v>0</v>
      </c>
      <c r="AR88" s="11">
        <f t="shared" si="101"/>
        <v>0</v>
      </c>
      <c r="AS88" s="10">
        <f t="shared" si="101"/>
        <v>0</v>
      </c>
      <c r="AT88" s="11">
        <f t="shared" si="101"/>
        <v>0</v>
      </c>
      <c r="AU88" s="10">
        <f t="shared" si="101"/>
        <v>0</v>
      </c>
      <c r="AV88" s="11">
        <f t="shared" si="101"/>
        <v>0</v>
      </c>
      <c r="AW88" s="10">
        <f t="shared" si="101"/>
        <v>0</v>
      </c>
      <c r="AX88" s="11">
        <f t="shared" si="101"/>
        <v>0</v>
      </c>
      <c r="AY88" s="10">
        <f t="shared" si="101"/>
        <v>0</v>
      </c>
      <c r="AZ88" s="11">
        <f t="shared" si="101"/>
        <v>0</v>
      </c>
      <c r="BA88" s="10">
        <f t="shared" si="101"/>
        <v>0</v>
      </c>
      <c r="BB88" s="11">
        <f t="shared" si="101"/>
        <v>0</v>
      </c>
      <c r="BC88" s="10">
        <f t="shared" si="101"/>
        <v>0</v>
      </c>
      <c r="BD88" s="7">
        <f t="shared" si="101"/>
        <v>0</v>
      </c>
      <c r="BE88" s="7">
        <f t="shared" si="101"/>
        <v>0</v>
      </c>
      <c r="BF88" s="11">
        <f t="shared" si="101"/>
        <v>0</v>
      </c>
      <c r="BG88" s="10">
        <f t="shared" si="101"/>
        <v>0</v>
      </c>
      <c r="BH88" s="11">
        <f t="shared" si="101"/>
        <v>0</v>
      </c>
      <c r="BI88" s="10">
        <f t="shared" si="101"/>
        <v>0</v>
      </c>
      <c r="BJ88" s="7">
        <f t="shared" si="101"/>
        <v>0</v>
      </c>
      <c r="BK88" s="11">
        <f t="shared" si="101"/>
        <v>0</v>
      </c>
      <c r="BL88" s="10">
        <f t="shared" si="101"/>
        <v>0</v>
      </c>
      <c r="BM88" s="11">
        <f t="shared" si="101"/>
        <v>0</v>
      </c>
      <c r="BN88" s="10">
        <f t="shared" si="101"/>
        <v>0</v>
      </c>
      <c r="BO88" s="11">
        <f t="shared" si="101"/>
        <v>0</v>
      </c>
      <c r="BP88" s="10">
        <f t="shared" si="101"/>
        <v>0</v>
      </c>
      <c r="BQ88" s="11">
        <f t="shared" si="101"/>
        <v>0</v>
      </c>
      <c r="BR88" s="10">
        <f t="shared" ref="BR88:CW88" si="102">SUM(BR80:BR87)</f>
        <v>0</v>
      </c>
      <c r="BS88" s="11">
        <f t="shared" si="102"/>
        <v>0</v>
      </c>
      <c r="BT88" s="10">
        <f t="shared" si="102"/>
        <v>0</v>
      </c>
      <c r="BU88" s="11">
        <f t="shared" si="102"/>
        <v>0</v>
      </c>
      <c r="BV88" s="10">
        <f t="shared" si="102"/>
        <v>0</v>
      </c>
      <c r="BW88" s="7">
        <f t="shared" si="102"/>
        <v>0</v>
      </c>
      <c r="BX88" s="7">
        <f t="shared" si="102"/>
        <v>0</v>
      </c>
      <c r="BY88" s="11">
        <f t="shared" si="102"/>
        <v>0</v>
      </c>
      <c r="BZ88" s="10">
        <f t="shared" si="102"/>
        <v>0</v>
      </c>
      <c r="CA88" s="11">
        <f t="shared" si="102"/>
        <v>0</v>
      </c>
      <c r="CB88" s="10">
        <f t="shared" si="102"/>
        <v>0</v>
      </c>
      <c r="CC88" s="7">
        <f t="shared" si="102"/>
        <v>0</v>
      </c>
      <c r="CD88" s="11">
        <f t="shared" si="102"/>
        <v>0</v>
      </c>
      <c r="CE88" s="10">
        <f t="shared" si="102"/>
        <v>0</v>
      </c>
      <c r="CF88" s="11">
        <f t="shared" si="102"/>
        <v>0</v>
      </c>
      <c r="CG88" s="10">
        <f t="shared" si="102"/>
        <v>0</v>
      </c>
      <c r="CH88" s="11">
        <f t="shared" si="102"/>
        <v>0</v>
      </c>
      <c r="CI88" s="10">
        <f t="shared" si="102"/>
        <v>0</v>
      </c>
      <c r="CJ88" s="11">
        <f t="shared" si="102"/>
        <v>0</v>
      </c>
      <c r="CK88" s="10">
        <f t="shared" si="102"/>
        <v>0</v>
      </c>
      <c r="CL88" s="11">
        <f t="shared" si="102"/>
        <v>0</v>
      </c>
      <c r="CM88" s="10">
        <f t="shared" si="102"/>
        <v>0</v>
      </c>
      <c r="CN88" s="11">
        <f t="shared" si="102"/>
        <v>0</v>
      </c>
      <c r="CO88" s="10">
        <f t="shared" si="102"/>
        <v>0</v>
      </c>
      <c r="CP88" s="7">
        <f t="shared" si="102"/>
        <v>0</v>
      </c>
      <c r="CQ88" s="7">
        <f t="shared" si="102"/>
        <v>0</v>
      </c>
      <c r="CR88" s="11">
        <f t="shared" si="102"/>
        <v>9</v>
      </c>
      <c r="CS88" s="10">
        <f t="shared" si="102"/>
        <v>0</v>
      </c>
      <c r="CT88" s="11">
        <f t="shared" si="102"/>
        <v>0</v>
      </c>
      <c r="CU88" s="10">
        <f t="shared" si="102"/>
        <v>0</v>
      </c>
      <c r="CV88" s="7">
        <f t="shared" si="102"/>
        <v>1</v>
      </c>
      <c r="CW88" s="11">
        <f t="shared" si="102"/>
        <v>9</v>
      </c>
      <c r="CX88" s="10">
        <f t="shared" ref="CX88:EC88" si="103">SUM(CX80:CX87)</f>
        <v>0</v>
      </c>
      <c r="CY88" s="11">
        <f t="shared" si="103"/>
        <v>0</v>
      </c>
      <c r="CZ88" s="10">
        <f t="shared" si="103"/>
        <v>0</v>
      </c>
      <c r="DA88" s="11">
        <f t="shared" si="103"/>
        <v>0</v>
      </c>
      <c r="DB88" s="10">
        <f t="shared" si="103"/>
        <v>0</v>
      </c>
      <c r="DC88" s="11">
        <f t="shared" si="103"/>
        <v>0</v>
      </c>
      <c r="DD88" s="10">
        <f t="shared" si="103"/>
        <v>0</v>
      </c>
      <c r="DE88" s="11">
        <f t="shared" si="103"/>
        <v>0</v>
      </c>
      <c r="DF88" s="10">
        <f t="shared" si="103"/>
        <v>0</v>
      </c>
      <c r="DG88" s="11">
        <f t="shared" si="103"/>
        <v>0</v>
      </c>
      <c r="DH88" s="10">
        <f t="shared" si="103"/>
        <v>0</v>
      </c>
      <c r="DI88" s="7">
        <f t="shared" si="103"/>
        <v>1</v>
      </c>
      <c r="DJ88" s="7">
        <f t="shared" si="103"/>
        <v>2</v>
      </c>
      <c r="DK88" s="11">
        <f t="shared" si="103"/>
        <v>9</v>
      </c>
      <c r="DL88" s="10">
        <f t="shared" si="103"/>
        <v>0</v>
      </c>
      <c r="DM88" s="11">
        <f t="shared" si="103"/>
        <v>0</v>
      </c>
      <c r="DN88" s="10">
        <f t="shared" si="103"/>
        <v>0</v>
      </c>
      <c r="DO88" s="7">
        <f t="shared" si="103"/>
        <v>1</v>
      </c>
      <c r="DP88" s="11">
        <f t="shared" si="103"/>
        <v>18</v>
      </c>
      <c r="DQ88" s="10">
        <f t="shared" si="103"/>
        <v>0</v>
      </c>
      <c r="DR88" s="11">
        <f t="shared" si="103"/>
        <v>0</v>
      </c>
      <c r="DS88" s="10">
        <f t="shared" si="103"/>
        <v>0</v>
      </c>
      <c r="DT88" s="11">
        <f t="shared" si="103"/>
        <v>0</v>
      </c>
      <c r="DU88" s="10">
        <f t="shared" si="103"/>
        <v>0</v>
      </c>
      <c r="DV88" s="11">
        <f t="shared" si="103"/>
        <v>0</v>
      </c>
      <c r="DW88" s="10">
        <f t="shared" si="103"/>
        <v>0</v>
      </c>
      <c r="DX88" s="11">
        <f t="shared" si="103"/>
        <v>0</v>
      </c>
      <c r="DY88" s="10">
        <f t="shared" si="103"/>
        <v>0</v>
      </c>
      <c r="DZ88" s="11">
        <f t="shared" si="103"/>
        <v>0</v>
      </c>
      <c r="EA88" s="10">
        <f t="shared" si="103"/>
        <v>0</v>
      </c>
      <c r="EB88" s="7">
        <f t="shared" si="103"/>
        <v>3</v>
      </c>
      <c r="EC88" s="7">
        <f t="shared" si="103"/>
        <v>4</v>
      </c>
      <c r="ED88" s="11">
        <f t="shared" ref="ED88:FI88" si="104">SUM(ED80:ED87)</f>
        <v>17</v>
      </c>
      <c r="EE88" s="10">
        <f t="shared" si="104"/>
        <v>0</v>
      </c>
      <c r="EF88" s="11">
        <f t="shared" si="104"/>
        <v>0</v>
      </c>
      <c r="EG88" s="10">
        <f t="shared" si="104"/>
        <v>0</v>
      </c>
      <c r="EH88" s="7">
        <f t="shared" si="104"/>
        <v>2.2999999999999998</v>
      </c>
      <c r="EI88" s="11">
        <f t="shared" si="104"/>
        <v>10</v>
      </c>
      <c r="EJ88" s="10">
        <f t="shared" si="104"/>
        <v>0</v>
      </c>
      <c r="EK88" s="11">
        <f t="shared" si="104"/>
        <v>0</v>
      </c>
      <c r="EL88" s="10">
        <f t="shared" si="104"/>
        <v>0</v>
      </c>
      <c r="EM88" s="11">
        <f t="shared" si="104"/>
        <v>36</v>
      </c>
      <c r="EN88" s="10">
        <f t="shared" si="104"/>
        <v>0</v>
      </c>
      <c r="EO88" s="11">
        <f t="shared" si="104"/>
        <v>0</v>
      </c>
      <c r="EP88" s="10">
        <f t="shared" si="104"/>
        <v>0</v>
      </c>
      <c r="EQ88" s="11">
        <f t="shared" si="104"/>
        <v>0</v>
      </c>
      <c r="ER88" s="10">
        <f t="shared" si="104"/>
        <v>0</v>
      </c>
      <c r="ES88" s="11">
        <f t="shared" si="104"/>
        <v>9</v>
      </c>
      <c r="ET88" s="10">
        <f t="shared" si="104"/>
        <v>0</v>
      </c>
      <c r="EU88" s="7">
        <f t="shared" si="104"/>
        <v>6.7</v>
      </c>
      <c r="EV88" s="7">
        <f t="shared" si="104"/>
        <v>9</v>
      </c>
      <c r="EW88" s="11">
        <f t="shared" si="104"/>
        <v>9</v>
      </c>
      <c r="EX88" s="10">
        <f t="shared" si="104"/>
        <v>0</v>
      </c>
      <c r="EY88" s="11">
        <f t="shared" si="104"/>
        <v>0</v>
      </c>
      <c r="EZ88" s="10">
        <f t="shared" si="104"/>
        <v>0</v>
      </c>
      <c r="FA88" s="7">
        <f t="shared" si="104"/>
        <v>2</v>
      </c>
      <c r="FB88" s="11">
        <f t="shared" si="104"/>
        <v>0</v>
      </c>
      <c r="FC88" s="10">
        <f t="shared" si="104"/>
        <v>0</v>
      </c>
      <c r="FD88" s="11">
        <f t="shared" si="104"/>
        <v>0</v>
      </c>
      <c r="FE88" s="10">
        <f t="shared" si="104"/>
        <v>0</v>
      </c>
      <c r="FF88" s="11">
        <f t="shared" si="104"/>
        <v>0</v>
      </c>
      <c r="FG88" s="10">
        <f t="shared" si="104"/>
        <v>0</v>
      </c>
      <c r="FH88" s="11">
        <f t="shared" si="104"/>
        <v>0</v>
      </c>
      <c r="FI88" s="10">
        <f t="shared" si="104"/>
        <v>0</v>
      </c>
      <c r="FJ88" s="11">
        <f t="shared" ref="FJ88:FO88" si="105">SUM(FJ80:FJ87)</f>
        <v>0</v>
      </c>
      <c r="FK88" s="10">
        <f t="shared" si="105"/>
        <v>0</v>
      </c>
      <c r="FL88" s="11">
        <f t="shared" si="105"/>
        <v>0</v>
      </c>
      <c r="FM88" s="10">
        <f t="shared" si="105"/>
        <v>0</v>
      </c>
      <c r="FN88" s="7">
        <f t="shared" si="105"/>
        <v>15</v>
      </c>
      <c r="FO88" s="7">
        <f t="shared" si="105"/>
        <v>17</v>
      </c>
    </row>
    <row r="89" spans="1:171" ht="20.100000000000001" customHeight="1" x14ac:dyDescent="0.2">
      <c r="A89" s="19" t="s">
        <v>178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9"/>
      <c r="FO89" s="13"/>
    </row>
    <row r="90" spans="1:171" x14ac:dyDescent="0.2">
      <c r="A90" s="20">
        <v>50</v>
      </c>
      <c r="B90" s="20">
        <v>1</v>
      </c>
      <c r="C90" s="20"/>
      <c r="D90" s="6" t="s">
        <v>179</v>
      </c>
      <c r="E90" s="3" t="s">
        <v>180</v>
      </c>
      <c r="F90" s="6">
        <f t="shared" ref="F90:F123" si="106">COUNTIF(T90:FM90,"e")</f>
        <v>0</v>
      </c>
      <c r="G90" s="6">
        <f t="shared" ref="G90:G123" si="107">COUNTIF(T90:FM90,"z")</f>
        <v>1</v>
      </c>
      <c r="H90" s="6">
        <f t="shared" ref="H90:H123" si="108">SUM(I90:P90)</f>
        <v>30</v>
      </c>
      <c r="I90" s="6">
        <f t="shared" ref="I90:I123" si="109">T90+AM90+BF90+BY90+CR90+DK90+ED90+EW90</f>
        <v>0</v>
      </c>
      <c r="J90" s="6">
        <f t="shared" ref="J90:J123" si="110">V90+AO90+BH90+CA90+CT90+DM90+EF90+EY90</f>
        <v>0</v>
      </c>
      <c r="K90" s="6">
        <f t="shared" ref="K90:K123" si="111">Y90+AR90+BK90+CD90+CW90+DP90+EI90+FB90</f>
        <v>0</v>
      </c>
      <c r="L90" s="6">
        <f t="shared" ref="L90:L123" si="112">AA90+AT90+BM90+CF90+CY90+DR90+EK90+FD90</f>
        <v>30</v>
      </c>
      <c r="M90" s="6">
        <f t="shared" ref="M90:M123" si="113">AC90+AV90+BO90+CH90+DA90+DT90+EM90+FF90</f>
        <v>0</v>
      </c>
      <c r="N90" s="6">
        <f t="shared" ref="N90:N123" si="114">AE90+AX90+BQ90+CJ90+DC90+DV90+EO90+FH90</f>
        <v>0</v>
      </c>
      <c r="O90" s="6">
        <f t="shared" ref="O90:O123" si="115">AG90+AZ90+BS90+CL90+DE90+DX90+EQ90+FJ90</f>
        <v>0</v>
      </c>
      <c r="P90" s="6">
        <f t="shared" ref="P90:P123" si="116">AI90+BB90+BU90+CN90+DG90+DZ90+ES90+FL90</f>
        <v>0</v>
      </c>
      <c r="Q90" s="7">
        <f t="shared" ref="Q90:Q123" si="117">AL90+BE90+BX90+CQ90+DJ90+EC90+EV90+FO90</f>
        <v>2</v>
      </c>
      <c r="R90" s="7">
        <f t="shared" ref="R90:R123" si="118">AK90+BD90+BW90+CP90+DI90+EB90+EU90+FN90</f>
        <v>2</v>
      </c>
      <c r="S90" s="7">
        <v>1.3</v>
      </c>
      <c r="T90" s="11"/>
      <c r="U90" s="10"/>
      <c r="V90" s="11"/>
      <c r="W90" s="10"/>
      <c r="X90" s="7"/>
      <c r="Y90" s="11"/>
      <c r="Z90" s="10"/>
      <c r="AA90" s="11"/>
      <c r="AB90" s="10"/>
      <c r="AC90" s="11"/>
      <c r="AD90" s="10"/>
      <c r="AE90" s="11"/>
      <c r="AF90" s="10"/>
      <c r="AG90" s="11"/>
      <c r="AH90" s="10"/>
      <c r="AI90" s="11"/>
      <c r="AJ90" s="10"/>
      <c r="AK90" s="7"/>
      <c r="AL90" s="7">
        <f t="shared" ref="AL90:AL123" si="119">X90+AK90</f>
        <v>0</v>
      </c>
      <c r="AM90" s="11"/>
      <c r="AN90" s="10"/>
      <c r="AO90" s="11"/>
      <c r="AP90" s="10"/>
      <c r="AQ90" s="7"/>
      <c r="AR90" s="11"/>
      <c r="AS90" s="10"/>
      <c r="AT90" s="11"/>
      <c r="AU90" s="10"/>
      <c r="AV90" s="11"/>
      <c r="AW90" s="10"/>
      <c r="AX90" s="11"/>
      <c r="AY90" s="10"/>
      <c r="AZ90" s="11"/>
      <c r="BA90" s="10"/>
      <c r="BB90" s="11"/>
      <c r="BC90" s="10"/>
      <c r="BD90" s="7"/>
      <c r="BE90" s="7">
        <f t="shared" ref="BE90:BE123" si="120">AQ90+BD90</f>
        <v>0</v>
      </c>
      <c r="BF90" s="11"/>
      <c r="BG90" s="10"/>
      <c r="BH90" s="11"/>
      <c r="BI90" s="10"/>
      <c r="BJ90" s="7"/>
      <c r="BK90" s="11"/>
      <c r="BL90" s="10"/>
      <c r="BM90" s="11">
        <v>30</v>
      </c>
      <c r="BN90" s="10" t="s">
        <v>61</v>
      </c>
      <c r="BO90" s="11"/>
      <c r="BP90" s="10"/>
      <c r="BQ90" s="11"/>
      <c r="BR90" s="10"/>
      <c r="BS90" s="11"/>
      <c r="BT90" s="10"/>
      <c r="BU90" s="11"/>
      <c r="BV90" s="10"/>
      <c r="BW90" s="7">
        <v>2</v>
      </c>
      <c r="BX90" s="7">
        <f t="shared" ref="BX90:BX123" si="121">BJ90+BW90</f>
        <v>2</v>
      </c>
      <c r="BY90" s="11"/>
      <c r="BZ90" s="10"/>
      <c r="CA90" s="11"/>
      <c r="CB90" s="10"/>
      <c r="CC90" s="7"/>
      <c r="CD90" s="11"/>
      <c r="CE90" s="10"/>
      <c r="CF90" s="11"/>
      <c r="CG90" s="10"/>
      <c r="CH90" s="11"/>
      <c r="CI90" s="10"/>
      <c r="CJ90" s="11"/>
      <c r="CK90" s="10"/>
      <c r="CL90" s="11"/>
      <c r="CM90" s="10"/>
      <c r="CN90" s="11"/>
      <c r="CO90" s="10"/>
      <c r="CP90" s="7"/>
      <c r="CQ90" s="7">
        <f t="shared" ref="CQ90:CQ123" si="122">CC90+CP90</f>
        <v>0</v>
      </c>
      <c r="CR90" s="11"/>
      <c r="CS90" s="10"/>
      <c r="CT90" s="11"/>
      <c r="CU90" s="10"/>
      <c r="CV90" s="7"/>
      <c r="CW90" s="11"/>
      <c r="CX90" s="10"/>
      <c r="CY90" s="11"/>
      <c r="CZ90" s="10"/>
      <c r="DA90" s="11"/>
      <c r="DB90" s="10"/>
      <c r="DC90" s="11"/>
      <c r="DD90" s="10"/>
      <c r="DE90" s="11"/>
      <c r="DF90" s="10"/>
      <c r="DG90" s="11"/>
      <c r="DH90" s="10"/>
      <c r="DI90" s="7"/>
      <c r="DJ90" s="7">
        <f t="shared" ref="DJ90:DJ123" si="123">CV90+DI90</f>
        <v>0</v>
      </c>
      <c r="DK90" s="11"/>
      <c r="DL90" s="10"/>
      <c r="DM90" s="11"/>
      <c r="DN90" s="10"/>
      <c r="DO90" s="7"/>
      <c r="DP90" s="11"/>
      <c r="DQ90" s="10"/>
      <c r="DR90" s="11"/>
      <c r="DS90" s="10"/>
      <c r="DT90" s="11"/>
      <c r="DU90" s="10"/>
      <c r="DV90" s="11"/>
      <c r="DW90" s="10"/>
      <c r="DX90" s="11"/>
      <c r="DY90" s="10"/>
      <c r="DZ90" s="11"/>
      <c r="EA90" s="10"/>
      <c r="EB90" s="7"/>
      <c r="EC90" s="7">
        <f t="shared" ref="EC90:EC123" si="124">DO90+EB90</f>
        <v>0</v>
      </c>
      <c r="ED90" s="11"/>
      <c r="EE90" s="10"/>
      <c r="EF90" s="11"/>
      <c r="EG90" s="10"/>
      <c r="EH90" s="7"/>
      <c r="EI90" s="11"/>
      <c r="EJ90" s="10"/>
      <c r="EK90" s="11"/>
      <c r="EL90" s="10"/>
      <c r="EM90" s="11"/>
      <c r="EN90" s="10"/>
      <c r="EO90" s="11"/>
      <c r="EP90" s="10"/>
      <c r="EQ90" s="11"/>
      <c r="ER90" s="10"/>
      <c r="ES90" s="11"/>
      <c r="ET90" s="10"/>
      <c r="EU90" s="7"/>
      <c r="EV90" s="7">
        <f t="shared" ref="EV90:EV123" si="125">EH90+EU90</f>
        <v>0</v>
      </c>
      <c r="EW90" s="11"/>
      <c r="EX90" s="10"/>
      <c r="EY90" s="11"/>
      <c r="EZ90" s="10"/>
      <c r="FA90" s="7"/>
      <c r="FB90" s="11"/>
      <c r="FC90" s="10"/>
      <c r="FD90" s="11"/>
      <c r="FE90" s="10"/>
      <c r="FF90" s="11"/>
      <c r="FG90" s="10"/>
      <c r="FH90" s="11"/>
      <c r="FI90" s="10"/>
      <c r="FJ90" s="11"/>
      <c r="FK90" s="10"/>
      <c r="FL90" s="11"/>
      <c r="FM90" s="10"/>
      <c r="FN90" s="7"/>
      <c r="FO90" s="7">
        <f t="shared" ref="FO90:FO123" si="126">FA90+FN90</f>
        <v>0</v>
      </c>
    </row>
    <row r="91" spans="1:171" x14ac:dyDescent="0.2">
      <c r="A91" s="20">
        <v>50</v>
      </c>
      <c r="B91" s="20">
        <v>1</v>
      </c>
      <c r="C91" s="20"/>
      <c r="D91" s="6" t="s">
        <v>181</v>
      </c>
      <c r="E91" s="3" t="s">
        <v>182</v>
      </c>
      <c r="F91" s="6">
        <f t="shared" si="106"/>
        <v>0</v>
      </c>
      <c r="G91" s="6">
        <f t="shared" si="107"/>
        <v>1</v>
      </c>
      <c r="H91" s="6">
        <f t="shared" si="108"/>
        <v>30</v>
      </c>
      <c r="I91" s="6">
        <f t="shared" si="109"/>
        <v>0</v>
      </c>
      <c r="J91" s="6">
        <f t="shared" si="110"/>
        <v>0</v>
      </c>
      <c r="K91" s="6">
        <f t="shared" si="111"/>
        <v>0</v>
      </c>
      <c r="L91" s="6">
        <f t="shared" si="112"/>
        <v>30</v>
      </c>
      <c r="M91" s="6">
        <f t="shared" si="113"/>
        <v>0</v>
      </c>
      <c r="N91" s="6">
        <f t="shared" si="114"/>
        <v>0</v>
      </c>
      <c r="O91" s="6">
        <f t="shared" si="115"/>
        <v>0</v>
      </c>
      <c r="P91" s="6">
        <f t="shared" si="116"/>
        <v>0</v>
      </c>
      <c r="Q91" s="7">
        <f t="shared" si="117"/>
        <v>2</v>
      </c>
      <c r="R91" s="7">
        <f t="shared" si="118"/>
        <v>2</v>
      </c>
      <c r="S91" s="7">
        <v>1.3</v>
      </c>
      <c r="T91" s="11"/>
      <c r="U91" s="10"/>
      <c r="V91" s="11"/>
      <c r="W91" s="10"/>
      <c r="X91" s="7"/>
      <c r="Y91" s="11"/>
      <c r="Z91" s="10"/>
      <c r="AA91" s="11"/>
      <c r="AB91" s="10"/>
      <c r="AC91" s="11"/>
      <c r="AD91" s="10"/>
      <c r="AE91" s="11"/>
      <c r="AF91" s="10"/>
      <c r="AG91" s="11"/>
      <c r="AH91" s="10"/>
      <c r="AI91" s="11"/>
      <c r="AJ91" s="10"/>
      <c r="AK91" s="7"/>
      <c r="AL91" s="7">
        <f t="shared" si="119"/>
        <v>0</v>
      </c>
      <c r="AM91" s="11"/>
      <c r="AN91" s="10"/>
      <c r="AO91" s="11"/>
      <c r="AP91" s="10"/>
      <c r="AQ91" s="7"/>
      <c r="AR91" s="11"/>
      <c r="AS91" s="10"/>
      <c r="AT91" s="11"/>
      <c r="AU91" s="10"/>
      <c r="AV91" s="11"/>
      <c r="AW91" s="10"/>
      <c r="AX91" s="11"/>
      <c r="AY91" s="10"/>
      <c r="AZ91" s="11"/>
      <c r="BA91" s="10"/>
      <c r="BB91" s="11"/>
      <c r="BC91" s="10"/>
      <c r="BD91" s="7"/>
      <c r="BE91" s="7">
        <f t="shared" si="120"/>
        <v>0</v>
      </c>
      <c r="BF91" s="11"/>
      <c r="BG91" s="10"/>
      <c r="BH91" s="11"/>
      <c r="BI91" s="10"/>
      <c r="BJ91" s="7"/>
      <c r="BK91" s="11"/>
      <c r="BL91" s="10"/>
      <c r="BM91" s="11">
        <v>30</v>
      </c>
      <c r="BN91" s="10" t="s">
        <v>61</v>
      </c>
      <c r="BO91" s="11"/>
      <c r="BP91" s="10"/>
      <c r="BQ91" s="11"/>
      <c r="BR91" s="10"/>
      <c r="BS91" s="11"/>
      <c r="BT91" s="10"/>
      <c r="BU91" s="11"/>
      <c r="BV91" s="10"/>
      <c r="BW91" s="7">
        <v>2</v>
      </c>
      <c r="BX91" s="7">
        <f t="shared" si="121"/>
        <v>2</v>
      </c>
      <c r="BY91" s="11"/>
      <c r="BZ91" s="10"/>
      <c r="CA91" s="11"/>
      <c r="CB91" s="10"/>
      <c r="CC91" s="7"/>
      <c r="CD91" s="11"/>
      <c r="CE91" s="10"/>
      <c r="CF91" s="11"/>
      <c r="CG91" s="10"/>
      <c r="CH91" s="11"/>
      <c r="CI91" s="10"/>
      <c r="CJ91" s="11"/>
      <c r="CK91" s="10"/>
      <c r="CL91" s="11"/>
      <c r="CM91" s="10"/>
      <c r="CN91" s="11"/>
      <c r="CO91" s="10"/>
      <c r="CP91" s="7"/>
      <c r="CQ91" s="7">
        <f t="shared" si="122"/>
        <v>0</v>
      </c>
      <c r="CR91" s="11"/>
      <c r="CS91" s="10"/>
      <c r="CT91" s="11"/>
      <c r="CU91" s="10"/>
      <c r="CV91" s="7"/>
      <c r="CW91" s="11"/>
      <c r="CX91" s="10"/>
      <c r="CY91" s="11"/>
      <c r="CZ91" s="10"/>
      <c r="DA91" s="11"/>
      <c r="DB91" s="10"/>
      <c r="DC91" s="11"/>
      <c r="DD91" s="10"/>
      <c r="DE91" s="11"/>
      <c r="DF91" s="10"/>
      <c r="DG91" s="11"/>
      <c r="DH91" s="10"/>
      <c r="DI91" s="7"/>
      <c r="DJ91" s="7">
        <f t="shared" si="123"/>
        <v>0</v>
      </c>
      <c r="DK91" s="11"/>
      <c r="DL91" s="10"/>
      <c r="DM91" s="11"/>
      <c r="DN91" s="10"/>
      <c r="DO91" s="7"/>
      <c r="DP91" s="11"/>
      <c r="DQ91" s="10"/>
      <c r="DR91" s="11"/>
      <c r="DS91" s="10"/>
      <c r="DT91" s="11"/>
      <c r="DU91" s="10"/>
      <c r="DV91" s="11"/>
      <c r="DW91" s="10"/>
      <c r="DX91" s="11"/>
      <c r="DY91" s="10"/>
      <c r="DZ91" s="11"/>
      <c r="EA91" s="10"/>
      <c r="EB91" s="7"/>
      <c r="EC91" s="7">
        <f t="shared" si="124"/>
        <v>0</v>
      </c>
      <c r="ED91" s="11"/>
      <c r="EE91" s="10"/>
      <c r="EF91" s="11"/>
      <c r="EG91" s="10"/>
      <c r="EH91" s="7"/>
      <c r="EI91" s="11"/>
      <c r="EJ91" s="10"/>
      <c r="EK91" s="11"/>
      <c r="EL91" s="10"/>
      <c r="EM91" s="11"/>
      <c r="EN91" s="10"/>
      <c r="EO91" s="11"/>
      <c r="EP91" s="10"/>
      <c r="EQ91" s="11"/>
      <c r="ER91" s="10"/>
      <c r="ES91" s="11"/>
      <c r="ET91" s="10"/>
      <c r="EU91" s="7"/>
      <c r="EV91" s="7">
        <f t="shared" si="125"/>
        <v>0</v>
      </c>
      <c r="EW91" s="11"/>
      <c r="EX91" s="10"/>
      <c r="EY91" s="11"/>
      <c r="EZ91" s="10"/>
      <c r="FA91" s="7"/>
      <c r="FB91" s="11"/>
      <c r="FC91" s="10"/>
      <c r="FD91" s="11"/>
      <c r="FE91" s="10"/>
      <c r="FF91" s="11"/>
      <c r="FG91" s="10"/>
      <c r="FH91" s="11"/>
      <c r="FI91" s="10"/>
      <c r="FJ91" s="11"/>
      <c r="FK91" s="10"/>
      <c r="FL91" s="11"/>
      <c r="FM91" s="10"/>
      <c r="FN91" s="7"/>
      <c r="FO91" s="7">
        <f t="shared" si="126"/>
        <v>0</v>
      </c>
    </row>
    <row r="92" spans="1:171" x14ac:dyDescent="0.2">
      <c r="A92" s="20">
        <v>51</v>
      </c>
      <c r="B92" s="20">
        <v>1</v>
      </c>
      <c r="C92" s="20"/>
      <c r="D92" s="6" t="s">
        <v>183</v>
      </c>
      <c r="E92" s="3" t="s">
        <v>184</v>
      </c>
      <c r="F92" s="6">
        <f t="shared" si="106"/>
        <v>0</v>
      </c>
      <c r="G92" s="6">
        <f t="shared" si="107"/>
        <v>1</v>
      </c>
      <c r="H92" s="6">
        <f t="shared" si="108"/>
        <v>30</v>
      </c>
      <c r="I92" s="6">
        <f t="shared" si="109"/>
        <v>0</v>
      </c>
      <c r="J92" s="6">
        <f t="shared" si="110"/>
        <v>0</v>
      </c>
      <c r="K92" s="6">
        <f t="shared" si="111"/>
        <v>0</v>
      </c>
      <c r="L92" s="6">
        <f t="shared" si="112"/>
        <v>30</v>
      </c>
      <c r="M92" s="6">
        <f t="shared" si="113"/>
        <v>0</v>
      </c>
      <c r="N92" s="6">
        <f t="shared" si="114"/>
        <v>0</v>
      </c>
      <c r="O92" s="6">
        <f t="shared" si="115"/>
        <v>0</v>
      </c>
      <c r="P92" s="6">
        <f t="shared" si="116"/>
        <v>0</v>
      </c>
      <c r="Q92" s="7">
        <f t="shared" si="117"/>
        <v>2</v>
      </c>
      <c r="R92" s="7">
        <f t="shared" si="118"/>
        <v>2</v>
      </c>
      <c r="S92" s="7">
        <v>1.3</v>
      </c>
      <c r="T92" s="11"/>
      <c r="U92" s="10"/>
      <c r="V92" s="11"/>
      <c r="W92" s="10"/>
      <c r="X92" s="7"/>
      <c r="Y92" s="11"/>
      <c r="Z92" s="10"/>
      <c r="AA92" s="11"/>
      <c r="AB92" s="10"/>
      <c r="AC92" s="11"/>
      <c r="AD92" s="10"/>
      <c r="AE92" s="11"/>
      <c r="AF92" s="10"/>
      <c r="AG92" s="11"/>
      <c r="AH92" s="10"/>
      <c r="AI92" s="11"/>
      <c r="AJ92" s="10"/>
      <c r="AK92" s="7"/>
      <c r="AL92" s="7">
        <f t="shared" si="119"/>
        <v>0</v>
      </c>
      <c r="AM92" s="11"/>
      <c r="AN92" s="10"/>
      <c r="AO92" s="11"/>
      <c r="AP92" s="10"/>
      <c r="AQ92" s="7"/>
      <c r="AR92" s="11"/>
      <c r="AS92" s="10"/>
      <c r="AT92" s="11"/>
      <c r="AU92" s="10"/>
      <c r="AV92" s="11"/>
      <c r="AW92" s="10"/>
      <c r="AX92" s="11"/>
      <c r="AY92" s="10"/>
      <c r="AZ92" s="11"/>
      <c r="BA92" s="10"/>
      <c r="BB92" s="11"/>
      <c r="BC92" s="10"/>
      <c r="BD92" s="7"/>
      <c r="BE92" s="7">
        <f t="shared" si="120"/>
        <v>0</v>
      </c>
      <c r="BF92" s="11"/>
      <c r="BG92" s="10"/>
      <c r="BH92" s="11"/>
      <c r="BI92" s="10"/>
      <c r="BJ92" s="7"/>
      <c r="BK92" s="11"/>
      <c r="BL92" s="10"/>
      <c r="BM92" s="11"/>
      <c r="BN92" s="10"/>
      <c r="BO92" s="11"/>
      <c r="BP92" s="10"/>
      <c r="BQ92" s="11"/>
      <c r="BR92" s="10"/>
      <c r="BS92" s="11"/>
      <c r="BT92" s="10"/>
      <c r="BU92" s="11"/>
      <c r="BV92" s="10"/>
      <c r="BW92" s="7"/>
      <c r="BX92" s="7">
        <f t="shared" si="121"/>
        <v>0</v>
      </c>
      <c r="BY92" s="11"/>
      <c r="BZ92" s="10"/>
      <c r="CA92" s="11"/>
      <c r="CB92" s="10"/>
      <c r="CC92" s="7"/>
      <c r="CD92" s="11"/>
      <c r="CE92" s="10"/>
      <c r="CF92" s="11">
        <v>30</v>
      </c>
      <c r="CG92" s="10" t="s">
        <v>61</v>
      </c>
      <c r="CH92" s="11"/>
      <c r="CI92" s="10"/>
      <c r="CJ92" s="11"/>
      <c r="CK92" s="10"/>
      <c r="CL92" s="11"/>
      <c r="CM92" s="10"/>
      <c r="CN92" s="11"/>
      <c r="CO92" s="10"/>
      <c r="CP92" s="7">
        <v>2</v>
      </c>
      <c r="CQ92" s="7">
        <f t="shared" si="122"/>
        <v>2</v>
      </c>
      <c r="CR92" s="11"/>
      <c r="CS92" s="10"/>
      <c r="CT92" s="11"/>
      <c r="CU92" s="10"/>
      <c r="CV92" s="7"/>
      <c r="CW92" s="11"/>
      <c r="CX92" s="10"/>
      <c r="CY92" s="11"/>
      <c r="CZ92" s="10"/>
      <c r="DA92" s="11"/>
      <c r="DB92" s="10"/>
      <c r="DC92" s="11"/>
      <c r="DD92" s="10"/>
      <c r="DE92" s="11"/>
      <c r="DF92" s="10"/>
      <c r="DG92" s="11"/>
      <c r="DH92" s="10"/>
      <c r="DI92" s="7"/>
      <c r="DJ92" s="7">
        <f t="shared" si="123"/>
        <v>0</v>
      </c>
      <c r="DK92" s="11"/>
      <c r="DL92" s="10"/>
      <c r="DM92" s="11"/>
      <c r="DN92" s="10"/>
      <c r="DO92" s="7"/>
      <c r="DP92" s="11"/>
      <c r="DQ92" s="10"/>
      <c r="DR92" s="11"/>
      <c r="DS92" s="10"/>
      <c r="DT92" s="11"/>
      <c r="DU92" s="10"/>
      <c r="DV92" s="11"/>
      <c r="DW92" s="10"/>
      <c r="DX92" s="11"/>
      <c r="DY92" s="10"/>
      <c r="DZ92" s="11"/>
      <c r="EA92" s="10"/>
      <c r="EB92" s="7"/>
      <c r="EC92" s="7">
        <f t="shared" si="124"/>
        <v>0</v>
      </c>
      <c r="ED92" s="11"/>
      <c r="EE92" s="10"/>
      <c r="EF92" s="11"/>
      <c r="EG92" s="10"/>
      <c r="EH92" s="7"/>
      <c r="EI92" s="11"/>
      <c r="EJ92" s="10"/>
      <c r="EK92" s="11"/>
      <c r="EL92" s="10"/>
      <c r="EM92" s="11"/>
      <c r="EN92" s="10"/>
      <c r="EO92" s="11"/>
      <c r="EP92" s="10"/>
      <c r="EQ92" s="11"/>
      <c r="ER92" s="10"/>
      <c r="ES92" s="11"/>
      <c r="ET92" s="10"/>
      <c r="EU92" s="7"/>
      <c r="EV92" s="7">
        <f t="shared" si="125"/>
        <v>0</v>
      </c>
      <c r="EW92" s="11"/>
      <c r="EX92" s="10"/>
      <c r="EY92" s="11"/>
      <c r="EZ92" s="10"/>
      <c r="FA92" s="7"/>
      <c r="FB92" s="11"/>
      <c r="FC92" s="10"/>
      <c r="FD92" s="11"/>
      <c r="FE92" s="10"/>
      <c r="FF92" s="11"/>
      <c r="FG92" s="10"/>
      <c r="FH92" s="11"/>
      <c r="FI92" s="10"/>
      <c r="FJ92" s="11"/>
      <c r="FK92" s="10"/>
      <c r="FL92" s="11"/>
      <c r="FM92" s="10"/>
      <c r="FN92" s="7"/>
      <c r="FO92" s="7">
        <f t="shared" si="126"/>
        <v>0</v>
      </c>
    </row>
    <row r="93" spans="1:171" x14ac:dyDescent="0.2">
      <c r="A93" s="20">
        <v>51</v>
      </c>
      <c r="B93" s="20">
        <v>1</v>
      </c>
      <c r="C93" s="20"/>
      <c r="D93" s="6" t="s">
        <v>185</v>
      </c>
      <c r="E93" s="3" t="s">
        <v>186</v>
      </c>
      <c r="F93" s="6">
        <f t="shared" si="106"/>
        <v>0</v>
      </c>
      <c r="G93" s="6">
        <f t="shared" si="107"/>
        <v>1</v>
      </c>
      <c r="H93" s="6">
        <f t="shared" si="108"/>
        <v>30</v>
      </c>
      <c r="I93" s="6">
        <f t="shared" si="109"/>
        <v>0</v>
      </c>
      <c r="J93" s="6">
        <f t="shared" si="110"/>
        <v>0</v>
      </c>
      <c r="K93" s="6">
        <f t="shared" si="111"/>
        <v>0</v>
      </c>
      <c r="L93" s="6">
        <f t="shared" si="112"/>
        <v>30</v>
      </c>
      <c r="M93" s="6">
        <f t="shared" si="113"/>
        <v>0</v>
      </c>
      <c r="N93" s="6">
        <f t="shared" si="114"/>
        <v>0</v>
      </c>
      <c r="O93" s="6">
        <f t="shared" si="115"/>
        <v>0</v>
      </c>
      <c r="P93" s="6">
        <f t="shared" si="116"/>
        <v>0</v>
      </c>
      <c r="Q93" s="7">
        <f t="shared" si="117"/>
        <v>2</v>
      </c>
      <c r="R93" s="7">
        <f t="shared" si="118"/>
        <v>2</v>
      </c>
      <c r="S93" s="7">
        <v>1.3</v>
      </c>
      <c r="T93" s="11"/>
      <c r="U93" s="10"/>
      <c r="V93" s="11"/>
      <c r="W93" s="10"/>
      <c r="X93" s="7"/>
      <c r="Y93" s="11"/>
      <c r="Z93" s="10"/>
      <c r="AA93" s="11"/>
      <c r="AB93" s="10"/>
      <c r="AC93" s="11"/>
      <c r="AD93" s="10"/>
      <c r="AE93" s="11"/>
      <c r="AF93" s="10"/>
      <c r="AG93" s="11"/>
      <c r="AH93" s="10"/>
      <c r="AI93" s="11"/>
      <c r="AJ93" s="10"/>
      <c r="AK93" s="7"/>
      <c r="AL93" s="7">
        <f t="shared" si="119"/>
        <v>0</v>
      </c>
      <c r="AM93" s="11"/>
      <c r="AN93" s="10"/>
      <c r="AO93" s="11"/>
      <c r="AP93" s="10"/>
      <c r="AQ93" s="7"/>
      <c r="AR93" s="11"/>
      <c r="AS93" s="10"/>
      <c r="AT93" s="11"/>
      <c r="AU93" s="10"/>
      <c r="AV93" s="11"/>
      <c r="AW93" s="10"/>
      <c r="AX93" s="11"/>
      <c r="AY93" s="10"/>
      <c r="AZ93" s="11"/>
      <c r="BA93" s="10"/>
      <c r="BB93" s="11"/>
      <c r="BC93" s="10"/>
      <c r="BD93" s="7"/>
      <c r="BE93" s="7">
        <f t="shared" si="120"/>
        <v>0</v>
      </c>
      <c r="BF93" s="11"/>
      <c r="BG93" s="10"/>
      <c r="BH93" s="11"/>
      <c r="BI93" s="10"/>
      <c r="BJ93" s="7"/>
      <c r="BK93" s="11"/>
      <c r="BL93" s="10"/>
      <c r="BM93" s="11"/>
      <c r="BN93" s="10"/>
      <c r="BO93" s="11"/>
      <c r="BP93" s="10"/>
      <c r="BQ93" s="11"/>
      <c r="BR93" s="10"/>
      <c r="BS93" s="11"/>
      <c r="BT93" s="10"/>
      <c r="BU93" s="11"/>
      <c r="BV93" s="10"/>
      <c r="BW93" s="7"/>
      <c r="BX93" s="7">
        <f t="shared" si="121"/>
        <v>0</v>
      </c>
      <c r="BY93" s="11"/>
      <c r="BZ93" s="10"/>
      <c r="CA93" s="11"/>
      <c r="CB93" s="10"/>
      <c r="CC93" s="7"/>
      <c r="CD93" s="11"/>
      <c r="CE93" s="10"/>
      <c r="CF93" s="11">
        <v>30</v>
      </c>
      <c r="CG93" s="10" t="s">
        <v>61</v>
      </c>
      <c r="CH93" s="11"/>
      <c r="CI93" s="10"/>
      <c r="CJ93" s="11"/>
      <c r="CK93" s="10"/>
      <c r="CL93" s="11"/>
      <c r="CM93" s="10"/>
      <c r="CN93" s="11"/>
      <c r="CO93" s="10"/>
      <c r="CP93" s="7">
        <v>2</v>
      </c>
      <c r="CQ93" s="7">
        <f t="shared" si="122"/>
        <v>2</v>
      </c>
      <c r="CR93" s="11"/>
      <c r="CS93" s="10"/>
      <c r="CT93" s="11"/>
      <c r="CU93" s="10"/>
      <c r="CV93" s="7"/>
      <c r="CW93" s="11"/>
      <c r="CX93" s="10"/>
      <c r="CY93" s="11"/>
      <c r="CZ93" s="10"/>
      <c r="DA93" s="11"/>
      <c r="DB93" s="10"/>
      <c r="DC93" s="11"/>
      <c r="DD93" s="10"/>
      <c r="DE93" s="11"/>
      <c r="DF93" s="10"/>
      <c r="DG93" s="11"/>
      <c r="DH93" s="10"/>
      <c r="DI93" s="7"/>
      <c r="DJ93" s="7">
        <f t="shared" si="123"/>
        <v>0</v>
      </c>
      <c r="DK93" s="11"/>
      <c r="DL93" s="10"/>
      <c r="DM93" s="11"/>
      <c r="DN93" s="10"/>
      <c r="DO93" s="7"/>
      <c r="DP93" s="11"/>
      <c r="DQ93" s="10"/>
      <c r="DR93" s="11"/>
      <c r="DS93" s="10"/>
      <c r="DT93" s="11"/>
      <c r="DU93" s="10"/>
      <c r="DV93" s="11"/>
      <c r="DW93" s="10"/>
      <c r="DX93" s="11"/>
      <c r="DY93" s="10"/>
      <c r="DZ93" s="11"/>
      <c r="EA93" s="10"/>
      <c r="EB93" s="7"/>
      <c r="EC93" s="7">
        <f t="shared" si="124"/>
        <v>0</v>
      </c>
      <c r="ED93" s="11"/>
      <c r="EE93" s="10"/>
      <c r="EF93" s="11"/>
      <c r="EG93" s="10"/>
      <c r="EH93" s="7"/>
      <c r="EI93" s="11"/>
      <c r="EJ93" s="10"/>
      <c r="EK93" s="11"/>
      <c r="EL93" s="10"/>
      <c r="EM93" s="11"/>
      <c r="EN93" s="10"/>
      <c r="EO93" s="11"/>
      <c r="EP93" s="10"/>
      <c r="EQ93" s="11"/>
      <c r="ER93" s="10"/>
      <c r="ES93" s="11"/>
      <c r="ET93" s="10"/>
      <c r="EU93" s="7"/>
      <c r="EV93" s="7">
        <f t="shared" si="125"/>
        <v>0</v>
      </c>
      <c r="EW93" s="11"/>
      <c r="EX93" s="10"/>
      <c r="EY93" s="11"/>
      <c r="EZ93" s="10"/>
      <c r="FA93" s="7"/>
      <c r="FB93" s="11"/>
      <c r="FC93" s="10"/>
      <c r="FD93" s="11"/>
      <c r="FE93" s="10"/>
      <c r="FF93" s="11"/>
      <c r="FG93" s="10"/>
      <c r="FH93" s="11"/>
      <c r="FI93" s="10"/>
      <c r="FJ93" s="11"/>
      <c r="FK93" s="10"/>
      <c r="FL93" s="11"/>
      <c r="FM93" s="10"/>
      <c r="FN93" s="7"/>
      <c r="FO93" s="7">
        <f t="shared" si="126"/>
        <v>0</v>
      </c>
    </row>
    <row r="94" spans="1:171" x14ac:dyDescent="0.2">
      <c r="A94" s="20">
        <v>52</v>
      </c>
      <c r="B94" s="20">
        <v>1</v>
      </c>
      <c r="C94" s="20"/>
      <c r="D94" s="6" t="s">
        <v>187</v>
      </c>
      <c r="E94" s="3" t="s">
        <v>188</v>
      </c>
      <c r="F94" s="6">
        <f t="shared" si="106"/>
        <v>1</v>
      </c>
      <c r="G94" s="6">
        <f t="shared" si="107"/>
        <v>0</v>
      </c>
      <c r="H94" s="6">
        <f t="shared" si="108"/>
        <v>40</v>
      </c>
      <c r="I94" s="6">
        <f t="shared" si="109"/>
        <v>0</v>
      </c>
      <c r="J94" s="6">
        <f t="shared" si="110"/>
        <v>0</v>
      </c>
      <c r="K94" s="6">
        <f t="shared" si="111"/>
        <v>0</v>
      </c>
      <c r="L94" s="6">
        <f t="shared" si="112"/>
        <v>40</v>
      </c>
      <c r="M94" s="6">
        <f t="shared" si="113"/>
        <v>0</v>
      </c>
      <c r="N94" s="6">
        <f t="shared" si="114"/>
        <v>0</v>
      </c>
      <c r="O94" s="6">
        <f t="shared" si="115"/>
        <v>0</v>
      </c>
      <c r="P94" s="6">
        <f t="shared" si="116"/>
        <v>0</v>
      </c>
      <c r="Q94" s="7">
        <f t="shared" si="117"/>
        <v>3</v>
      </c>
      <c r="R94" s="7">
        <f t="shared" si="118"/>
        <v>3</v>
      </c>
      <c r="S94" s="7">
        <v>1.3</v>
      </c>
      <c r="T94" s="11"/>
      <c r="U94" s="10"/>
      <c r="V94" s="11"/>
      <c r="W94" s="10"/>
      <c r="X94" s="7"/>
      <c r="Y94" s="11"/>
      <c r="Z94" s="10"/>
      <c r="AA94" s="11"/>
      <c r="AB94" s="10"/>
      <c r="AC94" s="11"/>
      <c r="AD94" s="10"/>
      <c r="AE94" s="11"/>
      <c r="AF94" s="10"/>
      <c r="AG94" s="11"/>
      <c r="AH94" s="10"/>
      <c r="AI94" s="11"/>
      <c r="AJ94" s="10"/>
      <c r="AK94" s="7"/>
      <c r="AL94" s="7">
        <f t="shared" si="119"/>
        <v>0</v>
      </c>
      <c r="AM94" s="11"/>
      <c r="AN94" s="10"/>
      <c r="AO94" s="11"/>
      <c r="AP94" s="10"/>
      <c r="AQ94" s="7"/>
      <c r="AR94" s="11"/>
      <c r="AS94" s="10"/>
      <c r="AT94" s="11"/>
      <c r="AU94" s="10"/>
      <c r="AV94" s="11"/>
      <c r="AW94" s="10"/>
      <c r="AX94" s="11"/>
      <c r="AY94" s="10"/>
      <c r="AZ94" s="11"/>
      <c r="BA94" s="10"/>
      <c r="BB94" s="11"/>
      <c r="BC94" s="10"/>
      <c r="BD94" s="7"/>
      <c r="BE94" s="7">
        <f t="shared" si="120"/>
        <v>0</v>
      </c>
      <c r="BF94" s="11"/>
      <c r="BG94" s="10"/>
      <c r="BH94" s="11"/>
      <c r="BI94" s="10"/>
      <c r="BJ94" s="7"/>
      <c r="BK94" s="11"/>
      <c r="BL94" s="10"/>
      <c r="BM94" s="11"/>
      <c r="BN94" s="10"/>
      <c r="BO94" s="11"/>
      <c r="BP94" s="10"/>
      <c r="BQ94" s="11"/>
      <c r="BR94" s="10"/>
      <c r="BS94" s="11"/>
      <c r="BT94" s="10"/>
      <c r="BU94" s="11"/>
      <c r="BV94" s="10"/>
      <c r="BW94" s="7"/>
      <c r="BX94" s="7">
        <f t="shared" si="121"/>
        <v>0</v>
      </c>
      <c r="BY94" s="11"/>
      <c r="BZ94" s="10"/>
      <c r="CA94" s="11"/>
      <c r="CB94" s="10"/>
      <c r="CC94" s="7"/>
      <c r="CD94" s="11"/>
      <c r="CE94" s="10"/>
      <c r="CF94" s="11"/>
      <c r="CG94" s="10"/>
      <c r="CH94" s="11"/>
      <c r="CI94" s="10"/>
      <c r="CJ94" s="11"/>
      <c r="CK94" s="10"/>
      <c r="CL94" s="11"/>
      <c r="CM94" s="10"/>
      <c r="CN94" s="11"/>
      <c r="CO94" s="10"/>
      <c r="CP94" s="7"/>
      <c r="CQ94" s="7">
        <f t="shared" si="122"/>
        <v>0</v>
      </c>
      <c r="CR94" s="11"/>
      <c r="CS94" s="10"/>
      <c r="CT94" s="11"/>
      <c r="CU94" s="10"/>
      <c r="CV94" s="7"/>
      <c r="CW94" s="11"/>
      <c r="CX94" s="10"/>
      <c r="CY94" s="11">
        <v>40</v>
      </c>
      <c r="CZ94" s="10" t="s">
        <v>64</v>
      </c>
      <c r="DA94" s="11"/>
      <c r="DB94" s="10"/>
      <c r="DC94" s="11"/>
      <c r="DD94" s="10"/>
      <c r="DE94" s="11"/>
      <c r="DF94" s="10"/>
      <c r="DG94" s="11"/>
      <c r="DH94" s="10"/>
      <c r="DI94" s="7">
        <v>3</v>
      </c>
      <c r="DJ94" s="7">
        <f t="shared" si="123"/>
        <v>3</v>
      </c>
      <c r="DK94" s="11"/>
      <c r="DL94" s="10"/>
      <c r="DM94" s="11"/>
      <c r="DN94" s="10"/>
      <c r="DO94" s="7"/>
      <c r="DP94" s="11"/>
      <c r="DQ94" s="10"/>
      <c r="DR94" s="11"/>
      <c r="DS94" s="10"/>
      <c r="DT94" s="11"/>
      <c r="DU94" s="10"/>
      <c r="DV94" s="11"/>
      <c r="DW94" s="10"/>
      <c r="DX94" s="11"/>
      <c r="DY94" s="10"/>
      <c r="DZ94" s="11"/>
      <c r="EA94" s="10"/>
      <c r="EB94" s="7"/>
      <c r="EC94" s="7">
        <f t="shared" si="124"/>
        <v>0</v>
      </c>
      <c r="ED94" s="11"/>
      <c r="EE94" s="10"/>
      <c r="EF94" s="11"/>
      <c r="EG94" s="10"/>
      <c r="EH94" s="7"/>
      <c r="EI94" s="11"/>
      <c r="EJ94" s="10"/>
      <c r="EK94" s="11"/>
      <c r="EL94" s="10"/>
      <c r="EM94" s="11"/>
      <c r="EN94" s="10"/>
      <c r="EO94" s="11"/>
      <c r="EP94" s="10"/>
      <c r="EQ94" s="11"/>
      <c r="ER94" s="10"/>
      <c r="ES94" s="11"/>
      <c r="ET94" s="10"/>
      <c r="EU94" s="7"/>
      <c r="EV94" s="7">
        <f t="shared" si="125"/>
        <v>0</v>
      </c>
      <c r="EW94" s="11"/>
      <c r="EX94" s="10"/>
      <c r="EY94" s="11"/>
      <c r="EZ94" s="10"/>
      <c r="FA94" s="7"/>
      <c r="FB94" s="11"/>
      <c r="FC94" s="10"/>
      <c r="FD94" s="11"/>
      <c r="FE94" s="10"/>
      <c r="FF94" s="11"/>
      <c r="FG94" s="10"/>
      <c r="FH94" s="11"/>
      <c r="FI94" s="10"/>
      <c r="FJ94" s="11"/>
      <c r="FK94" s="10"/>
      <c r="FL94" s="11"/>
      <c r="FM94" s="10"/>
      <c r="FN94" s="7"/>
      <c r="FO94" s="7">
        <f t="shared" si="126"/>
        <v>0</v>
      </c>
    </row>
    <row r="95" spans="1:171" x14ac:dyDescent="0.2">
      <c r="A95" s="20">
        <v>52</v>
      </c>
      <c r="B95" s="20">
        <v>1</v>
      </c>
      <c r="C95" s="20"/>
      <c r="D95" s="6" t="s">
        <v>189</v>
      </c>
      <c r="E95" s="3" t="s">
        <v>190</v>
      </c>
      <c r="F95" s="6">
        <f t="shared" si="106"/>
        <v>1</v>
      </c>
      <c r="G95" s="6">
        <f t="shared" si="107"/>
        <v>0</v>
      </c>
      <c r="H95" s="6">
        <f t="shared" si="108"/>
        <v>40</v>
      </c>
      <c r="I95" s="6">
        <f t="shared" si="109"/>
        <v>0</v>
      </c>
      <c r="J95" s="6">
        <f t="shared" si="110"/>
        <v>0</v>
      </c>
      <c r="K95" s="6">
        <f t="shared" si="111"/>
        <v>0</v>
      </c>
      <c r="L95" s="6">
        <f t="shared" si="112"/>
        <v>40</v>
      </c>
      <c r="M95" s="6">
        <f t="shared" si="113"/>
        <v>0</v>
      </c>
      <c r="N95" s="6">
        <f t="shared" si="114"/>
        <v>0</v>
      </c>
      <c r="O95" s="6">
        <f t="shared" si="115"/>
        <v>0</v>
      </c>
      <c r="P95" s="6">
        <f t="shared" si="116"/>
        <v>0</v>
      </c>
      <c r="Q95" s="7">
        <f t="shared" si="117"/>
        <v>3</v>
      </c>
      <c r="R95" s="7">
        <f t="shared" si="118"/>
        <v>3</v>
      </c>
      <c r="S95" s="7">
        <v>1.3</v>
      </c>
      <c r="T95" s="11"/>
      <c r="U95" s="10"/>
      <c r="V95" s="11"/>
      <c r="W95" s="10"/>
      <c r="X95" s="7"/>
      <c r="Y95" s="11"/>
      <c r="Z95" s="10"/>
      <c r="AA95" s="11"/>
      <c r="AB95" s="10"/>
      <c r="AC95" s="11"/>
      <c r="AD95" s="10"/>
      <c r="AE95" s="11"/>
      <c r="AF95" s="10"/>
      <c r="AG95" s="11"/>
      <c r="AH95" s="10"/>
      <c r="AI95" s="11"/>
      <c r="AJ95" s="10"/>
      <c r="AK95" s="7"/>
      <c r="AL95" s="7">
        <f t="shared" si="119"/>
        <v>0</v>
      </c>
      <c r="AM95" s="11"/>
      <c r="AN95" s="10"/>
      <c r="AO95" s="11"/>
      <c r="AP95" s="10"/>
      <c r="AQ95" s="7"/>
      <c r="AR95" s="11"/>
      <c r="AS95" s="10"/>
      <c r="AT95" s="11"/>
      <c r="AU95" s="10"/>
      <c r="AV95" s="11"/>
      <c r="AW95" s="10"/>
      <c r="AX95" s="11"/>
      <c r="AY95" s="10"/>
      <c r="AZ95" s="11"/>
      <c r="BA95" s="10"/>
      <c r="BB95" s="11"/>
      <c r="BC95" s="10"/>
      <c r="BD95" s="7"/>
      <c r="BE95" s="7">
        <f t="shared" si="120"/>
        <v>0</v>
      </c>
      <c r="BF95" s="11"/>
      <c r="BG95" s="10"/>
      <c r="BH95" s="11"/>
      <c r="BI95" s="10"/>
      <c r="BJ95" s="7"/>
      <c r="BK95" s="11"/>
      <c r="BL95" s="10"/>
      <c r="BM95" s="11"/>
      <c r="BN95" s="10"/>
      <c r="BO95" s="11"/>
      <c r="BP95" s="10"/>
      <c r="BQ95" s="11"/>
      <c r="BR95" s="10"/>
      <c r="BS95" s="11"/>
      <c r="BT95" s="10"/>
      <c r="BU95" s="11"/>
      <c r="BV95" s="10"/>
      <c r="BW95" s="7"/>
      <c r="BX95" s="7">
        <f t="shared" si="121"/>
        <v>0</v>
      </c>
      <c r="BY95" s="11"/>
      <c r="BZ95" s="10"/>
      <c r="CA95" s="11"/>
      <c r="CB95" s="10"/>
      <c r="CC95" s="7"/>
      <c r="CD95" s="11"/>
      <c r="CE95" s="10"/>
      <c r="CF95" s="11"/>
      <c r="CG95" s="10"/>
      <c r="CH95" s="11"/>
      <c r="CI95" s="10"/>
      <c r="CJ95" s="11"/>
      <c r="CK95" s="10"/>
      <c r="CL95" s="11"/>
      <c r="CM95" s="10"/>
      <c r="CN95" s="11"/>
      <c r="CO95" s="10"/>
      <c r="CP95" s="7"/>
      <c r="CQ95" s="7">
        <f t="shared" si="122"/>
        <v>0</v>
      </c>
      <c r="CR95" s="11"/>
      <c r="CS95" s="10"/>
      <c r="CT95" s="11"/>
      <c r="CU95" s="10"/>
      <c r="CV95" s="7"/>
      <c r="CW95" s="11"/>
      <c r="CX95" s="10"/>
      <c r="CY95" s="11">
        <v>40</v>
      </c>
      <c r="CZ95" s="10" t="s">
        <v>64</v>
      </c>
      <c r="DA95" s="11"/>
      <c r="DB95" s="10"/>
      <c r="DC95" s="11"/>
      <c r="DD95" s="10"/>
      <c r="DE95" s="11"/>
      <c r="DF95" s="10"/>
      <c r="DG95" s="11"/>
      <c r="DH95" s="10"/>
      <c r="DI95" s="7">
        <v>3</v>
      </c>
      <c r="DJ95" s="7">
        <f t="shared" si="123"/>
        <v>3</v>
      </c>
      <c r="DK95" s="11"/>
      <c r="DL95" s="10"/>
      <c r="DM95" s="11"/>
      <c r="DN95" s="10"/>
      <c r="DO95" s="7"/>
      <c r="DP95" s="11"/>
      <c r="DQ95" s="10"/>
      <c r="DR95" s="11"/>
      <c r="DS95" s="10"/>
      <c r="DT95" s="11"/>
      <c r="DU95" s="10"/>
      <c r="DV95" s="11"/>
      <c r="DW95" s="10"/>
      <c r="DX95" s="11"/>
      <c r="DY95" s="10"/>
      <c r="DZ95" s="11"/>
      <c r="EA95" s="10"/>
      <c r="EB95" s="7"/>
      <c r="EC95" s="7">
        <f t="shared" si="124"/>
        <v>0</v>
      </c>
      <c r="ED95" s="11"/>
      <c r="EE95" s="10"/>
      <c r="EF95" s="11"/>
      <c r="EG95" s="10"/>
      <c r="EH95" s="7"/>
      <c r="EI95" s="11"/>
      <c r="EJ95" s="10"/>
      <c r="EK95" s="11"/>
      <c r="EL95" s="10"/>
      <c r="EM95" s="11"/>
      <c r="EN95" s="10"/>
      <c r="EO95" s="11"/>
      <c r="EP95" s="10"/>
      <c r="EQ95" s="11"/>
      <c r="ER95" s="10"/>
      <c r="ES95" s="11"/>
      <c r="ET95" s="10"/>
      <c r="EU95" s="7"/>
      <c r="EV95" s="7">
        <f t="shared" si="125"/>
        <v>0</v>
      </c>
      <c r="EW95" s="11"/>
      <c r="EX95" s="10"/>
      <c r="EY95" s="11"/>
      <c r="EZ95" s="10"/>
      <c r="FA95" s="7"/>
      <c r="FB95" s="11"/>
      <c r="FC95" s="10"/>
      <c r="FD95" s="11"/>
      <c r="FE95" s="10"/>
      <c r="FF95" s="11"/>
      <c r="FG95" s="10"/>
      <c r="FH95" s="11"/>
      <c r="FI95" s="10"/>
      <c r="FJ95" s="11"/>
      <c r="FK95" s="10"/>
      <c r="FL95" s="11"/>
      <c r="FM95" s="10"/>
      <c r="FN95" s="7"/>
      <c r="FO95" s="7">
        <f t="shared" si="126"/>
        <v>0</v>
      </c>
    </row>
    <row r="96" spans="1:171" x14ac:dyDescent="0.2">
      <c r="A96" s="20">
        <v>1</v>
      </c>
      <c r="B96" s="20">
        <v>1</v>
      </c>
      <c r="C96" s="20"/>
      <c r="D96" s="6" t="s">
        <v>191</v>
      </c>
      <c r="E96" s="3" t="s">
        <v>192</v>
      </c>
      <c r="F96" s="6">
        <f t="shared" si="106"/>
        <v>0</v>
      </c>
      <c r="G96" s="6">
        <f t="shared" si="107"/>
        <v>1</v>
      </c>
      <c r="H96" s="6">
        <f t="shared" si="108"/>
        <v>9</v>
      </c>
      <c r="I96" s="6">
        <f t="shared" si="109"/>
        <v>9</v>
      </c>
      <c r="J96" s="6">
        <f t="shared" si="110"/>
        <v>0</v>
      </c>
      <c r="K96" s="6">
        <f t="shared" si="111"/>
        <v>0</v>
      </c>
      <c r="L96" s="6">
        <f t="shared" si="112"/>
        <v>0</v>
      </c>
      <c r="M96" s="6">
        <f t="shared" si="113"/>
        <v>0</v>
      </c>
      <c r="N96" s="6">
        <f t="shared" si="114"/>
        <v>0</v>
      </c>
      <c r="O96" s="6">
        <f t="shared" si="115"/>
        <v>0</v>
      </c>
      <c r="P96" s="6">
        <f t="shared" si="116"/>
        <v>0</v>
      </c>
      <c r="Q96" s="7">
        <f t="shared" si="117"/>
        <v>1</v>
      </c>
      <c r="R96" s="7">
        <f t="shared" si="118"/>
        <v>0</v>
      </c>
      <c r="S96" s="7">
        <v>0.3</v>
      </c>
      <c r="T96" s="11"/>
      <c r="U96" s="10"/>
      <c r="V96" s="11"/>
      <c r="W96" s="10"/>
      <c r="X96" s="7"/>
      <c r="Y96" s="11"/>
      <c r="Z96" s="10"/>
      <c r="AA96" s="11"/>
      <c r="AB96" s="10"/>
      <c r="AC96" s="11"/>
      <c r="AD96" s="10"/>
      <c r="AE96" s="11"/>
      <c r="AF96" s="10"/>
      <c r="AG96" s="11"/>
      <c r="AH96" s="10"/>
      <c r="AI96" s="11"/>
      <c r="AJ96" s="10"/>
      <c r="AK96" s="7"/>
      <c r="AL96" s="7">
        <f t="shared" si="119"/>
        <v>0</v>
      </c>
      <c r="AM96" s="11"/>
      <c r="AN96" s="10"/>
      <c r="AO96" s="11"/>
      <c r="AP96" s="10"/>
      <c r="AQ96" s="7"/>
      <c r="AR96" s="11"/>
      <c r="AS96" s="10"/>
      <c r="AT96" s="11"/>
      <c r="AU96" s="10"/>
      <c r="AV96" s="11"/>
      <c r="AW96" s="10"/>
      <c r="AX96" s="11"/>
      <c r="AY96" s="10"/>
      <c r="AZ96" s="11"/>
      <c r="BA96" s="10"/>
      <c r="BB96" s="11"/>
      <c r="BC96" s="10"/>
      <c r="BD96" s="7"/>
      <c r="BE96" s="7">
        <f t="shared" si="120"/>
        <v>0</v>
      </c>
      <c r="BF96" s="11"/>
      <c r="BG96" s="10"/>
      <c r="BH96" s="11"/>
      <c r="BI96" s="10"/>
      <c r="BJ96" s="7"/>
      <c r="BK96" s="11"/>
      <c r="BL96" s="10"/>
      <c r="BM96" s="11"/>
      <c r="BN96" s="10"/>
      <c r="BO96" s="11"/>
      <c r="BP96" s="10"/>
      <c r="BQ96" s="11"/>
      <c r="BR96" s="10"/>
      <c r="BS96" s="11"/>
      <c r="BT96" s="10"/>
      <c r="BU96" s="11"/>
      <c r="BV96" s="10"/>
      <c r="BW96" s="7"/>
      <c r="BX96" s="7">
        <f t="shared" si="121"/>
        <v>0</v>
      </c>
      <c r="BY96" s="11"/>
      <c r="BZ96" s="10"/>
      <c r="CA96" s="11"/>
      <c r="CB96" s="10"/>
      <c r="CC96" s="7"/>
      <c r="CD96" s="11"/>
      <c r="CE96" s="10"/>
      <c r="CF96" s="11"/>
      <c r="CG96" s="10"/>
      <c r="CH96" s="11"/>
      <c r="CI96" s="10"/>
      <c r="CJ96" s="11"/>
      <c r="CK96" s="10"/>
      <c r="CL96" s="11"/>
      <c r="CM96" s="10"/>
      <c r="CN96" s="11"/>
      <c r="CO96" s="10"/>
      <c r="CP96" s="7"/>
      <c r="CQ96" s="7">
        <f t="shared" si="122"/>
        <v>0</v>
      </c>
      <c r="CR96" s="11"/>
      <c r="CS96" s="10"/>
      <c r="CT96" s="11"/>
      <c r="CU96" s="10"/>
      <c r="CV96" s="7"/>
      <c r="CW96" s="11"/>
      <c r="CX96" s="10"/>
      <c r="CY96" s="11"/>
      <c r="CZ96" s="10"/>
      <c r="DA96" s="11"/>
      <c r="DB96" s="10"/>
      <c r="DC96" s="11"/>
      <c r="DD96" s="10"/>
      <c r="DE96" s="11"/>
      <c r="DF96" s="10"/>
      <c r="DG96" s="11"/>
      <c r="DH96" s="10"/>
      <c r="DI96" s="7"/>
      <c r="DJ96" s="7">
        <f t="shared" si="123"/>
        <v>0</v>
      </c>
      <c r="DK96" s="11"/>
      <c r="DL96" s="10"/>
      <c r="DM96" s="11"/>
      <c r="DN96" s="10"/>
      <c r="DO96" s="7"/>
      <c r="DP96" s="11"/>
      <c r="DQ96" s="10"/>
      <c r="DR96" s="11"/>
      <c r="DS96" s="10"/>
      <c r="DT96" s="11"/>
      <c r="DU96" s="10"/>
      <c r="DV96" s="11"/>
      <c r="DW96" s="10"/>
      <c r="DX96" s="11"/>
      <c r="DY96" s="10"/>
      <c r="DZ96" s="11"/>
      <c r="EA96" s="10"/>
      <c r="EB96" s="7"/>
      <c r="EC96" s="7">
        <f t="shared" si="124"/>
        <v>0</v>
      </c>
      <c r="ED96" s="11">
        <v>9</v>
      </c>
      <c r="EE96" s="10" t="s">
        <v>61</v>
      </c>
      <c r="EF96" s="11"/>
      <c r="EG96" s="10"/>
      <c r="EH96" s="7">
        <v>1</v>
      </c>
      <c r="EI96" s="11"/>
      <c r="EJ96" s="10"/>
      <c r="EK96" s="11"/>
      <c r="EL96" s="10"/>
      <c r="EM96" s="11"/>
      <c r="EN96" s="10"/>
      <c r="EO96" s="11"/>
      <c r="EP96" s="10"/>
      <c r="EQ96" s="11"/>
      <c r="ER96" s="10"/>
      <c r="ES96" s="11"/>
      <c r="ET96" s="10"/>
      <c r="EU96" s="7"/>
      <c r="EV96" s="7">
        <f t="shared" si="125"/>
        <v>1</v>
      </c>
      <c r="EW96" s="11"/>
      <c r="EX96" s="10"/>
      <c r="EY96" s="11"/>
      <c r="EZ96" s="10"/>
      <c r="FA96" s="7"/>
      <c r="FB96" s="11"/>
      <c r="FC96" s="10"/>
      <c r="FD96" s="11"/>
      <c r="FE96" s="10"/>
      <c r="FF96" s="11"/>
      <c r="FG96" s="10"/>
      <c r="FH96" s="11"/>
      <c r="FI96" s="10"/>
      <c r="FJ96" s="11"/>
      <c r="FK96" s="10"/>
      <c r="FL96" s="11"/>
      <c r="FM96" s="10"/>
      <c r="FN96" s="7"/>
      <c r="FO96" s="7">
        <f t="shared" si="126"/>
        <v>0</v>
      </c>
    </row>
    <row r="97" spans="1:171" x14ac:dyDescent="0.2">
      <c r="A97" s="20">
        <v>1</v>
      </c>
      <c r="B97" s="20">
        <v>1</v>
      </c>
      <c r="C97" s="20"/>
      <c r="D97" s="6" t="s">
        <v>193</v>
      </c>
      <c r="E97" s="3" t="s">
        <v>194</v>
      </c>
      <c r="F97" s="6">
        <f t="shared" si="106"/>
        <v>0</v>
      </c>
      <c r="G97" s="6">
        <f t="shared" si="107"/>
        <v>1</v>
      </c>
      <c r="H97" s="6">
        <f t="shared" si="108"/>
        <v>9</v>
      </c>
      <c r="I97" s="6">
        <f t="shared" si="109"/>
        <v>9</v>
      </c>
      <c r="J97" s="6">
        <f t="shared" si="110"/>
        <v>0</v>
      </c>
      <c r="K97" s="6">
        <f t="shared" si="111"/>
        <v>0</v>
      </c>
      <c r="L97" s="6">
        <f t="shared" si="112"/>
        <v>0</v>
      </c>
      <c r="M97" s="6">
        <f t="shared" si="113"/>
        <v>0</v>
      </c>
      <c r="N97" s="6">
        <f t="shared" si="114"/>
        <v>0</v>
      </c>
      <c r="O97" s="6">
        <f t="shared" si="115"/>
        <v>0</v>
      </c>
      <c r="P97" s="6">
        <f t="shared" si="116"/>
        <v>0</v>
      </c>
      <c r="Q97" s="7">
        <f t="shared" si="117"/>
        <v>1</v>
      </c>
      <c r="R97" s="7">
        <f t="shared" si="118"/>
        <v>0</v>
      </c>
      <c r="S97" s="7">
        <v>0.3</v>
      </c>
      <c r="T97" s="11"/>
      <c r="U97" s="10"/>
      <c r="V97" s="11"/>
      <c r="W97" s="10"/>
      <c r="X97" s="7"/>
      <c r="Y97" s="11"/>
      <c r="Z97" s="10"/>
      <c r="AA97" s="11"/>
      <c r="AB97" s="10"/>
      <c r="AC97" s="11"/>
      <c r="AD97" s="10"/>
      <c r="AE97" s="11"/>
      <c r="AF97" s="10"/>
      <c r="AG97" s="11"/>
      <c r="AH97" s="10"/>
      <c r="AI97" s="11"/>
      <c r="AJ97" s="10"/>
      <c r="AK97" s="7"/>
      <c r="AL97" s="7">
        <f t="shared" si="119"/>
        <v>0</v>
      </c>
      <c r="AM97" s="11"/>
      <c r="AN97" s="10"/>
      <c r="AO97" s="11"/>
      <c r="AP97" s="10"/>
      <c r="AQ97" s="7"/>
      <c r="AR97" s="11"/>
      <c r="AS97" s="10"/>
      <c r="AT97" s="11"/>
      <c r="AU97" s="10"/>
      <c r="AV97" s="11"/>
      <c r="AW97" s="10"/>
      <c r="AX97" s="11"/>
      <c r="AY97" s="10"/>
      <c r="AZ97" s="11"/>
      <c r="BA97" s="10"/>
      <c r="BB97" s="11"/>
      <c r="BC97" s="10"/>
      <c r="BD97" s="7"/>
      <c r="BE97" s="7">
        <f t="shared" si="120"/>
        <v>0</v>
      </c>
      <c r="BF97" s="11"/>
      <c r="BG97" s="10"/>
      <c r="BH97" s="11"/>
      <c r="BI97" s="10"/>
      <c r="BJ97" s="7"/>
      <c r="BK97" s="11"/>
      <c r="BL97" s="10"/>
      <c r="BM97" s="11"/>
      <c r="BN97" s="10"/>
      <c r="BO97" s="11"/>
      <c r="BP97" s="10"/>
      <c r="BQ97" s="11"/>
      <c r="BR97" s="10"/>
      <c r="BS97" s="11"/>
      <c r="BT97" s="10"/>
      <c r="BU97" s="11"/>
      <c r="BV97" s="10"/>
      <c r="BW97" s="7"/>
      <c r="BX97" s="7">
        <f t="shared" si="121"/>
        <v>0</v>
      </c>
      <c r="BY97" s="11"/>
      <c r="BZ97" s="10"/>
      <c r="CA97" s="11"/>
      <c r="CB97" s="10"/>
      <c r="CC97" s="7"/>
      <c r="CD97" s="11"/>
      <c r="CE97" s="10"/>
      <c r="CF97" s="11"/>
      <c r="CG97" s="10"/>
      <c r="CH97" s="11"/>
      <c r="CI97" s="10"/>
      <c r="CJ97" s="11"/>
      <c r="CK97" s="10"/>
      <c r="CL97" s="11"/>
      <c r="CM97" s="10"/>
      <c r="CN97" s="11"/>
      <c r="CO97" s="10"/>
      <c r="CP97" s="7"/>
      <c r="CQ97" s="7">
        <f t="shared" si="122"/>
        <v>0</v>
      </c>
      <c r="CR97" s="11"/>
      <c r="CS97" s="10"/>
      <c r="CT97" s="11"/>
      <c r="CU97" s="10"/>
      <c r="CV97" s="7"/>
      <c r="CW97" s="11"/>
      <c r="CX97" s="10"/>
      <c r="CY97" s="11"/>
      <c r="CZ97" s="10"/>
      <c r="DA97" s="11"/>
      <c r="DB97" s="10"/>
      <c r="DC97" s="11"/>
      <c r="DD97" s="10"/>
      <c r="DE97" s="11"/>
      <c r="DF97" s="10"/>
      <c r="DG97" s="11"/>
      <c r="DH97" s="10"/>
      <c r="DI97" s="7"/>
      <c r="DJ97" s="7">
        <f t="shared" si="123"/>
        <v>0</v>
      </c>
      <c r="DK97" s="11"/>
      <c r="DL97" s="10"/>
      <c r="DM97" s="11"/>
      <c r="DN97" s="10"/>
      <c r="DO97" s="7"/>
      <c r="DP97" s="11"/>
      <c r="DQ97" s="10"/>
      <c r="DR97" s="11"/>
      <c r="DS97" s="10"/>
      <c r="DT97" s="11"/>
      <c r="DU97" s="10"/>
      <c r="DV97" s="11"/>
      <c r="DW97" s="10"/>
      <c r="DX97" s="11"/>
      <c r="DY97" s="10"/>
      <c r="DZ97" s="11"/>
      <c r="EA97" s="10"/>
      <c r="EB97" s="7"/>
      <c r="EC97" s="7">
        <f t="shared" si="124"/>
        <v>0</v>
      </c>
      <c r="ED97" s="11">
        <v>9</v>
      </c>
      <c r="EE97" s="10" t="s">
        <v>61</v>
      </c>
      <c r="EF97" s="11"/>
      <c r="EG97" s="10"/>
      <c r="EH97" s="7">
        <v>1</v>
      </c>
      <c r="EI97" s="11"/>
      <c r="EJ97" s="10"/>
      <c r="EK97" s="11"/>
      <c r="EL97" s="10"/>
      <c r="EM97" s="11"/>
      <c r="EN97" s="10"/>
      <c r="EO97" s="11"/>
      <c r="EP97" s="10"/>
      <c r="EQ97" s="11"/>
      <c r="ER97" s="10"/>
      <c r="ES97" s="11"/>
      <c r="ET97" s="10"/>
      <c r="EU97" s="7"/>
      <c r="EV97" s="7">
        <f t="shared" si="125"/>
        <v>1</v>
      </c>
      <c r="EW97" s="11"/>
      <c r="EX97" s="10"/>
      <c r="EY97" s="11"/>
      <c r="EZ97" s="10"/>
      <c r="FA97" s="7"/>
      <c r="FB97" s="11"/>
      <c r="FC97" s="10"/>
      <c r="FD97" s="11"/>
      <c r="FE97" s="10"/>
      <c r="FF97" s="11"/>
      <c r="FG97" s="10"/>
      <c r="FH97" s="11"/>
      <c r="FI97" s="10"/>
      <c r="FJ97" s="11"/>
      <c r="FK97" s="10"/>
      <c r="FL97" s="11"/>
      <c r="FM97" s="10"/>
      <c r="FN97" s="7"/>
      <c r="FO97" s="7">
        <f t="shared" si="126"/>
        <v>0</v>
      </c>
    </row>
    <row r="98" spans="1:171" x14ac:dyDescent="0.2">
      <c r="A98" s="20">
        <v>53</v>
      </c>
      <c r="B98" s="20">
        <v>1</v>
      </c>
      <c r="C98" s="20"/>
      <c r="D98" s="6" t="s">
        <v>195</v>
      </c>
      <c r="E98" s="3" t="s">
        <v>196</v>
      </c>
      <c r="F98" s="6">
        <f t="shared" si="106"/>
        <v>0</v>
      </c>
      <c r="G98" s="6">
        <f t="shared" si="107"/>
        <v>2</v>
      </c>
      <c r="H98" s="6">
        <f t="shared" si="108"/>
        <v>18</v>
      </c>
      <c r="I98" s="6">
        <f t="shared" si="109"/>
        <v>9</v>
      </c>
      <c r="J98" s="6">
        <f t="shared" si="110"/>
        <v>9</v>
      </c>
      <c r="K98" s="6">
        <f t="shared" si="111"/>
        <v>0</v>
      </c>
      <c r="L98" s="6">
        <f t="shared" si="112"/>
        <v>0</v>
      </c>
      <c r="M98" s="6">
        <f t="shared" si="113"/>
        <v>0</v>
      </c>
      <c r="N98" s="6">
        <f t="shared" si="114"/>
        <v>0</v>
      </c>
      <c r="O98" s="6">
        <f t="shared" si="115"/>
        <v>0</v>
      </c>
      <c r="P98" s="6">
        <f t="shared" si="116"/>
        <v>0</v>
      </c>
      <c r="Q98" s="7">
        <f t="shared" si="117"/>
        <v>2</v>
      </c>
      <c r="R98" s="7">
        <f t="shared" si="118"/>
        <v>0</v>
      </c>
      <c r="S98" s="7">
        <v>2</v>
      </c>
      <c r="T98" s="11"/>
      <c r="U98" s="10"/>
      <c r="V98" s="11"/>
      <c r="W98" s="10"/>
      <c r="X98" s="7"/>
      <c r="Y98" s="11"/>
      <c r="Z98" s="10"/>
      <c r="AA98" s="11"/>
      <c r="AB98" s="10"/>
      <c r="AC98" s="11"/>
      <c r="AD98" s="10"/>
      <c r="AE98" s="11"/>
      <c r="AF98" s="10"/>
      <c r="AG98" s="11"/>
      <c r="AH98" s="10"/>
      <c r="AI98" s="11"/>
      <c r="AJ98" s="10"/>
      <c r="AK98" s="7"/>
      <c r="AL98" s="7">
        <f t="shared" si="119"/>
        <v>0</v>
      </c>
      <c r="AM98" s="11"/>
      <c r="AN98" s="10"/>
      <c r="AO98" s="11"/>
      <c r="AP98" s="10"/>
      <c r="AQ98" s="7"/>
      <c r="AR98" s="11"/>
      <c r="AS98" s="10"/>
      <c r="AT98" s="11"/>
      <c r="AU98" s="10"/>
      <c r="AV98" s="11"/>
      <c r="AW98" s="10"/>
      <c r="AX98" s="11"/>
      <c r="AY98" s="10"/>
      <c r="AZ98" s="11"/>
      <c r="BA98" s="10"/>
      <c r="BB98" s="11"/>
      <c r="BC98" s="10"/>
      <c r="BD98" s="7"/>
      <c r="BE98" s="7">
        <f t="shared" si="120"/>
        <v>0</v>
      </c>
      <c r="BF98" s="11"/>
      <c r="BG98" s="10"/>
      <c r="BH98" s="11"/>
      <c r="BI98" s="10"/>
      <c r="BJ98" s="7"/>
      <c r="BK98" s="11"/>
      <c r="BL98" s="10"/>
      <c r="BM98" s="11"/>
      <c r="BN98" s="10"/>
      <c r="BO98" s="11"/>
      <c r="BP98" s="10"/>
      <c r="BQ98" s="11"/>
      <c r="BR98" s="10"/>
      <c r="BS98" s="11"/>
      <c r="BT98" s="10"/>
      <c r="BU98" s="11"/>
      <c r="BV98" s="10"/>
      <c r="BW98" s="7"/>
      <c r="BX98" s="7">
        <f t="shared" si="121"/>
        <v>0</v>
      </c>
      <c r="BY98" s="11"/>
      <c r="BZ98" s="10"/>
      <c r="CA98" s="11"/>
      <c r="CB98" s="10"/>
      <c r="CC98" s="7"/>
      <c r="CD98" s="11"/>
      <c r="CE98" s="10"/>
      <c r="CF98" s="11"/>
      <c r="CG98" s="10"/>
      <c r="CH98" s="11"/>
      <c r="CI98" s="10"/>
      <c r="CJ98" s="11"/>
      <c r="CK98" s="10"/>
      <c r="CL98" s="11"/>
      <c r="CM98" s="10"/>
      <c r="CN98" s="11"/>
      <c r="CO98" s="10"/>
      <c r="CP98" s="7"/>
      <c r="CQ98" s="7">
        <f t="shared" si="122"/>
        <v>0</v>
      </c>
      <c r="CR98" s="11"/>
      <c r="CS98" s="10"/>
      <c r="CT98" s="11"/>
      <c r="CU98" s="10"/>
      <c r="CV98" s="7"/>
      <c r="CW98" s="11"/>
      <c r="CX98" s="10"/>
      <c r="CY98" s="11"/>
      <c r="CZ98" s="10"/>
      <c r="DA98" s="11"/>
      <c r="DB98" s="10"/>
      <c r="DC98" s="11"/>
      <c r="DD98" s="10"/>
      <c r="DE98" s="11"/>
      <c r="DF98" s="10"/>
      <c r="DG98" s="11"/>
      <c r="DH98" s="10"/>
      <c r="DI98" s="7"/>
      <c r="DJ98" s="7">
        <f t="shared" si="123"/>
        <v>0</v>
      </c>
      <c r="DK98" s="11"/>
      <c r="DL98" s="10"/>
      <c r="DM98" s="11"/>
      <c r="DN98" s="10"/>
      <c r="DO98" s="7"/>
      <c r="DP98" s="11"/>
      <c r="DQ98" s="10"/>
      <c r="DR98" s="11"/>
      <c r="DS98" s="10"/>
      <c r="DT98" s="11"/>
      <c r="DU98" s="10"/>
      <c r="DV98" s="11"/>
      <c r="DW98" s="10"/>
      <c r="DX98" s="11"/>
      <c r="DY98" s="10"/>
      <c r="DZ98" s="11"/>
      <c r="EA98" s="10"/>
      <c r="EB98" s="7"/>
      <c r="EC98" s="7">
        <f t="shared" si="124"/>
        <v>0</v>
      </c>
      <c r="ED98" s="11"/>
      <c r="EE98" s="10"/>
      <c r="EF98" s="11"/>
      <c r="EG98" s="10"/>
      <c r="EH98" s="7"/>
      <c r="EI98" s="11"/>
      <c r="EJ98" s="10"/>
      <c r="EK98" s="11"/>
      <c r="EL98" s="10"/>
      <c r="EM98" s="11"/>
      <c r="EN98" s="10"/>
      <c r="EO98" s="11"/>
      <c r="EP98" s="10"/>
      <c r="EQ98" s="11"/>
      <c r="ER98" s="10"/>
      <c r="ES98" s="11"/>
      <c r="ET98" s="10"/>
      <c r="EU98" s="7"/>
      <c r="EV98" s="7">
        <f t="shared" si="125"/>
        <v>0</v>
      </c>
      <c r="EW98" s="11">
        <v>9</v>
      </c>
      <c r="EX98" s="10" t="s">
        <v>61</v>
      </c>
      <c r="EY98" s="11">
        <v>9</v>
      </c>
      <c r="EZ98" s="10" t="s">
        <v>61</v>
      </c>
      <c r="FA98" s="7">
        <v>2</v>
      </c>
      <c r="FB98" s="11"/>
      <c r="FC98" s="10"/>
      <c r="FD98" s="11"/>
      <c r="FE98" s="10"/>
      <c r="FF98" s="11"/>
      <c r="FG98" s="10"/>
      <c r="FH98" s="11"/>
      <c r="FI98" s="10"/>
      <c r="FJ98" s="11"/>
      <c r="FK98" s="10"/>
      <c r="FL98" s="11"/>
      <c r="FM98" s="10"/>
      <c r="FN98" s="7"/>
      <c r="FO98" s="7">
        <f t="shared" si="126"/>
        <v>2</v>
      </c>
    </row>
    <row r="99" spans="1:171" x14ac:dyDescent="0.2">
      <c r="A99" s="20">
        <v>53</v>
      </c>
      <c r="B99" s="20">
        <v>1</v>
      </c>
      <c r="C99" s="20"/>
      <c r="D99" s="6" t="s">
        <v>197</v>
      </c>
      <c r="E99" s="3" t="s">
        <v>194</v>
      </c>
      <c r="F99" s="6">
        <f t="shared" si="106"/>
        <v>0</v>
      </c>
      <c r="G99" s="6">
        <f t="shared" si="107"/>
        <v>2</v>
      </c>
      <c r="H99" s="6">
        <f t="shared" si="108"/>
        <v>18</v>
      </c>
      <c r="I99" s="6">
        <f t="shared" si="109"/>
        <v>9</v>
      </c>
      <c r="J99" s="6">
        <f t="shared" si="110"/>
        <v>9</v>
      </c>
      <c r="K99" s="6">
        <f t="shared" si="111"/>
        <v>0</v>
      </c>
      <c r="L99" s="6">
        <f t="shared" si="112"/>
        <v>0</v>
      </c>
      <c r="M99" s="6">
        <f t="shared" si="113"/>
        <v>0</v>
      </c>
      <c r="N99" s="6">
        <f t="shared" si="114"/>
        <v>0</v>
      </c>
      <c r="O99" s="6">
        <f t="shared" si="115"/>
        <v>0</v>
      </c>
      <c r="P99" s="6">
        <f t="shared" si="116"/>
        <v>0</v>
      </c>
      <c r="Q99" s="7">
        <f t="shared" si="117"/>
        <v>2</v>
      </c>
      <c r="R99" s="7">
        <f t="shared" si="118"/>
        <v>0</v>
      </c>
      <c r="S99" s="7">
        <v>2</v>
      </c>
      <c r="T99" s="11"/>
      <c r="U99" s="10"/>
      <c r="V99" s="11"/>
      <c r="W99" s="10"/>
      <c r="X99" s="7"/>
      <c r="Y99" s="11"/>
      <c r="Z99" s="10"/>
      <c r="AA99" s="11"/>
      <c r="AB99" s="10"/>
      <c r="AC99" s="11"/>
      <c r="AD99" s="10"/>
      <c r="AE99" s="11"/>
      <c r="AF99" s="10"/>
      <c r="AG99" s="11"/>
      <c r="AH99" s="10"/>
      <c r="AI99" s="11"/>
      <c r="AJ99" s="10"/>
      <c r="AK99" s="7"/>
      <c r="AL99" s="7">
        <f t="shared" si="119"/>
        <v>0</v>
      </c>
      <c r="AM99" s="11"/>
      <c r="AN99" s="10"/>
      <c r="AO99" s="11"/>
      <c r="AP99" s="10"/>
      <c r="AQ99" s="7"/>
      <c r="AR99" s="11"/>
      <c r="AS99" s="10"/>
      <c r="AT99" s="11"/>
      <c r="AU99" s="10"/>
      <c r="AV99" s="11"/>
      <c r="AW99" s="10"/>
      <c r="AX99" s="11"/>
      <c r="AY99" s="10"/>
      <c r="AZ99" s="11"/>
      <c r="BA99" s="10"/>
      <c r="BB99" s="11"/>
      <c r="BC99" s="10"/>
      <c r="BD99" s="7"/>
      <c r="BE99" s="7">
        <f t="shared" si="120"/>
        <v>0</v>
      </c>
      <c r="BF99" s="11"/>
      <c r="BG99" s="10"/>
      <c r="BH99" s="11"/>
      <c r="BI99" s="10"/>
      <c r="BJ99" s="7"/>
      <c r="BK99" s="11"/>
      <c r="BL99" s="10"/>
      <c r="BM99" s="11"/>
      <c r="BN99" s="10"/>
      <c r="BO99" s="11"/>
      <c r="BP99" s="10"/>
      <c r="BQ99" s="11"/>
      <c r="BR99" s="10"/>
      <c r="BS99" s="11"/>
      <c r="BT99" s="10"/>
      <c r="BU99" s="11"/>
      <c r="BV99" s="10"/>
      <c r="BW99" s="7"/>
      <c r="BX99" s="7">
        <f t="shared" si="121"/>
        <v>0</v>
      </c>
      <c r="BY99" s="11"/>
      <c r="BZ99" s="10"/>
      <c r="CA99" s="11"/>
      <c r="CB99" s="10"/>
      <c r="CC99" s="7"/>
      <c r="CD99" s="11"/>
      <c r="CE99" s="10"/>
      <c r="CF99" s="11"/>
      <c r="CG99" s="10"/>
      <c r="CH99" s="11"/>
      <c r="CI99" s="10"/>
      <c r="CJ99" s="11"/>
      <c r="CK99" s="10"/>
      <c r="CL99" s="11"/>
      <c r="CM99" s="10"/>
      <c r="CN99" s="11"/>
      <c r="CO99" s="10"/>
      <c r="CP99" s="7"/>
      <c r="CQ99" s="7">
        <f t="shared" si="122"/>
        <v>0</v>
      </c>
      <c r="CR99" s="11"/>
      <c r="CS99" s="10"/>
      <c r="CT99" s="11"/>
      <c r="CU99" s="10"/>
      <c r="CV99" s="7"/>
      <c r="CW99" s="11"/>
      <c r="CX99" s="10"/>
      <c r="CY99" s="11"/>
      <c r="CZ99" s="10"/>
      <c r="DA99" s="11"/>
      <c r="DB99" s="10"/>
      <c r="DC99" s="11"/>
      <c r="DD99" s="10"/>
      <c r="DE99" s="11"/>
      <c r="DF99" s="10"/>
      <c r="DG99" s="11"/>
      <c r="DH99" s="10"/>
      <c r="DI99" s="7"/>
      <c r="DJ99" s="7">
        <f t="shared" si="123"/>
        <v>0</v>
      </c>
      <c r="DK99" s="11"/>
      <c r="DL99" s="10"/>
      <c r="DM99" s="11"/>
      <c r="DN99" s="10"/>
      <c r="DO99" s="7"/>
      <c r="DP99" s="11"/>
      <c r="DQ99" s="10"/>
      <c r="DR99" s="11"/>
      <c r="DS99" s="10"/>
      <c r="DT99" s="11"/>
      <c r="DU99" s="10"/>
      <c r="DV99" s="11"/>
      <c r="DW99" s="10"/>
      <c r="DX99" s="11"/>
      <c r="DY99" s="10"/>
      <c r="DZ99" s="11"/>
      <c r="EA99" s="10"/>
      <c r="EB99" s="7"/>
      <c r="EC99" s="7">
        <f t="shared" si="124"/>
        <v>0</v>
      </c>
      <c r="ED99" s="11"/>
      <c r="EE99" s="10"/>
      <c r="EF99" s="11"/>
      <c r="EG99" s="10"/>
      <c r="EH99" s="7"/>
      <c r="EI99" s="11"/>
      <c r="EJ99" s="10"/>
      <c r="EK99" s="11"/>
      <c r="EL99" s="10"/>
      <c r="EM99" s="11"/>
      <c r="EN99" s="10"/>
      <c r="EO99" s="11"/>
      <c r="EP99" s="10"/>
      <c r="EQ99" s="11"/>
      <c r="ER99" s="10"/>
      <c r="ES99" s="11"/>
      <c r="ET99" s="10"/>
      <c r="EU99" s="7"/>
      <c r="EV99" s="7">
        <f t="shared" si="125"/>
        <v>0</v>
      </c>
      <c r="EW99" s="11">
        <v>9</v>
      </c>
      <c r="EX99" s="10" t="s">
        <v>61</v>
      </c>
      <c r="EY99" s="11">
        <v>9</v>
      </c>
      <c r="EZ99" s="10" t="s">
        <v>61</v>
      </c>
      <c r="FA99" s="7">
        <v>2</v>
      </c>
      <c r="FB99" s="11"/>
      <c r="FC99" s="10"/>
      <c r="FD99" s="11"/>
      <c r="FE99" s="10"/>
      <c r="FF99" s="11"/>
      <c r="FG99" s="10"/>
      <c r="FH99" s="11"/>
      <c r="FI99" s="10"/>
      <c r="FJ99" s="11"/>
      <c r="FK99" s="10"/>
      <c r="FL99" s="11"/>
      <c r="FM99" s="10"/>
      <c r="FN99" s="7"/>
      <c r="FO99" s="7">
        <f t="shared" si="126"/>
        <v>2</v>
      </c>
    </row>
    <row r="100" spans="1:171" x14ac:dyDescent="0.2">
      <c r="A100" s="6">
        <v>2</v>
      </c>
      <c r="B100" s="6">
        <v>1</v>
      </c>
      <c r="C100" s="6"/>
      <c r="D100" s="6" t="s">
        <v>198</v>
      </c>
      <c r="E100" s="3" t="s">
        <v>199</v>
      </c>
      <c r="F100" s="6">
        <f t="shared" si="106"/>
        <v>0</v>
      </c>
      <c r="G100" s="6">
        <f t="shared" si="107"/>
        <v>2</v>
      </c>
      <c r="H100" s="6">
        <f t="shared" si="108"/>
        <v>18</v>
      </c>
      <c r="I100" s="6">
        <f t="shared" si="109"/>
        <v>9</v>
      </c>
      <c r="J100" s="6">
        <f t="shared" si="110"/>
        <v>0</v>
      </c>
      <c r="K100" s="6">
        <f t="shared" si="111"/>
        <v>9</v>
      </c>
      <c r="L100" s="6">
        <f t="shared" si="112"/>
        <v>0</v>
      </c>
      <c r="M100" s="6">
        <f t="shared" si="113"/>
        <v>0</v>
      </c>
      <c r="N100" s="6">
        <f t="shared" si="114"/>
        <v>0</v>
      </c>
      <c r="O100" s="6">
        <f t="shared" si="115"/>
        <v>0</v>
      </c>
      <c r="P100" s="6">
        <f t="shared" si="116"/>
        <v>0</v>
      </c>
      <c r="Q100" s="7">
        <f t="shared" si="117"/>
        <v>2</v>
      </c>
      <c r="R100" s="7">
        <f t="shared" si="118"/>
        <v>1</v>
      </c>
      <c r="S100" s="7">
        <v>0.6</v>
      </c>
      <c r="T100" s="11"/>
      <c r="U100" s="10"/>
      <c r="V100" s="11"/>
      <c r="W100" s="10"/>
      <c r="X100" s="7"/>
      <c r="Y100" s="11"/>
      <c r="Z100" s="10"/>
      <c r="AA100" s="11"/>
      <c r="AB100" s="10"/>
      <c r="AC100" s="11"/>
      <c r="AD100" s="10"/>
      <c r="AE100" s="11"/>
      <c r="AF100" s="10"/>
      <c r="AG100" s="11"/>
      <c r="AH100" s="10"/>
      <c r="AI100" s="11"/>
      <c r="AJ100" s="10"/>
      <c r="AK100" s="7"/>
      <c r="AL100" s="7">
        <f t="shared" si="119"/>
        <v>0</v>
      </c>
      <c r="AM100" s="11">
        <v>9</v>
      </c>
      <c r="AN100" s="10" t="s">
        <v>61</v>
      </c>
      <c r="AO100" s="11"/>
      <c r="AP100" s="10"/>
      <c r="AQ100" s="7">
        <v>1</v>
      </c>
      <c r="AR100" s="11">
        <v>9</v>
      </c>
      <c r="AS100" s="10" t="s">
        <v>61</v>
      </c>
      <c r="AT100" s="11"/>
      <c r="AU100" s="10"/>
      <c r="AV100" s="11"/>
      <c r="AW100" s="10"/>
      <c r="AX100" s="11"/>
      <c r="AY100" s="10"/>
      <c r="AZ100" s="11"/>
      <c r="BA100" s="10"/>
      <c r="BB100" s="11"/>
      <c r="BC100" s="10"/>
      <c r="BD100" s="7">
        <v>1</v>
      </c>
      <c r="BE100" s="7">
        <f t="shared" si="120"/>
        <v>2</v>
      </c>
      <c r="BF100" s="11"/>
      <c r="BG100" s="10"/>
      <c r="BH100" s="11"/>
      <c r="BI100" s="10"/>
      <c r="BJ100" s="7"/>
      <c r="BK100" s="11"/>
      <c r="BL100" s="10"/>
      <c r="BM100" s="11"/>
      <c r="BN100" s="10"/>
      <c r="BO100" s="11"/>
      <c r="BP100" s="10"/>
      <c r="BQ100" s="11"/>
      <c r="BR100" s="10"/>
      <c r="BS100" s="11"/>
      <c r="BT100" s="10"/>
      <c r="BU100" s="11"/>
      <c r="BV100" s="10"/>
      <c r="BW100" s="7"/>
      <c r="BX100" s="7">
        <f t="shared" si="121"/>
        <v>0</v>
      </c>
      <c r="BY100" s="11"/>
      <c r="BZ100" s="10"/>
      <c r="CA100" s="11"/>
      <c r="CB100" s="10"/>
      <c r="CC100" s="7"/>
      <c r="CD100" s="11"/>
      <c r="CE100" s="10"/>
      <c r="CF100" s="11"/>
      <c r="CG100" s="10"/>
      <c r="CH100" s="11"/>
      <c r="CI100" s="10"/>
      <c r="CJ100" s="11"/>
      <c r="CK100" s="10"/>
      <c r="CL100" s="11"/>
      <c r="CM100" s="10"/>
      <c r="CN100" s="11"/>
      <c r="CO100" s="10"/>
      <c r="CP100" s="7"/>
      <c r="CQ100" s="7">
        <f t="shared" si="122"/>
        <v>0</v>
      </c>
      <c r="CR100" s="11"/>
      <c r="CS100" s="10"/>
      <c r="CT100" s="11"/>
      <c r="CU100" s="10"/>
      <c r="CV100" s="7"/>
      <c r="CW100" s="11"/>
      <c r="CX100" s="10"/>
      <c r="CY100" s="11"/>
      <c r="CZ100" s="10"/>
      <c r="DA100" s="11"/>
      <c r="DB100" s="10"/>
      <c r="DC100" s="11"/>
      <c r="DD100" s="10"/>
      <c r="DE100" s="11"/>
      <c r="DF100" s="10"/>
      <c r="DG100" s="11"/>
      <c r="DH100" s="10"/>
      <c r="DI100" s="7"/>
      <c r="DJ100" s="7">
        <f t="shared" si="123"/>
        <v>0</v>
      </c>
      <c r="DK100" s="11"/>
      <c r="DL100" s="10"/>
      <c r="DM100" s="11"/>
      <c r="DN100" s="10"/>
      <c r="DO100" s="7"/>
      <c r="DP100" s="11"/>
      <c r="DQ100" s="10"/>
      <c r="DR100" s="11"/>
      <c r="DS100" s="10"/>
      <c r="DT100" s="11"/>
      <c r="DU100" s="10"/>
      <c r="DV100" s="11"/>
      <c r="DW100" s="10"/>
      <c r="DX100" s="11"/>
      <c r="DY100" s="10"/>
      <c r="DZ100" s="11"/>
      <c r="EA100" s="10"/>
      <c r="EB100" s="7"/>
      <c r="EC100" s="7">
        <f t="shared" si="124"/>
        <v>0</v>
      </c>
      <c r="ED100" s="11"/>
      <c r="EE100" s="10"/>
      <c r="EF100" s="11"/>
      <c r="EG100" s="10"/>
      <c r="EH100" s="7"/>
      <c r="EI100" s="11"/>
      <c r="EJ100" s="10"/>
      <c r="EK100" s="11"/>
      <c r="EL100" s="10"/>
      <c r="EM100" s="11"/>
      <c r="EN100" s="10"/>
      <c r="EO100" s="11"/>
      <c r="EP100" s="10"/>
      <c r="EQ100" s="11"/>
      <c r="ER100" s="10"/>
      <c r="ES100" s="11"/>
      <c r="ET100" s="10"/>
      <c r="EU100" s="7"/>
      <c r="EV100" s="7">
        <f t="shared" si="125"/>
        <v>0</v>
      </c>
      <c r="EW100" s="11"/>
      <c r="EX100" s="10"/>
      <c r="EY100" s="11"/>
      <c r="EZ100" s="10"/>
      <c r="FA100" s="7"/>
      <c r="FB100" s="11"/>
      <c r="FC100" s="10"/>
      <c r="FD100" s="11"/>
      <c r="FE100" s="10"/>
      <c r="FF100" s="11"/>
      <c r="FG100" s="10"/>
      <c r="FH100" s="11"/>
      <c r="FI100" s="10"/>
      <c r="FJ100" s="11"/>
      <c r="FK100" s="10"/>
      <c r="FL100" s="11"/>
      <c r="FM100" s="10"/>
      <c r="FN100" s="7"/>
      <c r="FO100" s="7">
        <f t="shared" si="126"/>
        <v>0</v>
      </c>
    </row>
    <row r="101" spans="1:171" x14ac:dyDescent="0.2">
      <c r="A101" s="20">
        <v>3</v>
      </c>
      <c r="B101" s="20">
        <v>1</v>
      </c>
      <c r="C101" s="20"/>
      <c r="D101" s="6" t="s">
        <v>200</v>
      </c>
      <c r="E101" s="3" t="s">
        <v>201</v>
      </c>
      <c r="F101" s="6">
        <f t="shared" si="106"/>
        <v>0</v>
      </c>
      <c r="G101" s="6">
        <f t="shared" si="107"/>
        <v>2</v>
      </c>
      <c r="H101" s="6">
        <f t="shared" si="108"/>
        <v>24</v>
      </c>
      <c r="I101" s="6">
        <f t="shared" si="109"/>
        <v>12</v>
      </c>
      <c r="J101" s="6">
        <f t="shared" si="110"/>
        <v>0</v>
      </c>
      <c r="K101" s="6">
        <f t="shared" si="111"/>
        <v>0</v>
      </c>
      <c r="L101" s="6">
        <f t="shared" si="112"/>
        <v>0</v>
      </c>
      <c r="M101" s="6">
        <f t="shared" si="113"/>
        <v>12</v>
      </c>
      <c r="N101" s="6">
        <f t="shared" si="114"/>
        <v>0</v>
      </c>
      <c r="O101" s="6">
        <f t="shared" si="115"/>
        <v>0</v>
      </c>
      <c r="P101" s="6">
        <f t="shared" si="116"/>
        <v>0</v>
      </c>
      <c r="Q101" s="7">
        <f t="shared" si="117"/>
        <v>2</v>
      </c>
      <c r="R101" s="7">
        <f t="shared" si="118"/>
        <v>1</v>
      </c>
      <c r="S101" s="7">
        <v>0.8</v>
      </c>
      <c r="T101" s="11"/>
      <c r="U101" s="10"/>
      <c r="V101" s="11"/>
      <c r="W101" s="10"/>
      <c r="X101" s="7"/>
      <c r="Y101" s="11"/>
      <c r="Z101" s="10"/>
      <c r="AA101" s="11"/>
      <c r="AB101" s="10"/>
      <c r="AC101" s="11"/>
      <c r="AD101" s="10"/>
      <c r="AE101" s="11"/>
      <c r="AF101" s="10"/>
      <c r="AG101" s="11"/>
      <c r="AH101" s="10"/>
      <c r="AI101" s="11"/>
      <c r="AJ101" s="10"/>
      <c r="AK101" s="7"/>
      <c r="AL101" s="7">
        <f t="shared" si="119"/>
        <v>0</v>
      </c>
      <c r="AM101" s="11"/>
      <c r="AN101" s="10"/>
      <c r="AO101" s="11"/>
      <c r="AP101" s="10"/>
      <c r="AQ101" s="7"/>
      <c r="AR101" s="11"/>
      <c r="AS101" s="10"/>
      <c r="AT101" s="11"/>
      <c r="AU101" s="10"/>
      <c r="AV101" s="11"/>
      <c r="AW101" s="10"/>
      <c r="AX101" s="11"/>
      <c r="AY101" s="10"/>
      <c r="AZ101" s="11"/>
      <c r="BA101" s="10"/>
      <c r="BB101" s="11"/>
      <c r="BC101" s="10"/>
      <c r="BD101" s="7"/>
      <c r="BE101" s="7">
        <f t="shared" si="120"/>
        <v>0</v>
      </c>
      <c r="BF101" s="11"/>
      <c r="BG101" s="10"/>
      <c r="BH101" s="11"/>
      <c r="BI101" s="10"/>
      <c r="BJ101" s="7"/>
      <c r="BK101" s="11"/>
      <c r="BL101" s="10"/>
      <c r="BM101" s="11"/>
      <c r="BN101" s="10"/>
      <c r="BO101" s="11"/>
      <c r="BP101" s="10"/>
      <c r="BQ101" s="11"/>
      <c r="BR101" s="10"/>
      <c r="BS101" s="11"/>
      <c r="BT101" s="10"/>
      <c r="BU101" s="11"/>
      <c r="BV101" s="10"/>
      <c r="BW101" s="7"/>
      <c r="BX101" s="7">
        <f t="shared" si="121"/>
        <v>0</v>
      </c>
      <c r="BY101" s="11">
        <v>12</v>
      </c>
      <c r="BZ101" s="10" t="s">
        <v>61</v>
      </c>
      <c r="CA101" s="11"/>
      <c r="CB101" s="10"/>
      <c r="CC101" s="7">
        <v>1</v>
      </c>
      <c r="CD101" s="11"/>
      <c r="CE101" s="10"/>
      <c r="CF101" s="11"/>
      <c r="CG101" s="10"/>
      <c r="CH101" s="11">
        <v>12</v>
      </c>
      <c r="CI101" s="10" t="s">
        <v>61</v>
      </c>
      <c r="CJ101" s="11"/>
      <c r="CK101" s="10"/>
      <c r="CL101" s="11"/>
      <c r="CM101" s="10"/>
      <c r="CN101" s="11"/>
      <c r="CO101" s="10"/>
      <c r="CP101" s="7">
        <v>1</v>
      </c>
      <c r="CQ101" s="7">
        <f t="shared" si="122"/>
        <v>2</v>
      </c>
      <c r="CR101" s="11"/>
      <c r="CS101" s="10"/>
      <c r="CT101" s="11"/>
      <c r="CU101" s="10"/>
      <c r="CV101" s="7"/>
      <c r="CW101" s="11"/>
      <c r="CX101" s="10"/>
      <c r="CY101" s="11"/>
      <c r="CZ101" s="10"/>
      <c r="DA101" s="11"/>
      <c r="DB101" s="10"/>
      <c r="DC101" s="11"/>
      <c r="DD101" s="10"/>
      <c r="DE101" s="11"/>
      <c r="DF101" s="10"/>
      <c r="DG101" s="11"/>
      <c r="DH101" s="10"/>
      <c r="DI101" s="7"/>
      <c r="DJ101" s="7">
        <f t="shared" si="123"/>
        <v>0</v>
      </c>
      <c r="DK101" s="11"/>
      <c r="DL101" s="10"/>
      <c r="DM101" s="11"/>
      <c r="DN101" s="10"/>
      <c r="DO101" s="7"/>
      <c r="DP101" s="11"/>
      <c r="DQ101" s="10"/>
      <c r="DR101" s="11"/>
      <c r="DS101" s="10"/>
      <c r="DT101" s="11"/>
      <c r="DU101" s="10"/>
      <c r="DV101" s="11"/>
      <c r="DW101" s="10"/>
      <c r="DX101" s="11"/>
      <c r="DY101" s="10"/>
      <c r="DZ101" s="11"/>
      <c r="EA101" s="10"/>
      <c r="EB101" s="7"/>
      <c r="EC101" s="7">
        <f t="shared" si="124"/>
        <v>0</v>
      </c>
      <c r="ED101" s="11"/>
      <c r="EE101" s="10"/>
      <c r="EF101" s="11"/>
      <c r="EG101" s="10"/>
      <c r="EH101" s="7"/>
      <c r="EI101" s="11"/>
      <c r="EJ101" s="10"/>
      <c r="EK101" s="11"/>
      <c r="EL101" s="10"/>
      <c r="EM101" s="11"/>
      <c r="EN101" s="10"/>
      <c r="EO101" s="11"/>
      <c r="EP101" s="10"/>
      <c r="EQ101" s="11"/>
      <c r="ER101" s="10"/>
      <c r="ES101" s="11"/>
      <c r="ET101" s="10"/>
      <c r="EU101" s="7"/>
      <c r="EV101" s="7">
        <f t="shared" si="125"/>
        <v>0</v>
      </c>
      <c r="EW101" s="11"/>
      <c r="EX101" s="10"/>
      <c r="EY101" s="11"/>
      <c r="EZ101" s="10"/>
      <c r="FA101" s="7"/>
      <c r="FB101" s="11"/>
      <c r="FC101" s="10"/>
      <c r="FD101" s="11"/>
      <c r="FE101" s="10"/>
      <c r="FF101" s="11"/>
      <c r="FG101" s="10"/>
      <c r="FH101" s="11"/>
      <c r="FI101" s="10"/>
      <c r="FJ101" s="11"/>
      <c r="FK101" s="10"/>
      <c r="FL101" s="11"/>
      <c r="FM101" s="10"/>
      <c r="FN101" s="7"/>
      <c r="FO101" s="7">
        <f t="shared" si="126"/>
        <v>0</v>
      </c>
    </row>
    <row r="102" spans="1:171" x14ac:dyDescent="0.2">
      <c r="A102" s="20">
        <v>3</v>
      </c>
      <c r="B102" s="20">
        <v>1</v>
      </c>
      <c r="C102" s="20"/>
      <c r="D102" s="6" t="s">
        <v>202</v>
      </c>
      <c r="E102" s="3" t="s">
        <v>203</v>
      </c>
      <c r="F102" s="6">
        <f t="shared" si="106"/>
        <v>0</v>
      </c>
      <c r="G102" s="6">
        <f t="shared" si="107"/>
        <v>2</v>
      </c>
      <c r="H102" s="6">
        <f t="shared" si="108"/>
        <v>24</v>
      </c>
      <c r="I102" s="6">
        <f t="shared" si="109"/>
        <v>12</v>
      </c>
      <c r="J102" s="6">
        <f t="shared" si="110"/>
        <v>0</v>
      </c>
      <c r="K102" s="6">
        <f t="shared" si="111"/>
        <v>0</v>
      </c>
      <c r="L102" s="6">
        <f t="shared" si="112"/>
        <v>0</v>
      </c>
      <c r="M102" s="6">
        <f t="shared" si="113"/>
        <v>12</v>
      </c>
      <c r="N102" s="6">
        <f t="shared" si="114"/>
        <v>0</v>
      </c>
      <c r="O102" s="6">
        <f t="shared" si="115"/>
        <v>0</v>
      </c>
      <c r="P102" s="6">
        <f t="shared" si="116"/>
        <v>0</v>
      </c>
      <c r="Q102" s="7">
        <f t="shared" si="117"/>
        <v>2</v>
      </c>
      <c r="R102" s="7">
        <f t="shared" si="118"/>
        <v>1</v>
      </c>
      <c r="S102" s="7">
        <v>0.8</v>
      </c>
      <c r="T102" s="11"/>
      <c r="U102" s="10"/>
      <c r="V102" s="11"/>
      <c r="W102" s="10"/>
      <c r="X102" s="7"/>
      <c r="Y102" s="11"/>
      <c r="Z102" s="10"/>
      <c r="AA102" s="11"/>
      <c r="AB102" s="10"/>
      <c r="AC102" s="11"/>
      <c r="AD102" s="10"/>
      <c r="AE102" s="11"/>
      <c r="AF102" s="10"/>
      <c r="AG102" s="11"/>
      <c r="AH102" s="10"/>
      <c r="AI102" s="11"/>
      <c r="AJ102" s="10"/>
      <c r="AK102" s="7"/>
      <c r="AL102" s="7">
        <f t="shared" si="119"/>
        <v>0</v>
      </c>
      <c r="AM102" s="11"/>
      <c r="AN102" s="10"/>
      <c r="AO102" s="11"/>
      <c r="AP102" s="10"/>
      <c r="AQ102" s="7"/>
      <c r="AR102" s="11"/>
      <c r="AS102" s="10"/>
      <c r="AT102" s="11"/>
      <c r="AU102" s="10"/>
      <c r="AV102" s="11"/>
      <c r="AW102" s="10"/>
      <c r="AX102" s="11"/>
      <c r="AY102" s="10"/>
      <c r="AZ102" s="11"/>
      <c r="BA102" s="10"/>
      <c r="BB102" s="11"/>
      <c r="BC102" s="10"/>
      <c r="BD102" s="7"/>
      <c r="BE102" s="7">
        <f t="shared" si="120"/>
        <v>0</v>
      </c>
      <c r="BF102" s="11"/>
      <c r="BG102" s="10"/>
      <c r="BH102" s="11"/>
      <c r="BI102" s="10"/>
      <c r="BJ102" s="7"/>
      <c r="BK102" s="11"/>
      <c r="BL102" s="10"/>
      <c r="BM102" s="11"/>
      <c r="BN102" s="10"/>
      <c r="BO102" s="11"/>
      <c r="BP102" s="10"/>
      <c r="BQ102" s="11"/>
      <c r="BR102" s="10"/>
      <c r="BS102" s="11"/>
      <c r="BT102" s="10"/>
      <c r="BU102" s="11"/>
      <c r="BV102" s="10"/>
      <c r="BW102" s="7"/>
      <c r="BX102" s="7">
        <f t="shared" si="121"/>
        <v>0</v>
      </c>
      <c r="BY102" s="11">
        <v>12</v>
      </c>
      <c r="BZ102" s="10" t="s">
        <v>61</v>
      </c>
      <c r="CA102" s="11"/>
      <c r="CB102" s="10"/>
      <c r="CC102" s="7">
        <v>1</v>
      </c>
      <c r="CD102" s="11"/>
      <c r="CE102" s="10"/>
      <c r="CF102" s="11"/>
      <c r="CG102" s="10"/>
      <c r="CH102" s="11">
        <v>12</v>
      </c>
      <c r="CI102" s="10" t="s">
        <v>61</v>
      </c>
      <c r="CJ102" s="11"/>
      <c r="CK102" s="10"/>
      <c r="CL102" s="11"/>
      <c r="CM102" s="10"/>
      <c r="CN102" s="11"/>
      <c r="CO102" s="10"/>
      <c r="CP102" s="7">
        <v>1</v>
      </c>
      <c r="CQ102" s="7">
        <f t="shared" si="122"/>
        <v>2</v>
      </c>
      <c r="CR102" s="11"/>
      <c r="CS102" s="10"/>
      <c r="CT102" s="11"/>
      <c r="CU102" s="10"/>
      <c r="CV102" s="7"/>
      <c r="CW102" s="11"/>
      <c r="CX102" s="10"/>
      <c r="CY102" s="11"/>
      <c r="CZ102" s="10"/>
      <c r="DA102" s="11"/>
      <c r="DB102" s="10"/>
      <c r="DC102" s="11"/>
      <c r="DD102" s="10"/>
      <c r="DE102" s="11"/>
      <c r="DF102" s="10"/>
      <c r="DG102" s="11"/>
      <c r="DH102" s="10"/>
      <c r="DI102" s="7"/>
      <c r="DJ102" s="7">
        <f t="shared" si="123"/>
        <v>0</v>
      </c>
      <c r="DK102" s="11"/>
      <c r="DL102" s="10"/>
      <c r="DM102" s="11"/>
      <c r="DN102" s="10"/>
      <c r="DO102" s="7"/>
      <c r="DP102" s="11"/>
      <c r="DQ102" s="10"/>
      <c r="DR102" s="11"/>
      <c r="DS102" s="10"/>
      <c r="DT102" s="11"/>
      <c r="DU102" s="10"/>
      <c r="DV102" s="11"/>
      <c r="DW102" s="10"/>
      <c r="DX102" s="11"/>
      <c r="DY102" s="10"/>
      <c r="DZ102" s="11"/>
      <c r="EA102" s="10"/>
      <c r="EB102" s="7"/>
      <c r="EC102" s="7">
        <f t="shared" si="124"/>
        <v>0</v>
      </c>
      <c r="ED102" s="11"/>
      <c r="EE102" s="10"/>
      <c r="EF102" s="11"/>
      <c r="EG102" s="10"/>
      <c r="EH102" s="7"/>
      <c r="EI102" s="11"/>
      <c r="EJ102" s="10"/>
      <c r="EK102" s="11"/>
      <c r="EL102" s="10"/>
      <c r="EM102" s="11"/>
      <c r="EN102" s="10"/>
      <c r="EO102" s="11"/>
      <c r="EP102" s="10"/>
      <c r="EQ102" s="11"/>
      <c r="ER102" s="10"/>
      <c r="ES102" s="11"/>
      <c r="ET102" s="10"/>
      <c r="EU102" s="7"/>
      <c r="EV102" s="7">
        <f t="shared" si="125"/>
        <v>0</v>
      </c>
      <c r="EW102" s="11"/>
      <c r="EX102" s="10"/>
      <c r="EY102" s="11"/>
      <c r="EZ102" s="10"/>
      <c r="FA102" s="7"/>
      <c r="FB102" s="11"/>
      <c r="FC102" s="10"/>
      <c r="FD102" s="11"/>
      <c r="FE102" s="10"/>
      <c r="FF102" s="11"/>
      <c r="FG102" s="10"/>
      <c r="FH102" s="11"/>
      <c r="FI102" s="10"/>
      <c r="FJ102" s="11"/>
      <c r="FK102" s="10"/>
      <c r="FL102" s="11"/>
      <c r="FM102" s="10"/>
      <c r="FN102" s="7"/>
      <c r="FO102" s="7">
        <f t="shared" si="126"/>
        <v>0</v>
      </c>
    </row>
    <row r="103" spans="1:171" x14ac:dyDescent="0.2">
      <c r="A103" s="6">
        <v>4</v>
      </c>
      <c r="B103" s="6">
        <v>1</v>
      </c>
      <c r="C103" s="6"/>
      <c r="D103" s="6" t="s">
        <v>204</v>
      </c>
      <c r="E103" s="3" t="s">
        <v>205</v>
      </c>
      <c r="F103" s="6">
        <f t="shared" si="106"/>
        <v>1</v>
      </c>
      <c r="G103" s="6">
        <f t="shared" si="107"/>
        <v>2</v>
      </c>
      <c r="H103" s="6">
        <f t="shared" si="108"/>
        <v>39</v>
      </c>
      <c r="I103" s="6">
        <f t="shared" si="109"/>
        <v>12</v>
      </c>
      <c r="J103" s="6">
        <f t="shared" si="110"/>
        <v>18</v>
      </c>
      <c r="K103" s="6">
        <f t="shared" si="111"/>
        <v>9</v>
      </c>
      <c r="L103" s="6">
        <f t="shared" si="112"/>
        <v>0</v>
      </c>
      <c r="M103" s="6">
        <f t="shared" si="113"/>
        <v>0</v>
      </c>
      <c r="N103" s="6">
        <f t="shared" si="114"/>
        <v>0</v>
      </c>
      <c r="O103" s="6">
        <f t="shared" si="115"/>
        <v>0</v>
      </c>
      <c r="P103" s="6">
        <f t="shared" si="116"/>
        <v>0</v>
      </c>
      <c r="Q103" s="7">
        <f t="shared" si="117"/>
        <v>5</v>
      </c>
      <c r="R103" s="7">
        <f t="shared" si="118"/>
        <v>2.2000000000000002</v>
      </c>
      <c r="S103" s="7">
        <v>1.3</v>
      </c>
      <c r="T103" s="11"/>
      <c r="U103" s="10"/>
      <c r="V103" s="11"/>
      <c r="W103" s="10"/>
      <c r="X103" s="7"/>
      <c r="Y103" s="11"/>
      <c r="Z103" s="10"/>
      <c r="AA103" s="11"/>
      <c r="AB103" s="10"/>
      <c r="AC103" s="11"/>
      <c r="AD103" s="10"/>
      <c r="AE103" s="11"/>
      <c r="AF103" s="10"/>
      <c r="AG103" s="11"/>
      <c r="AH103" s="10"/>
      <c r="AI103" s="11"/>
      <c r="AJ103" s="10"/>
      <c r="AK103" s="7"/>
      <c r="AL103" s="7">
        <f t="shared" si="119"/>
        <v>0</v>
      </c>
      <c r="AM103" s="11"/>
      <c r="AN103" s="10"/>
      <c r="AO103" s="11"/>
      <c r="AP103" s="10"/>
      <c r="AQ103" s="7"/>
      <c r="AR103" s="11"/>
      <c r="AS103" s="10"/>
      <c r="AT103" s="11"/>
      <c r="AU103" s="10"/>
      <c r="AV103" s="11"/>
      <c r="AW103" s="10"/>
      <c r="AX103" s="11"/>
      <c r="AY103" s="10"/>
      <c r="AZ103" s="11"/>
      <c r="BA103" s="10"/>
      <c r="BB103" s="11"/>
      <c r="BC103" s="10"/>
      <c r="BD103" s="7"/>
      <c r="BE103" s="7">
        <f t="shared" si="120"/>
        <v>0</v>
      </c>
      <c r="BF103" s="11"/>
      <c r="BG103" s="10"/>
      <c r="BH103" s="11"/>
      <c r="BI103" s="10"/>
      <c r="BJ103" s="7"/>
      <c r="BK103" s="11"/>
      <c r="BL103" s="10"/>
      <c r="BM103" s="11"/>
      <c r="BN103" s="10"/>
      <c r="BO103" s="11"/>
      <c r="BP103" s="10"/>
      <c r="BQ103" s="11"/>
      <c r="BR103" s="10"/>
      <c r="BS103" s="11"/>
      <c r="BT103" s="10"/>
      <c r="BU103" s="11"/>
      <c r="BV103" s="10"/>
      <c r="BW103" s="7"/>
      <c r="BX103" s="7">
        <f t="shared" si="121"/>
        <v>0</v>
      </c>
      <c r="BY103" s="11"/>
      <c r="BZ103" s="10"/>
      <c r="CA103" s="11"/>
      <c r="CB103" s="10"/>
      <c r="CC103" s="7"/>
      <c r="CD103" s="11"/>
      <c r="CE103" s="10"/>
      <c r="CF103" s="11"/>
      <c r="CG103" s="10"/>
      <c r="CH103" s="11"/>
      <c r="CI103" s="10"/>
      <c r="CJ103" s="11"/>
      <c r="CK103" s="10"/>
      <c r="CL103" s="11"/>
      <c r="CM103" s="10"/>
      <c r="CN103" s="11"/>
      <c r="CO103" s="10"/>
      <c r="CP103" s="7"/>
      <c r="CQ103" s="7">
        <f t="shared" si="122"/>
        <v>0</v>
      </c>
      <c r="CR103" s="11"/>
      <c r="CS103" s="10"/>
      <c r="CT103" s="11"/>
      <c r="CU103" s="10"/>
      <c r="CV103" s="7"/>
      <c r="CW103" s="11"/>
      <c r="CX103" s="10"/>
      <c r="CY103" s="11"/>
      <c r="CZ103" s="10"/>
      <c r="DA103" s="11"/>
      <c r="DB103" s="10"/>
      <c r="DC103" s="11"/>
      <c r="DD103" s="10"/>
      <c r="DE103" s="11"/>
      <c r="DF103" s="10"/>
      <c r="DG103" s="11"/>
      <c r="DH103" s="10"/>
      <c r="DI103" s="7"/>
      <c r="DJ103" s="7">
        <f t="shared" si="123"/>
        <v>0</v>
      </c>
      <c r="DK103" s="11">
        <v>12</v>
      </c>
      <c r="DL103" s="10" t="s">
        <v>64</v>
      </c>
      <c r="DM103" s="11">
        <v>18</v>
      </c>
      <c r="DN103" s="10" t="s">
        <v>61</v>
      </c>
      <c r="DO103" s="7">
        <v>2.8</v>
      </c>
      <c r="DP103" s="11">
        <v>9</v>
      </c>
      <c r="DQ103" s="10" t="s">
        <v>61</v>
      </c>
      <c r="DR103" s="11"/>
      <c r="DS103" s="10"/>
      <c r="DT103" s="11"/>
      <c r="DU103" s="10"/>
      <c r="DV103" s="11"/>
      <c r="DW103" s="10"/>
      <c r="DX103" s="11"/>
      <c r="DY103" s="10"/>
      <c r="DZ103" s="11"/>
      <c r="EA103" s="10"/>
      <c r="EB103" s="7">
        <v>2.2000000000000002</v>
      </c>
      <c r="EC103" s="7">
        <f t="shared" si="124"/>
        <v>5</v>
      </c>
      <c r="ED103" s="11"/>
      <c r="EE103" s="10"/>
      <c r="EF103" s="11"/>
      <c r="EG103" s="10"/>
      <c r="EH103" s="7"/>
      <c r="EI103" s="11"/>
      <c r="EJ103" s="10"/>
      <c r="EK103" s="11"/>
      <c r="EL103" s="10"/>
      <c r="EM103" s="11"/>
      <c r="EN103" s="10"/>
      <c r="EO103" s="11"/>
      <c r="EP103" s="10"/>
      <c r="EQ103" s="11"/>
      <c r="ER103" s="10"/>
      <c r="ES103" s="11"/>
      <c r="ET103" s="10"/>
      <c r="EU103" s="7"/>
      <c r="EV103" s="7">
        <f t="shared" si="125"/>
        <v>0</v>
      </c>
      <c r="EW103" s="11"/>
      <c r="EX103" s="10"/>
      <c r="EY103" s="11"/>
      <c r="EZ103" s="10"/>
      <c r="FA103" s="7"/>
      <c r="FB103" s="11"/>
      <c r="FC103" s="10"/>
      <c r="FD103" s="11"/>
      <c r="FE103" s="10"/>
      <c r="FF103" s="11"/>
      <c r="FG103" s="10"/>
      <c r="FH103" s="11"/>
      <c r="FI103" s="10"/>
      <c r="FJ103" s="11"/>
      <c r="FK103" s="10"/>
      <c r="FL103" s="11"/>
      <c r="FM103" s="10"/>
      <c r="FN103" s="7"/>
      <c r="FO103" s="7">
        <f t="shared" si="126"/>
        <v>0</v>
      </c>
    </row>
    <row r="104" spans="1:171" x14ac:dyDescent="0.2">
      <c r="A104" s="20">
        <v>5</v>
      </c>
      <c r="B104" s="20">
        <v>1</v>
      </c>
      <c r="C104" s="20"/>
      <c r="D104" s="6" t="s">
        <v>206</v>
      </c>
      <c r="E104" s="3" t="s">
        <v>207</v>
      </c>
      <c r="F104" s="6">
        <f t="shared" si="106"/>
        <v>1</v>
      </c>
      <c r="G104" s="6">
        <f t="shared" si="107"/>
        <v>1</v>
      </c>
      <c r="H104" s="6">
        <f t="shared" si="108"/>
        <v>30</v>
      </c>
      <c r="I104" s="6">
        <f t="shared" si="109"/>
        <v>20</v>
      </c>
      <c r="J104" s="6">
        <f t="shared" si="110"/>
        <v>0</v>
      </c>
      <c r="K104" s="6">
        <f t="shared" si="111"/>
        <v>0</v>
      </c>
      <c r="L104" s="6">
        <f t="shared" si="112"/>
        <v>0</v>
      </c>
      <c r="M104" s="6">
        <f t="shared" si="113"/>
        <v>10</v>
      </c>
      <c r="N104" s="6">
        <f t="shared" si="114"/>
        <v>0</v>
      </c>
      <c r="O104" s="6">
        <f t="shared" si="115"/>
        <v>0</v>
      </c>
      <c r="P104" s="6">
        <f t="shared" si="116"/>
        <v>0</v>
      </c>
      <c r="Q104" s="7">
        <f t="shared" si="117"/>
        <v>5</v>
      </c>
      <c r="R104" s="7">
        <f t="shared" si="118"/>
        <v>1.8</v>
      </c>
      <c r="S104" s="7">
        <v>1</v>
      </c>
      <c r="T104" s="11"/>
      <c r="U104" s="10"/>
      <c r="V104" s="11"/>
      <c r="W104" s="10"/>
      <c r="X104" s="7"/>
      <c r="Y104" s="11"/>
      <c r="Z104" s="10"/>
      <c r="AA104" s="11"/>
      <c r="AB104" s="10"/>
      <c r="AC104" s="11"/>
      <c r="AD104" s="10"/>
      <c r="AE104" s="11"/>
      <c r="AF104" s="10"/>
      <c r="AG104" s="11"/>
      <c r="AH104" s="10"/>
      <c r="AI104" s="11"/>
      <c r="AJ104" s="10"/>
      <c r="AK104" s="7"/>
      <c r="AL104" s="7">
        <f t="shared" si="119"/>
        <v>0</v>
      </c>
      <c r="AM104" s="11"/>
      <c r="AN104" s="10"/>
      <c r="AO104" s="11"/>
      <c r="AP104" s="10"/>
      <c r="AQ104" s="7"/>
      <c r="AR104" s="11"/>
      <c r="AS104" s="10"/>
      <c r="AT104" s="11"/>
      <c r="AU104" s="10"/>
      <c r="AV104" s="11"/>
      <c r="AW104" s="10"/>
      <c r="AX104" s="11"/>
      <c r="AY104" s="10"/>
      <c r="AZ104" s="11"/>
      <c r="BA104" s="10"/>
      <c r="BB104" s="11"/>
      <c r="BC104" s="10"/>
      <c r="BD104" s="7"/>
      <c r="BE104" s="7">
        <f t="shared" si="120"/>
        <v>0</v>
      </c>
      <c r="BF104" s="11"/>
      <c r="BG104" s="10"/>
      <c r="BH104" s="11"/>
      <c r="BI104" s="10"/>
      <c r="BJ104" s="7"/>
      <c r="BK104" s="11"/>
      <c r="BL104" s="10"/>
      <c r="BM104" s="11"/>
      <c r="BN104" s="10"/>
      <c r="BO104" s="11"/>
      <c r="BP104" s="10"/>
      <c r="BQ104" s="11"/>
      <c r="BR104" s="10"/>
      <c r="BS104" s="11"/>
      <c r="BT104" s="10"/>
      <c r="BU104" s="11"/>
      <c r="BV104" s="10"/>
      <c r="BW104" s="7"/>
      <c r="BX104" s="7">
        <f t="shared" si="121"/>
        <v>0</v>
      </c>
      <c r="BY104" s="11"/>
      <c r="BZ104" s="10"/>
      <c r="CA104" s="11"/>
      <c r="CB104" s="10"/>
      <c r="CC104" s="7"/>
      <c r="CD104" s="11"/>
      <c r="CE104" s="10"/>
      <c r="CF104" s="11"/>
      <c r="CG104" s="10"/>
      <c r="CH104" s="11"/>
      <c r="CI104" s="10"/>
      <c r="CJ104" s="11"/>
      <c r="CK104" s="10"/>
      <c r="CL104" s="11"/>
      <c r="CM104" s="10"/>
      <c r="CN104" s="11"/>
      <c r="CO104" s="10"/>
      <c r="CP104" s="7"/>
      <c r="CQ104" s="7">
        <f t="shared" si="122"/>
        <v>0</v>
      </c>
      <c r="CR104" s="11"/>
      <c r="CS104" s="10"/>
      <c r="CT104" s="11"/>
      <c r="CU104" s="10"/>
      <c r="CV104" s="7"/>
      <c r="CW104" s="11"/>
      <c r="CX104" s="10"/>
      <c r="CY104" s="11"/>
      <c r="CZ104" s="10"/>
      <c r="DA104" s="11"/>
      <c r="DB104" s="10"/>
      <c r="DC104" s="11"/>
      <c r="DD104" s="10"/>
      <c r="DE104" s="11"/>
      <c r="DF104" s="10"/>
      <c r="DG104" s="11"/>
      <c r="DH104" s="10"/>
      <c r="DI104" s="7"/>
      <c r="DJ104" s="7">
        <f t="shared" si="123"/>
        <v>0</v>
      </c>
      <c r="DK104" s="11"/>
      <c r="DL104" s="10"/>
      <c r="DM104" s="11"/>
      <c r="DN104" s="10"/>
      <c r="DO104" s="7"/>
      <c r="DP104" s="11"/>
      <c r="DQ104" s="10"/>
      <c r="DR104" s="11"/>
      <c r="DS104" s="10"/>
      <c r="DT104" s="11"/>
      <c r="DU104" s="10"/>
      <c r="DV104" s="11"/>
      <c r="DW104" s="10"/>
      <c r="DX104" s="11"/>
      <c r="DY104" s="10"/>
      <c r="DZ104" s="11"/>
      <c r="EA104" s="10"/>
      <c r="EB104" s="7"/>
      <c r="EC104" s="7">
        <f t="shared" si="124"/>
        <v>0</v>
      </c>
      <c r="ED104" s="11">
        <v>20</v>
      </c>
      <c r="EE104" s="10" t="s">
        <v>64</v>
      </c>
      <c r="EF104" s="11"/>
      <c r="EG104" s="10"/>
      <c r="EH104" s="7">
        <v>3.2</v>
      </c>
      <c r="EI104" s="11"/>
      <c r="EJ104" s="10"/>
      <c r="EK104" s="11"/>
      <c r="EL104" s="10"/>
      <c r="EM104" s="11">
        <v>10</v>
      </c>
      <c r="EN104" s="10" t="s">
        <v>61</v>
      </c>
      <c r="EO104" s="11"/>
      <c r="EP104" s="10"/>
      <c r="EQ104" s="11"/>
      <c r="ER104" s="10"/>
      <c r="ES104" s="11"/>
      <c r="ET104" s="10"/>
      <c r="EU104" s="7">
        <v>1.8</v>
      </c>
      <c r="EV104" s="7">
        <f t="shared" si="125"/>
        <v>5</v>
      </c>
      <c r="EW104" s="11"/>
      <c r="EX104" s="10"/>
      <c r="EY104" s="11"/>
      <c r="EZ104" s="10"/>
      <c r="FA104" s="7"/>
      <c r="FB104" s="11"/>
      <c r="FC104" s="10"/>
      <c r="FD104" s="11"/>
      <c r="FE104" s="10"/>
      <c r="FF104" s="11"/>
      <c r="FG104" s="10"/>
      <c r="FH104" s="11"/>
      <c r="FI104" s="10"/>
      <c r="FJ104" s="11"/>
      <c r="FK104" s="10"/>
      <c r="FL104" s="11"/>
      <c r="FM104" s="10"/>
      <c r="FN104" s="7"/>
      <c r="FO104" s="7">
        <f t="shared" si="126"/>
        <v>0</v>
      </c>
    </row>
    <row r="105" spans="1:171" x14ac:dyDescent="0.2">
      <c r="A105" s="20">
        <v>5</v>
      </c>
      <c r="B105" s="20">
        <v>1</v>
      </c>
      <c r="C105" s="20"/>
      <c r="D105" s="6" t="s">
        <v>208</v>
      </c>
      <c r="E105" s="3" t="s">
        <v>209</v>
      </c>
      <c r="F105" s="6">
        <f t="shared" si="106"/>
        <v>1</v>
      </c>
      <c r="G105" s="6">
        <f t="shared" si="107"/>
        <v>1</v>
      </c>
      <c r="H105" s="6">
        <f t="shared" si="108"/>
        <v>30</v>
      </c>
      <c r="I105" s="6">
        <f t="shared" si="109"/>
        <v>20</v>
      </c>
      <c r="J105" s="6">
        <f t="shared" si="110"/>
        <v>0</v>
      </c>
      <c r="K105" s="6">
        <f t="shared" si="111"/>
        <v>0</v>
      </c>
      <c r="L105" s="6">
        <f t="shared" si="112"/>
        <v>0</v>
      </c>
      <c r="M105" s="6">
        <f t="shared" si="113"/>
        <v>10</v>
      </c>
      <c r="N105" s="6">
        <f t="shared" si="114"/>
        <v>0</v>
      </c>
      <c r="O105" s="6">
        <f t="shared" si="115"/>
        <v>0</v>
      </c>
      <c r="P105" s="6">
        <f t="shared" si="116"/>
        <v>0</v>
      </c>
      <c r="Q105" s="7">
        <f t="shared" si="117"/>
        <v>5</v>
      </c>
      <c r="R105" s="7">
        <f t="shared" si="118"/>
        <v>1.8</v>
      </c>
      <c r="S105" s="7">
        <v>1</v>
      </c>
      <c r="T105" s="11"/>
      <c r="U105" s="10"/>
      <c r="V105" s="11"/>
      <c r="W105" s="10"/>
      <c r="X105" s="7"/>
      <c r="Y105" s="11"/>
      <c r="Z105" s="10"/>
      <c r="AA105" s="11"/>
      <c r="AB105" s="10"/>
      <c r="AC105" s="11"/>
      <c r="AD105" s="10"/>
      <c r="AE105" s="11"/>
      <c r="AF105" s="10"/>
      <c r="AG105" s="11"/>
      <c r="AH105" s="10"/>
      <c r="AI105" s="11"/>
      <c r="AJ105" s="10"/>
      <c r="AK105" s="7"/>
      <c r="AL105" s="7">
        <f t="shared" si="119"/>
        <v>0</v>
      </c>
      <c r="AM105" s="11"/>
      <c r="AN105" s="10"/>
      <c r="AO105" s="11"/>
      <c r="AP105" s="10"/>
      <c r="AQ105" s="7"/>
      <c r="AR105" s="11"/>
      <c r="AS105" s="10"/>
      <c r="AT105" s="11"/>
      <c r="AU105" s="10"/>
      <c r="AV105" s="11"/>
      <c r="AW105" s="10"/>
      <c r="AX105" s="11"/>
      <c r="AY105" s="10"/>
      <c r="AZ105" s="11"/>
      <c r="BA105" s="10"/>
      <c r="BB105" s="11"/>
      <c r="BC105" s="10"/>
      <c r="BD105" s="7"/>
      <c r="BE105" s="7">
        <f t="shared" si="120"/>
        <v>0</v>
      </c>
      <c r="BF105" s="11"/>
      <c r="BG105" s="10"/>
      <c r="BH105" s="11"/>
      <c r="BI105" s="10"/>
      <c r="BJ105" s="7"/>
      <c r="BK105" s="11"/>
      <c r="BL105" s="10"/>
      <c r="BM105" s="11"/>
      <c r="BN105" s="10"/>
      <c r="BO105" s="11"/>
      <c r="BP105" s="10"/>
      <c r="BQ105" s="11"/>
      <c r="BR105" s="10"/>
      <c r="BS105" s="11"/>
      <c r="BT105" s="10"/>
      <c r="BU105" s="11"/>
      <c r="BV105" s="10"/>
      <c r="BW105" s="7"/>
      <c r="BX105" s="7">
        <f t="shared" si="121"/>
        <v>0</v>
      </c>
      <c r="BY105" s="11"/>
      <c r="BZ105" s="10"/>
      <c r="CA105" s="11"/>
      <c r="CB105" s="10"/>
      <c r="CC105" s="7"/>
      <c r="CD105" s="11"/>
      <c r="CE105" s="10"/>
      <c r="CF105" s="11"/>
      <c r="CG105" s="10"/>
      <c r="CH105" s="11"/>
      <c r="CI105" s="10"/>
      <c r="CJ105" s="11"/>
      <c r="CK105" s="10"/>
      <c r="CL105" s="11"/>
      <c r="CM105" s="10"/>
      <c r="CN105" s="11"/>
      <c r="CO105" s="10"/>
      <c r="CP105" s="7"/>
      <c r="CQ105" s="7">
        <f t="shared" si="122"/>
        <v>0</v>
      </c>
      <c r="CR105" s="11"/>
      <c r="CS105" s="10"/>
      <c r="CT105" s="11"/>
      <c r="CU105" s="10"/>
      <c r="CV105" s="7"/>
      <c r="CW105" s="11"/>
      <c r="CX105" s="10"/>
      <c r="CY105" s="11"/>
      <c r="CZ105" s="10"/>
      <c r="DA105" s="11"/>
      <c r="DB105" s="10"/>
      <c r="DC105" s="11"/>
      <c r="DD105" s="10"/>
      <c r="DE105" s="11"/>
      <c r="DF105" s="10"/>
      <c r="DG105" s="11"/>
      <c r="DH105" s="10"/>
      <c r="DI105" s="7"/>
      <c r="DJ105" s="7">
        <f t="shared" si="123"/>
        <v>0</v>
      </c>
      <c r="DK105" s="11"/>
      <c r="DL105" s="10"/>
      <c r="DM105" s="11"/>
      <c r="DN105" s="10"/>
      <c r="DO105" s="7"/>
      <c r="DP105" s="11"/>
      <c r="DQ105" s="10"/>
      <c r="DR105" s="11"/>
      <c r="DS105" s="10"/>
      <c r="DT105" s="11"/>
      <c r="DU105" s="10"/>
      <c r="DV105" s="11"/>
      <c r="DW105" s="10"/>
      <c r="DX105" s="11"/>
      <c r="DY105" s="10"/>
      <c r="DZ105" s="11"/>
      <c r="EA105" s="10"/>
      <c r="EB105" s="7"/>
      <c r="EC105" s="7">
        <f t="shared" si="124"/>
        <v>0</v>
      </c>
      <c r="ED105" s="11">
        <v>20</v>
      </c>
      <c r="EE105" s="10" t="s">
        <v>64</v>
      </c>
      <c r="EF105" s="11"/>
      <c r="EG105" s="10"/>
      <c r="EH105" s="7">
        <v>3.2</v>
      </c>
      <c r="EI105" s="11"/>
      <c r="EJ105" s="10"/>
      <c r="EK105" s="11"/>
      <c r="EL105" s="10"/>
      <c r="EM105" s="11">
        <v>10</v>
      </c>
      <c r="EN105" s="10" t="s">
        <v>61</v>
      </c>
      <c r="EO105" s="11"/>
      <c r="EP105" s="10"/>
      <c r="EQ105" s="11"/>
      <c r="ER105" s="10"/>
      <c r="ES105" s="11"/>
      <c r="ET105" s="10"/>
      <c r="EU105" s="7">
        <v>1.8</v>
      </c>
      <c r="EV105" s="7">
        <f t="shared" si="125"/>
        <v>5</v>
      </c>
      <c r="EW105" s="11"/>
      <c r="EX105" s="10"/>
      <c r="EY105" s="11"/>
      <c r="EZ105" s="10"/>
      <c r="FA105" s="7"/>
      <c r="FB105" s="11"/>
      <c r="FC105" s="10"/>
      <c r="FD105" s="11"/>
      <c r="FE105" s="10"/>
      <c r="FF105" s="11"/>
      <c r="FG105" s="10"/>
      <c r="FH105" s="11"/>
      <c r="FI105" s="10"/>
      <c r="FJ105" s="11"/>
      <c r="FK105" s="10"/>
      <c r="FL105" s="11"/>
      <c r="FM105" s="10"/>
      <c r="FN105" s="7"/>
      <c r="FO105" s="7">
        <f t="shared" si="126"/>
        <v>0</v>
      </c>
    </row>
    <row r="106" spans="1:171" x14ac:dyDescent="0.2">
      <c r="A106" s="6">
        <v>6</v>
      </c>
      <c r="B106" s="6">
        <v>1</v>
      </c>
      <c r="C106" s="6"/>
      <c r="D106" s="6" t="s">
        <v>210</v>
      </c>
      <c r="E106" s="3" t="s">
        <v>211</v>
      </c>
      <c r="F106" s="6">
        <f t="shared" si="106"/>
        <v>0</v>
      </c>
      <c r="G106" s="6">
        <f t="shared" si="107"/>
        <v>2</v>
      </c>
      <c r="H106" s="6">
        <f t="shared" si="108"/>
        <v>37</v>
      </c>
      <c r="I106" s="6">
        <f t="shared" si="109"/>
        <v>10</v>
      </c>
      <c r="J106" s="6">
        <f t="shared" si="110"/>
        <v>0</v>
      </c>
      <c r="K106" s="6">
        <f t="shared" si="111"/>
        <v>27</v>
      </c>
      <c r="L106" s="6">
        <f t="shared" si="112"/>
        <v>0</v>
      </c>
      <c r="M106" s="6">
        <f t="shared" si="113"/>
        <v>0</v>
      </c>
      <c r="N106" s="6">
        <f t="shared" si="114"/>
        <v>0</v>
      </c>
      <c r="O106" s="6">
        <f t="shared" si="115"/>
        <v>0</v>
      </c>
      <c r="P106" s="6">
        <f t="shared" si="116"/>
        <v>0</v>
      </c>
      <c r="Q106" s="7">
        <f t="shared" si="117"/>
        <v>4</v>
      </c>
      <c r="R106" s="7">
        <f t="shared" si="118"/>
        <v>2.2000000000000002</v>
      </c>
      <c r="S106" s="7">
        <v>1.2</v>
      </c>
      <c r="T106" s="11"/>
      <c r="U106" s="10"/>
      <c r="V106" s="11"/>
      <c r="W106" s="10"/>
      <c r="X106" s="7"/>
      <c r="Y106" s="11"/>
      <c r="Z106" s="10"/>
      <c r="AA106" s="11"/>
      <c r="AB106" s="10"/>
      <c r="AC106" s="11"/>
      <c r="AD106" s="10"/>
      <c r="AE106" s="11"/>
      <c r="AF106" s="10"/>
      <c r="AG106" s="11"/>
      <c r="AH106" s="10"/>
      <c r="AI106" s="11"/>
      <c r="AJ106" s="10"/>
      <c r="AK106" s="7"/>
      <c r="AL106" s="7">
        <f t="shared" si="119"/>
        <v>0</v>
      </c>
      <c r="AM106" s="11"/>
      <c r="AN106" s="10"/>
      <c r="AO106" s="11"/>
      <c r="AP106" s="10"/>
      <c r="AQ106" s="7"/>
      <c r="AR106" s="11"/>
      <c r="AS106" s="10"/>
      <c r="AT106" s="11"/>
      <c r="AU106" s="10"/>
      <c r="AV106" s="11"/>
      <c r="AW106" s="10"/>
      <c r="AX106" s="11"/>
      <c r="AY106" s="10"/>
      <c r="AZ106" s="11"/>
      <c r="BA106" s="10"/>
      <c r="BB106" s="11"/>
      <c r="BC106" s="10"/>
      <c r="BD106" s="7"/>
      <c r="BE106" s="7">
        <f t="shared" si="120"/>
        <v>0</v>
      </c>
      <c r="BF106" s="11"/>
      <c r="BG106" s="10"/>
      <c r="BH106" s="11"/>
      <c r="BI106" s="10"/>
      <c r="BJ106" s="7"/>
      <c r="BK106" s="11"/>
      <c r="BL106" s="10"/>
      <c r="BM106" s="11"/>
      <c r="BN106" s="10"/>
      <c r="BO106" s="11"/>
      <c r="BP106" s="10"/>
      <c r="BQ106" s="11"/>
      <c r="BR106" s="10"/>
      <c r="BS106" s="11"/>
      <c r="BT106" s="10"/>
      <c r="BU106" s="11"/>
      <c r="BV106" s="10"/>
      <c r="BW106" s="7"/>
      <c r="BX106" s="7">
        <f t="shared" si="121"/>
        <v>0</v>
      </c>
      <c r="BY106" s="11"/>
      <c r="BZ106" s="10"/>
      <c r="CA106" s="11"/>
      <c r="CB106" s="10"/>
      <c r="CC106" s="7"/>
      <c r="CD106" s="11"/>
      <c r="CE106" s="10"/>
      <c r="CF106" s="11"/>
      <c r="CG106" s="10"/>
      <c r="CH106" s="11"/>
      <c r="CI106" s="10"/>
      <c r="CJ106" s="11"/>
      <c r="CK106" s="10"/>
      <c r="CL106" s="11"/>
      <c r="CM106" s="10"/>
      <c r="CN106" s="11"/>
      <c r="CO106" s="10"/>
      <c r="CP106" s="7"/>
      <c r="CQ106" s="7">
        <f t="shared" si="122"/>
        <v>0</v>
      </c>
      <c r="CR106" s="11"/>
      <c r="CS106" s="10"/>
      <c r="CT106" s="11"/>
      <c r="CU106" s="10"/>
      <c r="CV106" s="7"/>
      <c r="CW106" s="11"/>
      <c r="CX106" s="10"/>
      <c r="CY106" s="11"/>
      <c r="CZ106" s="10"/>
      <c r="DA106" s="11"/>
      <c r="DB106" s="10"/>
      <c r="DC106" s="11"/>
      <c r="DD106" s="10"/>
      <c r="DE106" s="11"/>
      <c r="DF106" s="10"/>
      <c r="DG106" s="11"/>
      <c r="DH106" s="10"/>
      <c r="DI106" s="7"/>
      <c r="DJ106" s="7">
        <f t="shared" si="123"/>
        <v>0</v>
      </c>
      <c r="DK106" s="11">
        <v>10</v>
      </c>
      <c r="DL106" s="10" t="s">
        <v>61</v>
      </c>
      <c r="DM106" s="11"/>
      <c r="DN106" s="10"/>
      <c r="DO106" s="7">
        <v>1.8</v>
      </c>
      <c r="DP106" s="11">
        <v>27</v>
      </c>
      <c r="DQ106" s="10" t="s">
        <v>61</v>
      </c>
      <c r="DR106" s="11"/>
      <c r="DS106" s="10"/>
      <c r="DT106" s="11"/>
      <c r="DU106" s="10"/>
      <c r="DV106" s="11"/>
      <c r="DW106" s="10"/>
      <c r="DX106" s="11"/>
      <c r="DY106" s="10"/>
      <c r="DZ106" s="11"/>
      <c r="EA106" s="10"/>
      <c r="EB106" s="7">
        <v>2.2000000000000002</v>
      </c>
      <c r="EC106" s="7">
        <f t="shared" si="124"/>
        <v>4</v>
      </c>
      <c r="ED106" s="11"/>
      <c r="EE106" s="10"/>
      <c r="EF106" s="11"/>
      <c r="EG106" s="10"/>
      <c r="EH106" s="7"/>
      <c r="EI106" s="11"/>
      <c r="EJ106" s="10"/>
      <c r="EK106" s="11"/>
      <c r="EL106" s="10"/>
      <c r="EM106" s="11"/>
      <c r="EN106" s="10"/>
      <c r="EO106" s="11"/>
      <c r="EP106" s="10"/>
      <c r="EQ106" s="11"/>
      <c r="ER106" s="10"/>
      <c r="ES106" s="11"/>
      <c r="ET106" s="10"/>
      <c r="EU106" s="7"/>
      <c r="EV106" s="7">
        <f t="shared" si="125"/>
        <v>0</v>
      </c>
      <c r="EW106" s="11"/>
      <c r="EX106" s="10"/>
      <c r="EY106" s="11"/>
      <c r="EZ106" s="10"/>
      <c r="FA106" s="7"/>
      <c r="FB106" s="11"/>
      <c r="FC106" s="10"/>
      <c r="FD106" s="11"/>
      <c r="FE106" s="10"/>
      <c r="FF106" s="11"/>
      <c r="FG106" s="10"/>
      <c r="FH106" s="11"/>
      <c r="FI106" s="10"/>
      <c r="FJ106" s="11"/>
      <c r="FK106" s="10"/>
      <c r="FL106" s="11"/>
      <c r="FM106" s="10"/>
      <c r="FN106" s="7"/>
      <c r="FO106" s="7">
        <f t="shared" si="126"/>
        <v>0</v>
      </c>
    </row>
    <row r="107" spans="1:171" x14ac:dyDescent="0.2">
      <c r="A107" s="20">
        <v>7</v>
      </c>
      <c r="B107" s="20">
        <v>1</v>
      </c>
      <c r="C107" s="20"/>
      <c r="D107" s="6" t="s">
        <v>212</v>
      </c>
      <c r="E107" s="3" t="s">
        <v>213</v>
      </c>
      <c r="F107" s="6">
        <f t="shared" si="106"/>
        <v>0</v>
      </c>
      <c r="G107" s="6">
        <f t="shared" si="107"/>
        <v>2</v>
      </c>
      <c r="H107" s="6">
        <f t="shared" si="108"/>
        <v>27</v>
      </c>
      <c r="I107" s="6">
        <f t="shared" si="109"/>
        <v>18</v>
      </c>
      <c r="J107" s="6">
        <f t="shared" si="110"/>
        <v>0</v>
      </c>
      <c r="K107" s="6">
        <f t="shared" si="111"/>
        <v>9</v>
      </c>
      <c r="L107" s="6">
        <f t="shared" si="112"/>
        <v>0</v>
      </c>
      <c r="M107" s="6">
        <f t="shared" si="113"/>
        <v>0</v>
      </c>
      <c r="N107" s="6">
        <f t="shared" si="114"/>
        <v>0</v>
      </c>
      <c r="O107" s="6">
        <f t="shared" si="115"/>
        <v>0</v>
      </c>
      <c r="P107" s="6">
        <f t="shared" si="116"/>
        <v>0</v>
      </c>
      <c r="Q107" s="7">
        <f t="shared" si="117"/>
        <v>3</v>
      </c>
      <c r="R107" s="7">
        <f t="shared" si="118"/>
        <v>1.5</v>
      </c>
      <c r="S107" s="7">
        <v>0.9</v>
      </c>
      <c r="T107" s="11"/>
      <c r="U107" s="10"/>
      <c r="V107" s="11"/>
      <c r="W107" s="10"/>
      <c r="X107" s="7"/>
      <c r="Y107" s="11"/>
      <c r="Z107" s="10"/>
      <c r="AA107" s="11"/>
      <c r="AB107" s="10"/>
      <c r="AC107" s="11"/>
      <c r="AD107" s="10"/>
      <c r="AE107" s="11"/>
      <c r="AF107" s="10"/>
      <c r="AG107" s="11"/>
      <c r="AH107" s="10"/>
      <c r="AI107" s="11"/>
      <c r="AJ107" s="10"/>
      <c r="AK107" s="7"/>
      <c r="AL107" s="7">
        <f t="shared" si="119"/>
        <v>0</v>
      </c>
      <c r="AM107" s="11"/>
      <c r="AN107" s="10"/>
      <c r="AO107" s="11"/>
      <c r="AP107" s="10"/>
      <c r="AQ107" s="7"/>
      <c r="AR107" s="11"/>
      <c r="AS107" s="10"/>
      <c r="AT107" s="11"/>
      <c r="AU107" s="10"/>
      <c r="AV107" s="11"/>
      <c r="AW107" s="10"/>
      <c r="AX107" s="11"/>
      <c r="AY107" s="10"/>
      <c r="AZ107" s="11"/>
      <c r="BA107" s="10"/>
      <c r="BB107" s="11"/>
      <c r="BC107" s="10"/>
      <c r="BD107" s="7"/>
      <c r="BE107" s="7">
        <f t="shared" si="120"/>
        <v>0</v>
      </c>
      <c r="BF107" s="11"/>
      <c r="BG107" s="10"/>
      <c r="BH107" s="11"/>
      <c r="BI107" s="10"/>
      <c r="BJ107" s="7"/>
      <c r="BK107" s="11"/>
      <c r="BL107" s="10"/>
      <c r="BM107" s="11"/>
      <c r="BN107" s="10"/>
      <c r="BO107" s="11"/>
      <c r="BP107" s="10"/>
      <c r="BQ107" s="11"/>
      <c r="BR107" s="10"/>
      <c r="BS107" s="11"/>
      <c r="BT107" s="10"/>
      <c r="BU107" s="11"/>
      <c r="BV107" s="10"/>
      <c r="BW107" s="7"/>
      <c r="BX107" s="7">
        <f t="shared" si="121"/>
        <v>0</v>
      </c>
      <c r="BY107" s="11"/>
      <c r="BZ107" s="10"/>
      <c r="CA107" s="11"/>
      <c r="CB107" s="10"/>
      <c r="CC107" s="7"/>
      <c r="CD107" s="11"/>
      <c r="CE107" s="10"/>
      <c r="CF107" s="11"/>
      <c r="CG107" s="10"/>
      <c r="CH107" s="11"/>
      <c r="CI107" s="10"/>
      <c r="CJ107" s="11"/>
      <c r="CK107" s="10"/>
      <c r="CL107" s="11"/>
      <c r="CM107" s="10"/>
      <c r="CN107" s="11"/>
      <c r="CO107" s="10"/>
      <c r="CP107" s="7"/>
      <c r="CQ107" s="7">
        <f t="shared" si="122"/>
        <v>0</v>
      </c>
      <c r="CR107" s="11"/>
      <c r="CS107" s="10"/>
      <c r="CT107" s="11"/>
      <c r="CU107" s="10"/>
      <c r="CV107" s="7"/>
      <c r="CW107" s="11"/>
      <c r="CX107" s="10"/>
      <c r="CY107" s="11"/>
      <c r="CZ107" s="10"/>
      <c r="DA107" s="11"/>
      <c r="DB107" s="10"/>
      <c r="DC107" s="11"/>
      <c r="DD107" s="10"/>
      <c r="DE107" s="11"/>
      <c r="DF107" s="10"/>
      <c r="DG107" s="11"/>
      <c r="DH107" s="10"/>
      <c r="DI107" s="7"/>
      <c r="DJ107" s="7">
        <f t="shared" si="123"/>
        <v>0</v>
      </c>
      <c r="DK107" s="11">
        <v>18</v>
      </c>
      <c r="DL107" s="10" t="s">
        <v>61</v>
      </c>
      <c r="DM107" s="11"/>
      <c r="DN107" s="10"/>
      <c r="DO107" s="7">
        <v>1.5</v>
      </c>
      <c r="DP107" s="11">
        <v>9</v>
      </c>
      <c r="DQ107" s="10" t="s">
        <v>61</v>
      </c>
      <c r="DR107" s="11"/>
      <c r="DS107" s="10"/>
      <c r="DT107" s="11"/>
      <c r="DU107" s="10"/>
      <c r="DV107" s="11"/>
      <c r="DW107" s="10"/>
      <c r="DX107" s="11"/>
      <c r="DY107" s="10"/>
      <c r="DZ107" s="11"/>
      <c r="EA107" s="10"/>
      <c r="EB107" s="7">
        <v>1.5</v>
      </c>
      <c r="EC107" s="7">
        <f t="shared" si="124"/>
        <v>3</v>
      </c>
      <c r="ED107" s="11"/>
      <c r="EE107" s="10"/>
      <c r="EF107" s="11"/>
      <c r="EG107" s="10"/>
      <c r="EH107" s="7"/>
      <c r="EI107" s="11"/>
      <c r="EJ107" s="10"/>
      <c r="EK107" s="11"/>
      <c r="EL107" s="10"/>
      <c r="EM107" s="11"/>
      <c r="EN107" s="10"/>
      <c r="EO107" s="11"/>
      <c r="EP107" s="10"/>
      <c r="EQ107" s="11"/>
      <c r="ER107" s="10"/>
      <c r="ES107" s="11"/>
      <c r="ET107" s="10"/>
      <c r="EU107" s="7"/>
      <c r="EV107" s="7">
        <f t="shared" si="125"/>
        <v>0</v>
      </c>
      <c r="EW107" s="11"/>
      <c r="EX107" s="10"/>
      <c r="EY107" s="11"/>
      <c r="EZ107" s="10"/>
      <c r="FA107" s="7"/>
      <c r="FB107" s="11"/>
      <c r="FC107" s="10"/>
      <c r="FD107" s="11"/>
      <c r="FE107" s="10"/>
      <c r="FF107" s="11"/>
      <c r="FG107" s="10"/>
      <c r="FH107" s="11"/>
      <c r="FI107" s="10"/>
      <c r="FJ107" s="11"/>
      <c r="FK107" s="10"/>
      <c r="FL107" s="11"/>
      <c r="FM107" s="10"/>
      <c r="FN107" s="7"/>
      <c r="FO107" s="7">
        <f t="shared" si="126"/>
        <v>0</v>
      </c>
    </row>
    <row r="108" spans="1:171" x14ac:dyDescent="0.2">
      <c r="A108" s="20">
        <v>7</v>
      </c>
      <c r="B108" s="20">
        <v>1</v>
      </c>
      <c r="C108" s="20"/>
      <c r="D108" s="6" t="s">
        <v>214</v>
      </c>
      <c r="E108" s="3" t="s">
        <v>215</v>
      </c>
      <c r="F108" s="6">
        <f t="shared" si="106"/>
        <v>0</v>
      </c>
      <c r="G108" s="6">
        <f t="shared" si="107"/>
        <v>2</v>
      </c>
      <c r="H108" s="6">
        <f t="shared" si="108"/>
        <v>27</v>
      </c>
      <c r="I108" s="6">
        <f t="shared" si="109"/>
        <v>18</v>
      </c>
      <c r="J108" s="6">
        <f t="shared" si="110"/>
        <v>0</v>
      </c>
      <c r="K108" s="6">
        <f t="shared" si="111"/>
        <v>9</v>
      </c>
      <c r="L108" s="6">
        <f t="shared" si="112"/>
        <v>0</v>
      </c>
      <c r="M108" s="6">
        <f t="shared" si="113"/>
        <v>0</v>
      </c>
      <c r="N108" s="6">
        <f t="shared" si="114"/>
        <v>0</v>
      </c>
      <c r="O108" s="6">
        <f t="shared" si="115"/>
        <v>0</v>
      </c>
      <c r="P108" s="6">
        <f t="shared" si="116"/>
        <v>0</v>
      </c>
      <c r="Q108" s="7">
        <f t="shared" si="117"/>
        <v>3</v>
      </c>
      <c r="R108" s="7">
        <f t="shared" si="118"/>
        <v>1.5</v>
      </c>
      <c r="S108" s="7">
        <v>0.9</v>
      </c>
      <c r="T108" s="11"/>
      <c r="U108" s="10"/>
      <c r="V108" s="11"/>
      <c r="W108" s="10"/>
      <c r="X108" s="7"/>
      <c r="Y108" s="11"/>
      <c r="Z108" s="10"/>
      <c r="AA108" s="11"/>
      <c r="AB108" s="10"/>
      <c r="AC108" s="11"/>
      <c r="AD108" s="10"/>
      <c r="AE108" s="11"/>
      <c r="AF108" s="10"/>
      <c r="AG108" s="11"/>
      <c r="AH108" s="10"/>
      <c r="AI108" s="11"/>
      <c r="AJ108" s="10"/>
      <c r="AK108" s="7"/>
      <c r="AL108" s="7">
        <f t="shared" si="119"/>
        <v>0</v>
      </c>
      <c r="AM108" s="11"/>
      <c r="AN108" s="10"/>
      <c r="AO108" s="11"/>
      <c r="AP108" s="10"/>
      <c r="AQ108" s="7"/>
      <c r="AR108" s="11"/>
      <c r="AS108" s="10"/>
      <c r="AT108" s="11"/>
      <c r="AU108" s="10"/>
      <c r="AV108" s="11"/>
      <c r="AW108" s="10"/>
      <c r="AX108" s="11"/>
      <c r="AY108" s="10"/>
      <c r="AZ108" s="11"/>
      <c r="BA108" s="10"/>
      <c r="BB108" s="11"/>
      <c r="BC108" s="10"/>
      <c r="BD108" s="7"/>
      <c r="BE108" s="7">
        <f t="shared" si="120"/>
        <v>0</v>
      </c>
      <c r="BF108" s="11"/>
      <c r="BG108" s="10"/>
      <c r="BH108" s="11"/>
      <c r="BI108" s="10"/>
      <c r="BJ108" s="7"/>
      <c r="BK108" s="11"/>
      <c r="BL108" s="10"/>
      <c r="BM108" s="11"/>
      <c r="BN108" s="10"/>
      <c r="BO108" s="11"/>
      <c r="BP108" s="10"/>
      <c r="BQ108" s="11"/>
      <c r="BR108" s="10"/>
      <c r="BS108" s="11"/>
      <c r="BT108" s="10"/>
      <c r="BU108" s="11"/>
      <c r="BV108" s="10"/>
      <c r="BW108" s="7"/>
      <c r="BX108" s="7">
        <f t="shared" si="121"/>
        <v>0</v>
      </c>
      <c r="BY108" s="11"/>
      <c r="BZ108" s="10"/>
      <c r="CA108" s="11"/>
      <c r="CB108" s="10"/>
      <c r="CC108" s="7"/>
      <c r="CD108" s="11"/>
      <c r="CE108" s="10"/>
      <c r="CF108" s="11"/>
      <c r="CG108" s="10"/>
      <c r="CH108" s="11"/>
      <c r="CI108" s="10"/>
      <c r="CJ108" s="11"/>
      <c r="CK108" s="10"/>
      <c r="CL108" s="11"/>
      <c r="CM108" s="10"/>
      <c r="CN108" s="11"/>
      <c r="CO108" s="10"/>
      <c r="CP108" s="7"/>
      <c r="CQ108" s="7">
        <f t="shared" si="122"/>
        <v>0</v>
      </c>
      <c r="CR108" s="11"/>
      <c r="CS108" s="10"/>
      <c r="CT108" s="11"/>
      <c r="CU108" s="10"/>
      <c r="CV108" s="7"/>
      <c r="CW108" s="11"/>
      <c r="CX108" s="10"/>
      <c r="CY108" s="11"/>
      <c r="CZ108" s="10"/>
      <c r="DA108" s="11"/>
      <c r="DB108" s="10"/>
      <c r="DC108" s="11"/>
      <c r="DD108" s="10"/>
      <c r="DE108" s="11"/>
      <c r="DF108" s="10"/>
      <c r="DG108" s="11"/>
      <c r="DH108" s="10"/>
      <c r="DI108" s="7"/>
      <c r="DJ108" s="7">
        <f t="shared" si="123"/>
        <v>0</v>
      </c>
      <c r="DK108" s="11">
        <v>18</v>
      </c>
      <c r="DL108" s="10" t="s">
        <v>61</v>
      </c>
      <c r="DM108" s="11"/>
      <c r="DN108" s="10"/>
      <c r="DO108" s="7">
        <v>1.5</v>
      </c>
      <c r="DP108" s="11">
        <v>9</v>
      </c>
      <c r="DQ108" s="10" t="s">
        <v>61</v>
      </c>
      <c r="DR108" s="11"/>
      <c r="DS108" s="10"/>
      <c r="DT108" s="11"/>
      <c r="DU108" s="10"/>
      <c r="DV108" s="11"/>
      <c r="DW108" s="10"/>
      <c r="DX108" s="11"/>
      <c r="DY108" s="10"/>
      <c r="DZ108" s="11"/>
      <c r="EA108" s="10"/>
      <c r="EB108" s="7">
        <v>1.5</v>
      </c>
      <c r="EC108" s="7">
        <f t="shared" si="124"/>
        <v>3</v>
      </c>
      <c r="ED108" s="11"/>
      <c r="EE108" s="10"/>
      <c r="EF108" s="11"/>
      <c r="EG108" s="10"/>
      <c r="EH108" s="7"/>
      <c r="EI108" s="11"/>
      <c r="EJ108" s="10"/>
      <c r="EK108" s="11"/>
      <c r="EL108" s="10"/>
      <c r="EM108" s="11"/>
      <c r="EN108" s="10"/>
      <c r="EO108" s="11"/>
      <c r="EP108" s="10"/>
      <c r="EQ108" s="11"/>
      <c r="ER108" s="10"/>
      <c r="ES108" s="11"/>
      <c r="ET108" s="10"/>
      <c r="EU108" s="7"/>
      <c r="EV108" s="7">
        <f t="shared" si="125"/>
        <v>0</v>
      </c>
      <c r="EW108" s="11"/>
      <c r="EX108" s="10"/>
      <c r="EY108" s="11"/>
      <c r="EZ108" s="10"/>
      <c r="FA108" s="7"/>
      <c r="FB108" s="11"/>
      <c r="FC108" s="10"/>
      <c r="FD108" s="11"/>
      <c r="FE108" s="10"/>
      <c r="FF108" s="11"/>
      <c r="FG108" s="10"/>
      <c r="FH108" s="11"/>
      <c r="FI108" s="10"/>
      <c r="FJ108" s="11"/>
      <c r="FK108" s="10"/>
      <c r="FL108" s="11"/>
      <c r="FM108" s="10"/>
      <c r="FN108" s="7"/>
      <c r="FO108" s="7">
        <f t="shared" si="126"/>
        <v>0</v>
      </c>
    </row>
    <row r="109" spans="1:171" x14ac:dyDescent="0.2">
      <c r="A109" s="20">
        <v>8</v>
      </c>
      <c r="B109" s="20">
        <v>1</v>
      </c>
      <c r="C109" s="20"/>
      <c r="D109" s="6" t="s">
        <v>216</v>
      </c>
      <c r="E109" s="3" t="s">
        <v>217</v>
      </c>
      <c r="F109" s="6">
        <f t="shared" si="106"/>
        <v>1</v>
      </c>
      <c r="G109" s="6">
        <f t="shared" si="107"/>
        <v>1</v>
      </c>
      <c r="H109" s="6">
        <f t="shared" si="108"/>
        <v>20</v>
      </c>
      <c r="I109" s="6">
        <f t="shared" si="109"/>
        <v>10</v>
      </c>
      <c r="J109" s="6">
        <f t="shared" si="110"/>
        <v>0</v>
      </c>
      <c r="K109" s="6">
        <f t="shared" si="111"/>
        <v>10</v>
      </c>
      <c r="L109" s="6">
        <f t="shared" si="112"/>
        <v>0</v>
      </c>
      <c r="M109" s="6">
        <f t="shared" si="113"/>
        <v>0</v>
      </c>
      <c r="N109" s="6">
        <f t="shared" si="114"/>
        <v>0</v>
      </c>
      <c r="O109" s="6">
        <f t="shared" si="115"/>
        <v>0</v>
      </c>
      <c r="P109" s="6">
        <f t="shared" si="116"/>
        <v>0</v>
      </c>
      <c r="Q109" s="7">
        <f t="shared" si="117"/>
        <v>2</v>
      </c>
      <c r="R109" s="7">
        <f t="shared" si="118"/>
        <v>1</v>
      </c>
      <c r="S109" s="7">
        <v>0.6</v>
      </c>
      <c r="T109" s="11"/>
      <c r="U109" s="10"/>
      <c r="V109" s="11"/>
      <c r="W109" s="10"/>
      <c r="X109" s="7"/>
      <c r="Y109" s="11"/>
      <c r="Z109" s="10"/>
      <c r="AA109" s="11"/>
      <c r="AB109" s="10"/>
      <c r="AC109" s="11"/>
      <c r="AD109" s="10"/>
      <c r="AE109" s="11"/>
      <c r="AF109" s="10"/>
      <c r="AG109" s="11"/>
      <c r="AH109" s="10"/>
      <c r="AI109" s="11"/>
      <c r="AJ109" s="10"/>
      <c r="AK109" s="7"/>
      <c r="AL109" s="7">
        <f t="shared" si="119"/>
        <v>0</v>
      </c>
      <c r="AM109" s="11"/>
      <c r="AN109" s="10"/>
      <c r="AO109" s="11"/>
      <c r="AP109" s="10"/>
      <c r="AQ109" s="7"/>
      <c r="AR109" s="11"/>
      <c r="AS109" s="10"/>
      <c r="AT109" s="11"/>
      <c r="AU109" s="10"/>
      <c r="AV109" s="11"/>
      <c r="AW109" s="10"/>
      <c r="AX109" s="11"/>
      <c r="AY109" s="10"/>
      <c r="AZ109" s="11"/>
      <c r="BA109" s="10"/>
      <c r="BB109" s="11"/>
      <c r="BC109" s="10"/>
      <c r="BD109" s="7"/>
      <c r="BE109" s="7">
        <f t="shared" si="120"/>
        <v>0</v>
      </c>
      <c r="BF109" s="11"/>
      <c r="BG109" s="10"/>
      <c r="BH109" s="11"/>
      <c r="BI109" s="10"/>
      <c r="BJ109" s="7"/>
      <c r="BK109" s="11"/>
      <c r="BL109" s="10"/>
      <c r="BM109" s="11"/>
      <c r="BN109" s="10"/>
      <c r="BO109" s="11"/>
      <c r="BP109" s="10"/>
      <c r="BQ109" s="11"/>
      <c r="BR109" s="10"/>
      <c r="BS109" s="11"/>
      <c r="BT109" s="10"/>
      <c r="BU109" s="11"/>
      <c r="BV109" s="10"/>
      <c r="BW109" s="7"/>
      <c r="BX109" s="7">
        <f t="shared" si="121"/>
        <v>0</v>
      </c>
      <c r="BY109" s="11"/>
      <c r="BZ109" s="10"/>
      <c r="CA109" s="11"/>
      <c r="CB109" s="10"/>
      <c r="CC109" s="7"/>
      <c r="CD109" s="11"/>
      <c r="CE109" s="10"/>
      <c r="CF109" s="11"/>
      <c r="CG109" s="10"/>
      <c r="CH109" s="11"/>
      <c r="CI109" s="10"/>
      <c r="CJ109" s="11"/>
      <c r="CK109" s="10"/>
      <c r="CL109" s="11"/>
      <c r="CM109" s="10"/>
      <c r="CN109" s="11"/>
      <c r="CO109" s="10"/>
      <c r="CP109" s="7"/>
      <c r="CQ109" s="7">
        <f t="shared" si="122"/>
        <v>0</v>
      </c>
      <c r="CR109" s="11"/>
      <c r="CS109" s="10"/>
      <c r="CT109" s="11"/>
      <c r="CU109" s="10"/>
      <c r="CV109" s="7"/>
      <c r="CW109" s="11"/>
      <c r="CX109" s="10"/>
      <c r="CY109" s="11"/>
      <c r="CZ109" s="10"/>
      <c r="DA109" s="11"/>
      <c r="DB109" s="10"/>
      <c r="DC109" s="11"/>
      <c r="DD109" s="10"/>
      <c r="DE109" s="11"/>
      <c r="DF109" s="10"/>
      <c r="DG109" s="11"/>
      <c r="DH109" s="10"/>
      <c r="DI109" s="7"/>
      <c r="DJ109" s="7">
        <f t="shared" si="123"/>
        <v>0</v>
      </c>
      <c r="DK109" s="11">
        <v>10</v>
      </c>
      <c r="DL109" s="10" t="s">
        <v>64</v>
      </c>
      <c r="DM109" s="11"/>
      <c r="DN109" s="10"/>
      <c r="DO109" s="7">
        <v>1</v>
      </c>
      <c r="DP109" s="11">
        <v>10</v>
      </c>
      <c r="DQ109" s="10" t="s">
        <v>61</v>
      </c>
      <c r="DR109" s="11"/>
      <c r="DS109" s="10"/>
      <c r="DT109" s="11"/>
      <c r="DU109" s="10"/>
      <c r="DV109" s="11"/>
      <c r="DW109" s="10"/>
      <c r="DX109" s="11"/>
      <c r="DY109" s="10"/>
      <c r="DZ109" s="11"/>
      <c r="EA109" s="10"/>
      <c r="EB109" s="7">
        <v>1</v>
      </c>
      <c r="EC109" s="7">
        <f t="shared" si="124"/>
        <v>2</v>
      </c>
      <c r="ED109" s="11"/>
      <c r="EE109" s="10"/>
      <c r="EF109" s="11"/>
      <c r="EG109" s="10"/>
      <c r="EH109" s="7"/>
      <c r="EI109" s="11"/>
      <c r="EJ109" s="10"/>
      <c r="EK109" s="11"/>
      <c r="EL109" s="10"/>
      <c r="EM109" s="11"/>
      <c r="EN109" s="10"/>
      <c r="EO109" s="11"/>
      <c r="EP109" s="10"/>
      <c r="EQ109" s="11"/>
      <c r="ER109" s="10"/>
      <c r="ES109" s="11"/>
      <c r="ET109" s="10"/>
      <c r="EU109" s="7"/>
      <c r="EV109" s="7">
        <f t="shared" si="125"/>
        <v>0</v>
      </c>
      <c r="EW109" s="11"/>
      <c r="EX109" s="10"/>
      <c r="EY109" s="11"/>
      <c r="EZ109" s="10"/>
      <c r="FA109" s="7"/>
      <c r="FB109" s="11"/>
      <c r="FC109" s="10"/>
      <c r="FD109" s="11"/>
      <c r="FE109" s="10"/>
      <c r="FF109" s="11"/>
      <c r="FG109" s="10"/>
      <c r="FH109" s="11"/>
      <c r="FI109" s="10"/>
      <c r="FJ109" s="11"/>
      <c r="FK109" s="10"/>
      <c r="FL109" s="11"/>
      <c r="FM109" s="10"/>
      <c r="FN109" s="7"/>
      <c r="FO109" s="7">
        <f t="shared" si="126"/>
        <v>0</v>
      </c>
    </row>
    <row r="110" spans="1:171" x14ac:dyDescent="0.2">
      <c r="A110" s="20">
        <v>8</v>
      </c>
      <c r="B110" s="20">
        <v>1</v>
      </c>
      <c r="C110" s="20"/>
      <c r="D110" s="6" t="s">
        <v>218</v>
      </c>
      <c r="E110" s="3" t="s">
        <v>219</v>
      </c>
      <c r="F110" s="6">
        <f t="shared" si="106"/>
        <v>1</v>
      </c>
      <c r="G110" s="6">
        <f t="shared" si="107"/>
        <v>1</v>
      </c>
      <c r="H110" s="6">
        <f t="shared" si="108"/>
        <v>20</v>
      </c>
      <c r="I110" s="6">
        <f t="shared" si="109"/>
        <v>10</v>
      </c>
      <c r="J110" s="6">
        <f t="shared" si="110"/>
        <v>0</v>
      </c>
      <c r="K110" s="6">
        <f t="shared" si="111"/>
        <v>10</v>
      </c>
      <c r="L110" s="6">
        <f t="shared" si="112"/>
        <v>0</v>
      </c>
      <c r="M110" s="6">
        <f t="shared" si="113"/>
        <v>0</v>
      </c>
      <c r="N110" s="6">
        <f t="shared" si="114"/>
        <v>0</v>
      </c>
      <c r="O110" s="6">
        <f t="shared" si="115"/>
        <v>0</v>
      </c>
      <c r="P110" s="6">
        <f t="shared" si="116"/>
        <v>0</v>
      </c>
      <c r="Q110" s="7">
        <f t="shared" si="117"/>
        <v>2</v>
      </c>
      <c r="R110" s="7">
        <f t="shared" si="118"/>
        <v>1</v>
      </c>
      <c r="S110" s="7">
        <v>0.6</v>
      </c>
      <c r="T110" s="11"/>
      <c r="U110" s="10"/>
      <c r="V110" s="11"/>
      <c r="W110" s="10"/>
      <c r="X110" s="7"/>
      <c r="Y110" s="11"/>
      <c r="Z110" s="10"/>
      <c r="AA110" s="11"/>
      <c r="AB110" s="10"/>
      <c r="AC110" s="11"/>
      <c r="AD110" s="10"/>
      <c r="AE110" s="11"/>
      <c r="AF110" s="10"/>
      <c r="AG110" s="11"/>
      <c r="AH110" s="10"/>
      <c r="AI110" s="11"/>
      <c r="AJ110" s="10"/>
      <c r="AK110" s="7"/>
      <c r="AL110" s="7">
        <f t="shared" si="119"/>
        <v>0</v>
      </c>
      <c r="AM110" s="11"/>
      <c r="AN110" s="10"/>
      <c r="AO110" s="11"/>
      <c r="AP110" s="10"/>
      <c r="AQ110" s="7"/>
      <c r="AR110" s="11"/>
      <c r="AS110" s="10"/>
      <c r="AT110" s="11"/>
      <c r="AU110" s="10"/>
      <c r="AV110" s="11"/>
      <c r="AW110" s="10"/>
      <c r="AX110" s="11"/>
      <c r="AY110" s="10"/>
      <c r="AZ110" s="11"/>
      <c r="BA110" s="10"/>
      <c r="BB110" s="11"/>
      <c r="BC110" s="10"/>
      <c r="BD110" s="7"/>
      <c r="BE110" s="7">
        <f t="shared" si="120"/>
        <v>0</v>
      </c>
      <c r="BF110" s="11"/>
      <c r="BG110" s="10"/>
      <c r="BH110" s="11"/>
      <c r="BI110" s="10"/>
      <c r="BJ110" s="7"/>
      <c r="BK110" s="11"/>
      <c r="BL110" s="10"/>
      <c r="BM110" s="11"/>
      <c r="BN110" s="10"/>
      <c r="BO110" s="11"/>
      <c r="BP110" s="10"/>
      <c r="BQ110" s="11"/>
      <c r="BR110" s="10"/>
      <c r="BS110" s="11"/>
      <c r="BT110" s="10"/>
      <c r="BU110" s="11"/>
      <c r="BV110" s="10"/>
      <c r="BW110" s="7"/>
      <c r="BX110" s="7">
        <f t="shared" si="121"/>
        <v>0</v>
      </c>
      <c r="BY110" s="11"/>
      <c r="BZ110" s="10"/>
      <c r="CA110" s="11"/>
      <c r="CB110" s="10"/>
      <c r="CC110" s="7"/>
      <c r="CD110" s="11"/>
      <c r="CE110" s="10"/>
      <c r="CF110" s="11"/>
      <c r="CG110" s="10"/>
      <c r="CH110" s="11"/>
      <c r="CI110" s="10"/>
      <c r="CJ110" s="11"/>
      <c r="CK110" s="10"/>
      <c r="CL110" s="11"/>
      <c r="CM110" s="10"/>
      <c r="CN110" s="11"/>
      <c r="CO110" s="10"/>
      <c r="CP110" s="7"/>
      <c r="CQ110" s="7">
        <f t="shared" si="122"/>
        <v>0</v>
      </c>
      <c r="CR110" s="11"/>
      <c r="CS110" s="10"/>
      <c r="CT110" s="11"/>
      <c r="CU110" s="10"/>
      <c r="CV110" s="7"/>
      <c r="CW110" s="11"/>
      <c r="CX110" s="10"/>
      <c r="CY110" s="11"/>
      <c r="CZ110" s="10"/>
      <c r="DA110" s="11"/>
      <c r="DB110" s="10"/>
      <c r="DC110" s="11"/>
      <c r="DD110" s="10"/>
      <c r="DE110" s="11"/>
      <c r="DF110" s="10"/>
      <c r="DG110" s="11"/>
      <c r="DH110" s="10"/>
      <c r="DI110" s="7"/>
      <c r="DJ110" s="7">
        <f t="shared" si="123"/>
        <v>0</v>
      </c>
      <c r="DK110" s="11">
        <v>10</v>
      </c>
      <c r="DL110" s="10" t="s">
        <v>64</v>
      </c>
      <c r="DM110" s="11"/>
      <c r="DN110" s="10"/>
      <c r="DO110" s="7">
        <v>1</v>
      </c>
      <c r="DP110" s="11">
        <v>10</v>
      </c>
      <c r="DQ110" s="10" t="s">
        <v>61</v>
      </c>
      <c r="DR110" s="11"/>
      <c r="DS110" s="10"/>
      <c r="DT110" s="11"/>
      <c r="DU110" s="10"/>
      <c r="DV110" s="11"/>
      <c r="DW110" s="10"/>
      <c r="DX110" s="11"/>
      <c r="DY110" s="10"/>
      <c r="DZ110" s="11"/>
      <c r="EA110" s="10"/>
      <c r="EB110" s="7">
        <v>1</v>
      </c>
      <c r="EC110" s="7">
        <f t="shared" si="124"/>
        <v>2</v>
      </c>
      <c r="ED110" s="11"/>
      <c r="EE110" s="10"/>
      <c r="EF110" s="11"/>
      <c r="EG110" s="10"/>
      <c r="EH110" s="7"/>
      <c r="EI110" s="11"/>
      <c r="EJ110" s="10"/>
      <c r="EK110" s="11"/>
      <c r="EL110" s="10"/>
      <c r="EM110" s="11"/>
      <c r="EN110" s="10"/>
      <c r="EO110" s="11"/>
      <c r="EP110" s="10"/>
      <c r="EQ110" s="11"/>
      <c r="ER110" s="10"/>
      <c r="ES110" s="11"/>
      <c r="ET110" s="10"/>
      <c r="EU110" s="7"/>
      <c r="EV110" s="7">
        <f t="shared" si="125"/>
        <v>0</v>
      </c>
      <c r="EW110" s="11"/>
      <c r="EX110" s="10"/>
      <c r="EY110" s="11"/>
      <c r="EZ110" s="10"/>
      <c r="FA110" s="7"/>
      <c r="FB110" s="11"/>
      <c r="FC110" s="10"/>
      <c r="FD110" s="11"/>
      <c r="FE110" s="10"/>
      <c r="FF110" s="11"/>
      <c r="FG110" s="10"/>
      <c r="FH110" s="11"/>
      <c r="FI110" s="10"/>
      <c r="FJ110" s="11"/>
      <c r="FK110" s="10"/>
      <c r="FL110" s="11"/>
      <c r="FM110" s="10"/>
      <c r="FN110" s="7"/>
      <c r="FO110" s="7">
        <f t="shared" si="126"/>
        <v>0</v>
      </c>
    </row>
    <row r="111" spans="1:171" x14ac:dyDescent="0.2">
      <c r="A111" s="20">
        <v>9</v>
      </c>
      <c r="B111" s="20">
        <v>1</v>
      </c>
      <c r="C111" s="20"/>
      <c r="D111" s="6" t="s">
        <v>220</v>
      </c>
      <c r="E111" s="3" t="s">
        <v>221</v>
      </c>
      <c r="F111" s="6">
        <f t="shared" si="106"/>
        <v>0</v>
      </c>
      <c r="G111" s="6">
        <f t="shared" si="107"/>
        <v>2</v>
      </c>
      <c r="H111" s="6">
        <f t="shared" si="108"/>
        <v>18</v>
      </c>
      <c r="I111" s="6">
        <f t="shared" si="109"/>
        <v>9</v>
      </c>
      <c r="J111" s="6">
        <f t="shared" si="110"/>
        <v>0</v>
      </c>
      <c r="K111" s="6">
        <f t="shared" si="111"/>
        <v>0</v>
      </c>
      <c r="L111" s="6">
        <f t="shared" si="112"/>
        <v>0</v>
      </c>
      <c r="M111" s="6">
        <f t="shared" si="113"/>
        <v>9</v>
      </c>
      <c r="N111" s="6">
        <f t="shared" si="114"/>
        <v>0</v>
      </c>
      <c r="O111" s="6">
        <f t="shared" si="115"/>
        <v>0</v>
      </c>
      <c r="P111" s="6">
        <f t="shared" si="116"/>
        <v>0</v>
      </c>
      <c r="Q111" s="7">
        <f t="shared" si="117"/>
        <v>2</v>
      </c>
      <c r="R111" s="7">
        <f t="shared" si="118"/>
        <v>1</v>
      </c>
      <c r="S111" s="7">
        <v>0.6</v>
      </c>
      <c r="T111" s="11"/>
      <c r="U111" s="10"/>
      <c r="V111" s="11"/>
      <c r="W111" s="10"/>
      <c r="X111" s="7"/>
      <c r="Y111" s="11"/>
      <c r="Z111" s="10"/>
      <c r="AA111" s="11"/>
      <c r="AB111" s="10"/>
      <c r="AC111" s="11"/>
      <c r="AD111" s="10"/>
      <c r="AE111" s="11"/>
      <c r="AF111" s="10"/>
      <c r="AG111" s="11"/>
      <c r="AH111" s="10"/>
      <c r="AI111" s="11"/>
      <c r="AJ111" s="10"/>
      <c r="AK111" s="7"/>
      <c r="AL111" s="7">
        <f t="shared" si="119"/>
        <v>0</v>
      </c>
      <c r="AM111" s="11"/>
      <c r="AN111" s="10"/>
      <c r="AO111" s="11"/>
      <c r="AP111" s="10"/>
      <c r="AQ111" s="7"/>
      <c r="AR111" s="11"/>
      <c r="AS111" s="10"/>
      <c r="AT111" s="11"/>
      <c r="AU111" s="10"/>
      <c r="AV111" s="11"/>
      <c r="AW111" s="10"/>
      <c r="AX111" s="11"/>
      <c r="AY111" s="10"/>
      <c r="AZ111" s="11"/>
      <c r="BA111" s="10"/>
      <c r="BB111" s="11"/>
      <c r="BC111" s="10"/>
      <c r="BD111" s="7"/>
      <c r="BE111" s="7">
        <f t="shared" si="120"/>
        <v>0</v>
      </c>
      <c r="BF111" s="11"/>
      <c r="BG111" s="10"/>
      <c r="BH111" s="11"/>
      <c r="BI111" s="10"/>
      <c r="BJ111" s="7"/>
      <c r="BK111" s="11"/>
      <c r="BL111" s="10"/>
      <c r="BM111" s="11"/>
      <c r="BN111" s="10"/>
      <c r="BO111" s="11"/>
      <c r="BP111" s="10"/>
      <c r="BQ111" s="11"/>
      <c r="BR111" s="10"/>
      <c r="BS111" s="11"/>
      <c r="BT111" s="10"/>
      <c r="BU111" s="11"/>
      <c r="BV111" s="10"/>
      <c r="BW111" s="7"/>
      <c r="BX111" s="7">
        <f t="shared" si="121"/>
        <v>0</v>
      </c>
      <c r="BY111" s="11"/>
      <c r="BZ111" s="10"/>
      <c r="CA111" s="11"/>
      <c r="CB111" s="10"/>
      <c r="CC111" s="7"/>
      <c r="CD111" s="11"/>
      <c r="CE111" s="10"/>
      <c r="CF111" s="11"/>
      <c r="CG111" s="10"/>
      <c r="CH111" s="11"/>
      <c r="CI111" s="10"/>
      <c r="CJ111" s="11"/>
      <c r="CK111" s="10"/>
      <c r="CL111" s="11"/>
      <c r="CM111" s="10"/>
      <c r="CN111" s="11"/>
      <c r="CO111" s="10"/>
      <c r="CP111" s="7"/>
      <c r="CQ111" s="7">
        <f t="shared" si="122"/>
        <v>0</v>
      </c>
      <c r="CR111" s="11"/>
      <c r="CS111" s="10"/>
      <c r="CT111" s="11"/>
      <c r="CU111" s="10"/>
      <c r="CV111" s="7"/>
      <c r="CW111" s="11"/>
      <c r="CX111" s="10"/>
      <c r="CY111" s="11"/>
      <c r="CZ111" s="10"/>
      <c r="DA111" s="11"/>
      <c r="DB111" s="10"/>
      <c r="DC111" s="11"/>
      <c r="DD111" s="10"/>
      <c r="DE111" s="11"/>
      <c r="DF111" s="10"/>
      <c r="DG111" s="11"/>
      <c r="DH111" s="10"/>
      <c r="DI111" s="7"/>
      <c r="DJ111" s="7">
        <f t="shared" si="123"/>
        <v>0</v>
      </c>
      <c r="DK111" s="11">
        <v>9</v>
      </c>
      <c r="DL111" s="10" t="s">
        <v>61</v>
      </c>
      <c r="DM111" s="11"/>
      <c r="DN111" s="10"/>
      <c r="DO111" s="7">
        <v>1</v>
      </c>
      <c r="DP111" s="11"/>
      <c r="DQ111" s="10"/>
      <c r="DR111" s="11"/>
      <c r="DS111" s="10"/>
      <c r="DT111" s="11">
        <v>9</v>
      </c>
      <c r="DU111" s="10" t="s">
        <v>61</v>
      </c>
      <c r="DV111" s="11"/>
      <c r="DW111" s="10"/>
      <c r="DX111" s="11"/>
      <c r="DY111" s="10"/>
      <c r="DZ111" s="11"/>
      <c r="EA111" s="10"/>
      <c r="EB111" s="7">
        <v>1</v>
      </c>
      <c r="EC111" s="7">
        <f t="shared" si="124"/>
        <v>2</v>
      </c>
      <c r="ED111" s="11"/>
      <c r="EE111" s="10"/>
      <c r="EF111" s="11"/>
      <c r="EG111" s="10"/>
      <c r="EH111" s="7"/>
      <c r="EI111" s="11"/>
      <c r="EJ111" s="10"/>
      <c r="EK111" s="11"/>
      <c r="EL111" s="10"/>
      <c r="EM111" s="11"/>
      <c r="EN111" s="10"/>
      <c r="EO111" s="11"/>
      <c r="EP111" s="10"/>
      <c r="EQ111" s="11"/>
      <c r="ER111" s="10"/>
      <c r="ES111" s="11"/>
      <c r="ET111" s="10"/>
      <c r="EU111" s="7"/>
      <c r="EV111" s="7">
        <f t="shared" si="125"/>
        <v>0</v>
      </c>
      <c r="EW111" s="11"/>
      <c r="EX111" s="10"/>
      <c r="EY111" s="11"/>
      <c r="EZ111" s="10"/>
      <c r="FA111" s="7"/>
      <c r="FB111" s="11"/>
      <c r="FC111" s="10"/>
      <c r="FD111" s="11"/>
      <c r="FE111" s="10"/>
      <c r="FF111" s="11"/>
      <c r="FG111" s="10"/>
      <c r="FH111" s="11"/>
      <c r="FI111" s="10"/>
      <c r="FJ111" s="11"/>
      <c r="FK111" s="10"/>
      <c r="FL111" s="11"/>
      <c r="FM111" s="10"/>
      <c r="FN111" s="7"/>
      <c r="FO111" s="7">
        <f t="shared" si="126"/>
        <v>0</v>
      </c>
    </row>
    <row r="112" spans="1:171" x14ac:dyDescent="0.2">
      <c r="A112" s="20">
        <v>9</v>
      </c>
      <c r="B112" s="20">
        <v>1</v>
      </c>
      <c r="C112" s="20"/>
      <c r="D112" s="6" t="s">
        <v>222</v>
      </c>
      <c r="E112" s="3" t="s">
        <v>223</v>
      </c>
      <c r="F112" s="6">
        <f t="shared" si="106"/>
        <v>0</v>
      </c>
      <c r="G112" s="6">
        <f t="shared" si="107"/>
        <v>2</v>
      </c>
      <c r="H112" s="6">
        <f t="shared" si="108"/>
        <v>18</v>
      </c>
      <c r="I112" s="6">
        <f t="shared" si="109"/>
        <v>9</v>
      </c>
      <c r="J112" s="6">
        <f t="shared" si="110"/>
        <v>0</v>
      </c>
      <c r="K112" s="6">
        <f t="shared" si="111"/>
        <v>0</v>
      </c>
      <c r="L112" s="6">
        <f t="shared" si="112"/>
        <v>0</v>
      </c>
      <c r="M112" s="6">
        <f t="shared" si="113"/>
        <v>9</v>
      </c>
      <c r="N112" s="6">
        <f t="shared" si="114"/>
        <v>0</v>
      </c>
      <c r="O112" s="6">
        <f t="shared" si="115"/>
        <v>0</v>
      </c>
      <c r="P112" s="6">
        <f t="shared" si="116"/>
        <v>0</v>
      </c>
      <c r="Q112" s="7">
        <f t="shared" si="117"/>
        <v>2</v>
      </c>
      <c r="R112" s="7">
        <f t="shared" si="118"/>
        <v>1</v>
      </c>
      <c r="S112" s="7">
        <v>0.6</v>
      </c>
      <c r="T112" s="11"/>
      <c r="U112" s="10"/>
      <c r="V112" s="11"/>
      <c r="W112" s="10"/>
      <c r="X112" s="7"/>
      <c r="Y112" s="11"/>
      <c r="Z112" s="10"/>
      <c r="AA112" s="11"/>
      <c r="AB112" s="10"/>
      <c r="AC112" s="11"/>
      <c r="AD112" s="10"/>
      <c r="AE112" s="11"/>
      <c r="AF112" s="10"/>
      <c r="AG112" s="11"/>
      <c r="AH112" s="10"/>
      <c r="AI112" s="11"/>
      <c r="AJ112" s="10"/>
      <c r="AK112" s="7"/>
      <c r="AL112" s="7">
        <f t="shared" si="119"/>
        <v>0</v>
      </c>
      <c r="AM112" s="11"/>
      <c r="AN112" s="10"/>
      <c r="AO112" s="11"/>
      <c r="AP112" s="10"/>
      <c r="AQ112" s="7"/>
      <c r="AR112" s="11"/>
      <c r="AS112" s="10"/>
      <c r="AT112" s="11"/>
      <c r="AU112" s="10"/>
      <c r="AV112" s="11"/>
      <c r="AW112" s="10"/>
      <c r="AX112" s="11"/>
      <c r="AY112" s="10"/>
      <c r="AZ112" s="11"/>
      <c r="BA112" s="10"/>
      <c r="BB112" s="11"/>
      <c r="BC112" s="10"/>
      <c r="BD112" s="7"/>
      <c r="BE112" s="7">
        <f t="shared" si="120"/>
        <v>0</v>
      </c>
      <c r="BF112" s="11"/>
      <c r="BG112" s="10"/>
      <c r="BH112" s="11"/>
      <c r="BI112" s="10"/>
      <c r="BJ112" s="7"/>
      <c r="BK112" s="11"/>
      <c r="BL112" s="10"/>
      <c r="BM112" s="11"/>
      <c r="BN112" s="10"/>
      <c r="BO112" s="11"/>
      <c r="BP112" s="10"/>
      <c r="BQ112" s="11"/>
      <c r="BR112" s="10"/>
      <c r="BS112" s="11"/>
      <c r="BT112" s="10"/>
      <c r="BU112" s="11"/>
      <c r="BV112" s="10"/>
      <c r="BW112" s="7"/>
      <c r="BX112" s="7">
        <f t="shared" si="121"/>
        <v>0</v>
      </c>
      <c r="BY112" s="11"/>
      <c r="BZ112" s="10"/>
      <c r="CA112" s="11"/>
      <c r="CB112" s="10"/>
      <c r="CC112" s="7"/>
      <c r="CD112" s="11"/>
      <c r="CE112" s="10"/>
      <c r="CF112" s="11"/>
      <c r="CG112" s="10"/>
      <c r="CH112" s="11"/>
      <c r="CI112" s="10"/>
      <c r="CJ112" s="11"/>
      <c r="CK112" s="10"/>
      <c r="CL112" s="11"/>
      <c r="CM112" s="10"/>
      <c r="CN112" s="11"/>
      <c r="CO112" s="10"/>
      <c r="CP112" s="7"/>
      <c r="CQ112" s="7">
        <f t="shared" si="122"/>
        <v>0</v>
      </c>
      <c r="CR112" s="11"/>
      <c r="CS112" s="10"/>
      <c r="CT112" s="11"/>
      <c r="CU112" s="10"/>
      <c r="CV112" s="7"/>
      <c r="CW112" s="11"/>
      <c r="CX112" s="10"/>
      <c r="CY112" s="11"/>
      <c r="CZ112" s="10"/>
      <c r="DA112" s="11"/>
      <c r="DB112" s="10"/>
      <c r="DC112" s="11"/>
      <c r="DD112" s="10"/>
      <c r="DE112" s="11"/>
      <c r="DF112" s="10"/>
      <c r="DG112" s="11"/>
      <c r="DH112" s="10"/>
      <c r="DI112" s="7"/>
      <c r="DJ112" s="7">
        <f t="shared" si="123"/>
        <v>0</v>
      </c>
      <c r="DK112" s="11">
        <v>9</v>
      </c>
      <c r="DL112" s="10" t="s">
        <v>61</v>
      </c>
      <c r="DM112" s="11"/>
      <c r="DN112" s="10"/>
      <c r="DO112" s="7">
        <v>1</v>
      </c>
      <c r="DP112" s="11"/>
      <c r="DQ112" s="10"/>
      <c r="DR112" s="11"/>
      <c r="DS112" s="10"/>
      <c r="DT112" s="11">
        <v>9</v>
      </c>
      <c r="DU112" s="10" t="s">
        <v>61</v>
      </c>
      <c r="DV112" s="11"/>
      <c r="DW112" s="10"/>
      <c r="DX112" s="11"/>
      <c r="DY112" s="10"/>
      <c r="DZ112" s="11"/>
      <c r="EA112" s="10"/>
      <c r="EB112" s="7">
        <v>1</v>
      </c>
      <c r="EC112" s="7">
        <f t="shared" si="124"/>
        <v>2</v>
      </c>
      <c r="ED112" s="11"/>
      <c r="EE112" s="10"/>
      <c r="EF112" s="11"/>
      <c r="EG112" s="10"/>
      <c r="EH112" s="7"/>
      <c r="EI112" s="11"/>
      <c r="EJ112" s="10"/>
      <c r="EK112" s="11"/>
      <c r="EL112" s="10"/>
      <c r="EM112" s="11"/>
      <c r="EN112" s="10"/>
      <c r="EO112" s="11"/>
      <c r="EP112" s="10"/>
      <c r="EQ112" s="11"/>
      <c r="ER112" s="10"/>
      <c r="ES112" s="11"/>
      <c r="ET112" s="10"/>
      <c r="EU112" s="7"/>
      <c r="EV112" s="7">
        <f t="shared" si="125"/>
        <v>0</v>
      </c>
      <c r="EW112" s="11"/>
      <c r="EX112" s="10"/>
      <c r="EY112" s="11"/>
      <c r="EZ112" s="10"/>
      <c r="FA112" s="7"/>
      <c r="FB112" s="11"/>
      <c r="FC112" s="10"/>
      <c r="FD112" s="11"/>
      <c r="FE112" s="10"/>
      <c r="FF112" s="11"/>
      <c r="FG112" s="10"/>
      <c r="FH112" s="11"/>
      <c r="FI112" s="10"/>
      <c r="FJ112" s="11"/>
      <c r="FK112" s="10"/>
      <c r="FL112" s="11"/>
      <c r="FM112" s="10"/>
      <c r="FN112" s="7"/>
      <c r="FO112" s="7">
        <f t="shared" si="126"/>
        <v>0</v>
      </c>
    </row>
    <row r="113" spans="1:171" x14ac:dyDescent="0.2">
      <c r="A113" s="20">
        <v>10</v>
      </c>
      <c r="B113" s="20">
        <v>1</v>
      </c>
      <c r="C113" s="20"/>
      <c r="D113" s="6" t="s">
        <v>224</v>
      </c>
      <c r="E113" s="3" t="s">
        <v>225</v>
      </c>
      <c r="F113" s="6">
        <f t="shared" si="106"/>
        <v>0</v>
      </c>
      <c r="G113" s="6">
        <f t="shared" si="107"/>
        <v>2</v>
      </c>
      <c r="H113" s="6">
        <f t="shared" si="108"/>
        <v>20</v>
      </c>
      <c r="I113" s="6">
        <f t="shared" si="109"/>
        <v>10</v>
      </c>
      <c r="J113" s="6">
        <f t="shared" si="110"/>
        <v>0</v>
      </c>
      <c r="K113" s="6">
        <f t="shared" si="111"/>
        <v>0</v>
      </c>
      <c r="L113" s="6">
        <f t="shared" si="112"/>
        <v>0</v>
      </c>
      <c r="M113" s="6">
        <f t="shared" si="113"/>
        <v>10</v>
      </c>
      <c r="N113" s="6">
        <f t="shared" si="114"/>
        <v>0</v>
      </c>
      <c r="O113" s="6">
        <f t="shared" si="115"/>
        <v>0</v>
      </c>
      <c r="P113" s="6">
        <f t="shared" si="116"/>
        <v>0</v>
      </c>
      <c r="Q113" s="7">
        <f t="shared" si="117"/>
        <v>3</v>
      </c>
      <c r="R113" s="7">
        <f t="shared" si="118"/>
        <v>2</v>
      </c>
      <c r="S113" s="7">
        <v>0.6</v>
      </c>
      <c r="T113" s="11"/>
      <c r="U113" s="10"/>
      <c r="V113" s="11"/>
      <c r="W113" s="10"/>
      <c r="X113" s="7"/>
      <c r="Y113" s="11"/>
      <c r="Z113" s="10"/>
      <c r="AA113" s="11"/>
      <c r="AB113" s="10"/>
      <c r="AC113" s="11"/>
      <c r="AD113" s="10"/>
      <c r="AE113" s="11"/>
      <c r="AF113" s="10"/>
      <c r="AG113" s="11"/>
      <c r="AH113" s="10"/>
      <c r="AI113" s="11"/>
      <c r="AJ113" s="10"/>
      <c r="AK113" s="7"/>
      <c r="AL113" s="7">
        <f t="shared" si="119"/>
        <v>0</v>
      </c>
      <c r="AM113" s="11"/>
      <c r="AN113" s="10"/>
      <c r="AO113" s="11"/>
      <c r="AP113" s="10"/>
      <c r="AQ113" s="7"/>
      <c r="AR113" s="11"/>
      <c r="AS113" s="10"/>
      <c r="AT113" s="11"/>
      <c r="AU113" s="10"/>
      <c r="AV113" s="11"/>
      <c r="AW113" s="10"/>
      <c r="AX113" s="11"/>
      <c r="AY113" s="10"/>
      <c r="AZ113" s="11"/>
      <c r="BA113" s="10"/>
      <c r="BB113" s="11"/>
      <c r="BC113" s="10"/>
      <c r="BD113" s="7"/>
      <c r="BE113" s="7">
        <f t="shared" si="120"/>
        <v>0</v>
      </c>
      <c r="BF113" s="11"/>
      <c r="BG113" s="10"/>
      <c r="BH113" s="11"/>
      <c r="BI113" s="10"/>
      <c r="BJ113" s="7"/>
      <c r="BK113" s="11"/>
      <c r="BL113" s="10"/>
      <c r="BM113" s="11"/>
      <c r="BN113" s="10"/>
      <c r="BO113" s="11"/>
      <c r="BP113" s="10"/>
      <c r="BQ113" s="11"/>
      <c r="BR113" s="10"/>
      <c r="BS113" s="11"/>
      <c r="BT113" s="10"/>
      <c r="BU113" s="11"/>
      <c r="BV113" s="10"/>
      <c r="BW113" s="7"/>
      <c r="BX113" s="7">
        <f t="shared" si="121"/>
        <v>0</v>
      </c>
      <c r="BY113" s="11">
        <v>10</v>
      </c>
      <c r="BZ113" s="10" t="s">
        <v>61</v>
      </c>
      <c r="CA113" s="11"/>
      <c r="CB113" s="10"/>
      <c r="CC113" s="7">
        <v>1</v>
      </c>
      <c r="CD113" s="11"/>
      <c r="CE113" s="10"/>
      <c r="CF113" s="11"/>
      <c r="CG113" s="10"/>
      <c r="CH113" s="11">
        <v>10</v>
      </c>
      <c r="CI113" s="10" t="s">
        <v>61</v>
      </c>
      <c r="CJ113" s="11"/>
      <c r="CK113" s="10"/>
      <c r="CL113" s="11"/>
      <c r="CM113" s="10"/>
      <c r="CN113" s="11"/>
      <c r="CO113" s="10"/>
      <c r="CP113" s="7">
        <v>2</v>
      </c>
      <c r="CQ113" s="7">
        <f t="shared" si="122"/>
        <v>3</v>
      </c>
      <c r="CR113" s="11"/>
      <c r="CS113" s="10"/>
      <c r="CT113" s="11"/>
      <c r="CU113" s="10"/>
      <c r="CV113" s="7"/>
      <c r="CW113" s="11"/>
      <c r="CX113" s="10"/>
      <c r="CY113" s="11"/>
      <c r="CZ113" s="10"/>
      <c r="DA113" s="11"/>
      <c r="DB113" s="10"/>
      <c r="DC113" s="11"/>
      <c r="DD113" s="10"/>
      <c r="DE113" s="11"/>
      <c r="DF113" s="10"/>
      <c r="DG113" s="11"/>
      <c r="DH113" s="10"/>
      <c r="DI113" s="7"/>
      <c r="DJ113" s="7">
        <f t="shared" si="123"/>
        <v>0</v>
      </c>
      <c r="DK113" s="11"/>
      <c r="DL113" s="10"/>
      <c r="DM113" s="11"/>
      <c r="DN113" s="10"/>
      <c r="DO113" s="7"/>
      <c r="DP113" s="11"/>
      <c r="DQ113" s="10"/>
      <c r="DR113" s="11"/>
      <c r="DS113" s="10"/>
      <c r="DT113" s="11"/>
      <c r="DU113" s="10"/>
      <c r="DV113" s="11"/>
      <c r="DW113" s="10"/>
      <c r="DX113" s="11"/>
      <c r="DY113" s="10"/>
      <c r="DZ113" s="11"/>
      <c r="EA113" s="10"/>
      <c r="EB113" s="7"/>
      <c r="EC113" s="7">
        <f t="shared" si="124"/>
        <v>0</v>
      </c>
      <c r="ED113" s="11"/>
      <c r="EE113" s="10"/>
      <c r="EF113" s="11"/>
      <c r="EG113" s="10"/>
      <c r="EH113" s="7"/>
      <c r="EI113" s="11"/>
      <c r="EJ113" s="10"/>
      <c r="EK113" s="11"/>
      <c r="EL113" s="10"/>
      <c r="EM113" s="11"/>
      <c r="EN113" s="10"/>
      <c r="EO113" s="11"/>
      <c r="EP113" s="10"/>
      <c r="EQ113" s="11"/>
      <c r="ER113" s="10"/>
      <c r="ES113" s="11"/>
      <c r="ET113" s="10"/>
      <c r="EU113" s="7"/>
      <c r="EV113" s="7">
        <f t="shared" si="125"/>
        <v>0</v>
      </c>
      <c r="EW113" s="11"/>
      <c r="EX113" s="10"/>
      <c r="EY113" s="11"/>
      <c r="EZ113" s="10"/>
      <c r="FA113" s="7"/>
      <c r="FB113" s="11"/>
      <c r="FC113" s="10"/>
      <c r="FD113" s="11"/>
      <c r="FE113" s="10"/>
      <c r="FF113" s="11"/>
      <c r="FG113" s="10"/>
      <c r="FH113" s="11"/>
      <c r="FI113" s="10"/>
      <c r="FJ113" s="11"/>
      <c r="FK113" s="10"/>
      <c r="FL113" s="11"/>
      <c r="FM113" s="10"/>
      <c r="FN113" s="7"/>
      <c r="FO113" s="7">
        <f t="shared" si="126"/>
        <v>0</v>
      </c>
    </row>
    <row r="114" spans="1:171" x14ac:dyDescent="0.2">
      <c r="A114" s="20">
        <v>10</v>
      </c>
      <c r="B114" s="20">
        <v>1</v>
      </c>
      <c r="C114" s="20"/>
      <c r="D114" s="6" t="s">
        <v>226</v>
      </c>
      <c r="E114" s="3" t="s">
        <v>227</v>
      </c>
      <c r="F114" s="6">
        <f t="shared" si="106"/>
        <v>0</v>
      </c>
      <c r="G114" s="6">
        <f t="shared" si="107"/>
        <v>2</v>
      </c>
      <c r="H114" s="6">
        <f t="shared" si="108"/>
        <v>20</v>
      </c>
      <c r="I114" s="6">
        <f t="shared" si="109"/>
        <v>10</v>
      </c>
      <c r="J114" s="6">
        <f t="shared" si="110"/>
        <v>0</v>
      </c>
      <c r="K114" s="6">
        <f t="shared" si="111"/>
        <v>0</v>
      </c>
      <c r="L114" s="6">
        <f t="shared" si="112"/>
        <v>0</v>
      </c>
      <c r="M114" s="6">
        <f t="shared" si="113"/>
        <v>10</v>
      </c>
      <c r="N114" s="6">
        <f t="shared" si="114"/>
        <v>0</v>
      </c>
      <c r="O114" s="6">
        <f t="shared" si="115"/>
        <v>0</v>
      </c>
      <c r="P114" s="6">
        <f t="shared" si="116"/>
        <v>0</v>
      </c>
      <c r="Q114" s="7">
        <f t="shared" si="117"/>
        <v>3</v>
      </c>
      <c r="R114" s="7">
        <f t="shared" si="118"/>
        <v>2</v>
      </c>
      <c r="S114" s="7">
        <v>0.6</v>
      </c>
      <c r="T114" s="11"/>
      <c r="U114" s="10"/>
      <c r="V114" s="11"/>
      <c r="W114" s="10"/>
      <c r="X114" s="7"/>
      <c r="Y114" s="11"/>
      <c r="Z114" s="10"/>
      <c r="AA114" s="11"/>
      <c r="AB114" s="10"/>
      <c r="AC114" s="11"/>
      <c r="AD114" s="10"/>
      <c r="AE114" s="11"/>
      <c r="AF114" s="10"/>
      <c r="AG114" s="11"/>
      <c r="AH114" s="10"/>
      <c r="AI114" s="11"/>
      <c r="AJ114" s="10"/>
      <c r="AK114" s="7"/>
      <c r="AL114" s="7">
        <f t="shared" si="119"/>
        <v>0</v>
      </c>
      <c r="AM114" s="11"/>
      <c r="AN114" s="10"/>
      <c r="AO114" s="11"/>
      <c r="AP114" s="10"/>
      <c r="AQ114" s="7"/>
      <c r="AR114" s="11"/>
      <c r="AS114" s="10"/>
      <c r="AT114" s="11"/>
      <c r="AU114" s="10"/>
      <c r="AV114" s="11"/>
      <c r="AW114" s="10"/>
      <c r="AX114" s="11"/>
      <c r="AY114" s="10"/>
      <c r="AZ114" s="11"/>
      <c r="BA114" s="10"/>
      <c r="BB114" s="11"/>
      <c r="BC114" s="10"/>
      <c r="BD114" s="7"/>
      <c r="BE114" s="7">
        <f t="shared" si="120"/>
        <v>0</v>
      </c>
      <c r="BF114" s="11"/>
      <c r="BG114" s="10"/>
      <c r="BH114" s="11"/>
      <c r="BI114" s="10"/>
      <c r="BJ114" s="7"/>
      <c r="BK114" s="11"/>
      <c r="BL114" s="10"/>
      <c r="BM114" s="11"/>
      <c r="BN114" s="10"/>
      <c r="BO114" s="11"/>
      <c r="BP114" s="10"/>
      <c r="BQ114" s="11"/>
      <c r="BR114" s="10"/>
      <c r="BS114" s="11"/>
      <c r="BT114" s="10"/>
      <c r="BU114" s="11"/>
      <c r="BV114" s="10"/>
      <c r="BW114" s="7"/>
      <c r="BX114" s="7">
        <f t="shared" si="121"/>
        <v>0</v>
      </c>
      <c r="BY114" s="11">
        <v>10</v>
      </c>
      <c r="BZ114" s="10" t="s">
        <v>61</v>
      </c>
      <c r="CA114" s="11"/>
      <c r="CB114" s="10"/>
      <c r="CC114" s="7">
        <v>1</v>
      </c>
      <c r="CD114" s="11"/>
      <c r="CE114" s="10"/>
      <c r="CF114" s="11"/>
      <c r="CG114" s="10"/>
      <c r="CH114" s="11">
        <v>10</v>
      </c>
      <c r="CI114" s="10" t="s">
        <v>61</v>
      </c>
      <c r="CJ114" s="11"/>
      <c r="CK114" s="10"/>
      <c r="CL114" s="11"/>
      <c r="CM114" s="10"/>
      <c r="CN114" s="11"/>
      <c r="CO114" s="10"/>
      <c r="CP114" s="7">
        <v>2</v>
      </c>
      <c r="CQ114" s="7">
        <f t="shared" si="122"/>
        <v>3</v>
      </c>
      <c r="CR114" s="11"/>
      <c r="CS114" s="10"/>
      <c r="CT114" s="11"/>
      <c r="CU114" s="10"/>
      <c r="CV114" s="7"/>
      <c r="CW114" s="11"/>
      <c r="CX114" s="10"/>
      <c r="CY114" s="11"/>
      <c r="CZ114" s="10"/>
      <c r="DA114" s="11"/>
      <c r="DB114" s="10"/>
      <c r="DC114" s="11"/>
      <c r="DD114" s="10"/>
      <c r="DE114" s="11"/>
      <c r="DF114" s="10"/>
      <c r="DG114" s="11"/>
      <c r="DH114" s="10"/>
      <c r="DI114" s="7"/>
      <c r="DJ114" s="7">
        <f t="shared" si="123"/>
        <v>0</v>
      </c>
      <c r="DK114" s="11"/>
      <c r="DL114" s="10"/>
      <c r="DM114" s="11"/>
      <c r="DN114" s="10"/>
      <c r="DO114" s="7"/>
      <c r="DP114" s="11"/>
      <c r="DQ114" s="10"/>
      <c r="DR114" s="11"/>
      <c r="DS114" s="10"/>
      <c r="DT114" s="11"/>
      <c r="DU114" s="10"/>
      <c r="DV114" s="11"/>
      <c r="DW114" s="10"/>
      <c r="DX114" s="11"/>
      <c r="DY114" s="10"/>
      <c r="DZ114" s="11"/>
      <c r="EA114" s="10"/>
      <c r="EB114" s="7"/>
      <c r="EC114" s="7">
        <f t="shared" si="124"/>
        <v>0</v>
      </c>
      <c r="ED114" s="11"/>
      <c r="EE114" s="10"/>
      <c r="EF114" s="11"/>
      <c r="EG114" s="10"/>
      <c r="EH114" s="7"/>
      <c r="EI114" s="11"/>
      <c r="EJ114" s="10"/>
      <c r="EK114" s="11"/>
      <c r="EL114" s="10"/>
      <c r="EM114" s="11"/>
      <c r="EN114" s="10"/>
      <c r="EO114" s="11"/>
      <c r="EP114" s="10"/>
      <c r="EQ114" s="11"/>
      <c r="ER114" s="10"/>
      <c r="ES114" s="11"/>
      <c r="ET114" s="10"/>
      <c r="EU114" s="7"/>
      <c r="EV114" s="7">
        <f t="shared" si="125"/>
        <v>0</v>
      </c>
      <c r="EW114" s="11"/>
      <c r="EX114" s="10"/>
      <c r="EY114" s="11"/>
      <c r="EZ114" s="10"/>
      <c r="FA114" s="7"/>
      <c r="FB114" s="11"/>
      <c r="FC114" s="10"/>
      <c r="FD114" s="11"/>
      <c r="FE114" s="10"/>
      <c r="FF114" s="11"/>
      <c r="FG114" s="10"/>
      <c r="FH114" s="11"/>
      <c r="FI114" s="10"/>
      <c r="FJ114" s="11"/>
      <c r="FK114" s="10"/>
      <c r="FL114" s="11"/>
      <c r="FM114" s="10"/>
      <c r="FN114" s="7"/>
      <c r="FO114" s="7">
        <f t="shared" si="126"/>
        <v>0</v>
      </c>
    </row>
    <row r="115" spans="1:171" x14ac:dyDescent="0.2">
      <c r="A115" s="20">
        <v>12</v>
      </c>
      <c r="B115" s="20">
        <v>1</v>
      </c>
      <c r="C115" s="20"/>
      <c r="D115" s="6" t="s">
        <v>228</v>
      </c>
      <c r="E115" s="3" t="s">
        <v>229</v>
      </c>
      <c r="F115" s="6">
        <f t="shared" si="106"/>
        <v>0</v>
      </c>
      <c r="G115" s="6">
        <f t="shared" si="107"/>
        <v>1</v>
      </c>
      <c r="H115" s="6">
        <f t="shared" si="108"/>
        <v>12</v>
      </c>
      <c r="I115" s="6">
        <f t="shared" si="109"/>
        <v>12</v>
      </c>
      <c r="J115" s="6">
        <f t="shared" si="110"/>
        <v>0</v>
      </c>
      <c r="K115" s="6">
        <f t="shared" si="111"/>
        <v>0</v>
      </c>
      <c r="L115" s="6">
        <f t="shared" si="112"/>
        <v>0</v>
      </c>
      <c r="M115" s="6">
        <f t="shared" si="113"/>
        <v>0</v>
      </c>
      <c r="N115" s="6">
        <f t="shared" si="114"/>
        <v>0</v>
      </c>
      <c r="O115" s="6">
        <f t="shared" si="115"/>
        <v>0</v>
      </c>
      <c r="P115" s="6">
        <f t="shared" si="116"/>
        <v>0</v>
      </c>
      <c r="Q115" s="7">
        <f t="shared" si="117"/>
        <v>1</v>
      </c>
      <c r="R115" s="7">
        <f t="shared" si="118"/>
        <v>0</v>
      </c>
      <c r="S115" s="7">
        <v>0.4</v>
      </c>
      <c r="T115" s="11"/>
      <c r="U115" s="10"/>
      <c r="V115" s="11"/>
      <c r="W115" s="10"/>
      <c r="X115" s="7"/>
      <c r="Y115" s="11"/>
      <c r="Z115" s="10"/>
      <c r="AA115" s="11"/>
      <c r="AB115" s="10"/>
      <c r="AC115" s="11"/>
      <c r="AD115" s="10"/>
      <c r="AE115" s="11"/>
      <c r="AF115" s="10"/>
      <c r="AG115" s="11"/>
      <c r="AH115" s="10"/>
      <c r="AI115" s="11"/>
      <c r="AJ115" s="10"/>
      <c r="AK115" s="7"/>
      <c r="AL115" s="7">
        <f t="shared" si="119"/>
        <v>0</v>
      </c>
      <c r="AM115" s="11"/>
      <c r="AN115" s="10"/>
      <c r="AO115" s="11"/>
      <c r="AP115" s="10"/>
      <c r="AQ115" s="7"/>
      <c r="AR115" s="11"/>
      <c r="AS115" s="10"/>
      <c r="AT115" s="11"/>
      <c r="AU115" s="10"/>
      <c r="AV115" s="11"/>
      <c r="AW115" s="10"/>
      <c r="AX115" s="11"/>
      <c r="AY115" s="10"/>
      <c r="AZ115" s="11"/>
      <c r="BA115" s="10"/>
      <c r="BB115" s="11"/>
      <c r="BC115" s="10"/>
      <c r="BD115" s="7"/>
      <c r="BE115" s="7">
        <f t="shared" si="120"/>
        <v>0</v>
      </c>
      <c r="BF115" s="11">
        <v>12</v>
      </c>
      <c r="BG115" s="10" t="s">
        <v>61</v>
      </c>
      <c r="BH115" s="11"/>
      <c r="BI115" s="10"/>
      <c r="BJ115" s="7">
        <v>1</v>
      </c>
      <c r="BK115" s="11"/>
      <c r="BL115" s="10"/>
      <c r="BM115" s="11"/>
      <c r="BN115" s="10"/>
      <c r="BO115" s="11"/>
      <c r="BP115" s="10"/>
      <c r="BQ115" s="11"/>
      <c r="BR115" s="10"/>
      <c r="BS115" s="11"/>
      <c r="BT115" s="10"/>
      <c r="BU115" s="11"/>
      <c r="BV115" s="10"/>
      <c r="BW115" s="7"/>
      <c r="BX115" s="7">
        <f t="shared" si="121"/>
        <v>1</v>
      </c>
      <c r="BY115" s="11"/>
      <c r="BZ115" s="10"/>
      <c r="CA115" s="11"/>
      <c r="CB115" s="10"/>
      <c r="CC115" s="7"/>
      <c r="CD115" s="11"/>
      <c r="CE115" s="10"/>
      <c r="CF115" s="11"/>
      <c r="CG115" s="10"/>
      <c r="CH115" s="11"/>
      <c r="CI115" s="10"/>
      <c r="CJ115" s="11"/>
      <c r="CK115" s="10"/>
      <c r="CL115" s="11"/>
      <c r="CM115" s="10"/>
      <c r="CN115" s="11"/>
      <c r="CO115" s="10"/>
      <c r="CP115" s="7"/>
      <c r="CQ115" s="7">
        <f t="shared" si="122"/>
        <v>0</v>
      </c>
      <c r="CR115" s="11"/>
      <c r="CS115" s="10"/>
      <c r="CT115" s="11"/>
      <c r="CU115" s="10"/>
      <c r="CV115" s="7"/>
      <c r="CW115" s="11"/>
      <c r="CX115" s="10"/>
      <c r="CY115" s="11"/>
      <c r="CZ115" s="10"/>
      <c r="DA115" s="11"/>
      <c r="DB115" s="10"/>
      <c r="DC115" s="11"/>
      <c r="DD115" s="10"/>
      <c r="DE115" s="11"/>
      <c r="DF115" s="10"/>
      <c r="DG115" s="11"/>
      <c r="DH115" s="10"/>
      <c r="DI115" s="7"/>
      <c r="DJ115" s="7">
        <f t="shared" si="123"/>
        <v>0</v>
      </c>
      <c r="DK115" s="11"/>
      <c r="DL115" s="10"/>
      <c r="DM115" s="11"/>
      <c r="DN115" s="10"/>
      <c r="DO115" s="7"/>
      <c r="DP115" s="11"/>
      <c r="DQ115" s="10"/>
      <c r="DR115" s="11"/>
      <c r="DS115" s="10"/>
      <c r="DT115" s="11"/>
      <c r="DU115" s="10"/>
      <c r="DV115" s="11"/>
      <c r="DW115" s="10"/>
      <c r="DX115" s="11"/>
      <c r="DY115" s="10"/>
      <c r="DZ115" s="11"/>
      <c r="EA115" s="10"/>
      <c r="EB115" s="7"/>
      <c r="EC115" s="7">
        <f t="shared" si="124"/>
        <v>0</v>
      </c>
      <c r="ED115" s="11"/>
      <c r="EE115" s="10"/>
      <c r="EF115" s="11"/>
      <c r="EG115" s="10"/>
      <c r="EH115" s="7"/>
      <c r="EI115" s="11"/>
      <c r="EJ115" s="10"/>
      <c r="EK115" s="11"/>
      <c r="EL115" s="10"/>
      <c r="EM115" s="11"/>
      <c r="EN115" s="10"/>
      <c r="EO115" s="11"/>
      <c r="EP115" s="10"/>
      <c r="EQ115" s="11"/>
      <c r="ER115" s="10"/>
      <c r="ES115" s="11"/>
      <c r="ET115" s="10"/>
      <c r="EU115" s="7"/>
      <c r="EV115" s="7">
        <f t="shared" si="125"/>
        <v>0</v>
      </c>
      <c r="EW115" s="11"/>
      <c r="EX115" s="10"/>
      <c r="EY115" s="11"/>
      <c r="EZ115" s="10"/>
      <c r="FA115" s="7"/>
      <c r="FB115" s="11"/>
      <c r="FC115" s="10"/>
      <c r="FD115" s="11"/>
      <c r="FE115" s="10"/>
      <c r="FF115" s="11"/>
      <c r="FG115" s="10"/>
      <c r="FH115" s="11"/>
      <c r="FI115" s="10"/>
      <c r="FJ115" s="11"/>
      <c r="FK115" s="10"/>
      <c r="FL115" s="11"/>
      <c r="FM115" s="10"/>
      <c r="FN115" s="7"/>
      <c r="FO115" s="7">
        <f t="shared" si="126"/>
        <v>0</v>
      </c>
    </row>
    <row r="116" spans="1:171" x14ac:dyDescent="0.2">
      <c r="A116" s="20">
        <v>12</v>
      </c>
      <c r="B116" s="20">
        <v>1</v>
      </c>
      <c r="C116" s="20"/>
      <c r="D116" s="6" t="s">
        <v>230</v>
      </c>
      <c r="E116" s="3" t="s">
        <v>231</v>
      </c>
      <c r="F116" s="6">
        <f t="shared" si="106"/>
        <v>0</v>
      </c>
      <c r="G116" s="6">
        <f t="shared" si="107"/>
        <v>1</v>
      </c>
      <c r="H116" s="6">
        <f t="shared" si="108"/>
        <v>12</v>
      </c>
      <c r="I116" s="6">
        <f t="shared" si="109"/>
        <v>12</v>
      </c>
      <c r="J116" s="6">
        <f t="shared" si="110"/>
        <v>0</v>
      </c>
      <c r="K116" s="6">
        <f t="shared" si="111"/>
        <v>0</v>
      </c>
      <c r="L116" s="6">
        <f t="shared" si="112"/>
        <v>0</v>
      </c>
      <c r="M116" s="6">
        <f t="shared" si="113"/>
        <v>0</v>
      </c>
      <c r="N116" s="6">
        <f t="shared" si="114"/>
        <v>0</v>
      </c>
      <c r="O116" s="6">
        <f t="shared" si="115"/>
        <v>0</v>
      </c>
      <c r="P116" s="6">
        <f t="shared" si="116"/>
        <v>0</v>
      </c>
      <c r="Q116" s="7">
        <f t="shared" si="117"/>
        <v>1</v>
      </c>
      <c r="R116" s="7">
        <f t="shared" si="118"/>
        <v>0</v>
      </c>
      <c r="S116" s="7">
        <v>0.4</v>
      </c>
      <c r="T116" s="11"/>
      <c r="U116" s="10"/>
      <c r="V116" s="11"/>
      <c r="W116" s="10"/>
      <c r="X116" s="7"/>
      <c r="Y116" s="11"/>
      <c r="Z116" s="10"/>
      <c r="AA116" s="11"/>
      <c r="AB116" s="10"/>
      <c r="AC116" s="11"/>
      <c r="AD116" s="10"/>
      <c r="AE116" s="11"/>
      <c r="AF116" s="10"/>
      <c r="AG116" s="11"/>
      <c r="AH116" s="10"/>
      <c r="AI116" s="11"/>
      <c r="AJ116" s="10"/>
      <c r="AK116" s="7"/>
      <c r="AL116" s="7">
        <f t="shared" si="119"/>
        <v>0</v>
      </c>
      <c r="AM116" s="11"/>
      <c r="AN116" s="10"/>
      <c r="AO116" s="11"/>
      <c r="AP116" s="10"/>
      <c r="AQ116" s="7"/>
      <c r="AR116" s="11"/>
      <c r="AS116" s="10"/>
      <c r="AT116" s="11"/>
      <c r="AU116" s="10"/>
      <c r="AV116" s="11"/>
      <c r="AW116" s="10"/>
      <c r="AX116" s="11"/>
      <c r="AY116" s="10"/>
      <c r="AZ116" s="11"/>
      <c r="BA116" s="10"/>
      <c r="BB116" s="11"/>
      <c r="BC116" s="10"/>
      <c r="BD116" s="7"/>
      <c r="BE116" s="7">
        <f t="shared" si="120"/>
        <v>0</v>
      </c>
      <c r="BF116" s="11">
        <v>12</v>
      </c>
      <c r="BG116" s="10" t="s">
        <v>61</v>
      </c>
      <c r="BH116" s="11"/>
      <c r="BI116" s="10"/>
      <c r="BJ116" s="7">
        <v>1</v>
      </c>
      <c r="BK116" s="11"/>
      <c r="BL116" s="10"/>
      <c r="BM116" s="11"/>
      <c r="BN116" s="10"/>
      <c r="BO116" s="11"/>
      <c r="BP116" s="10"/>
      <c r="BQ116" s="11"/>
      <c r="BR116" s="10"/>
      <c r="BS116" s="11"/>
      <c r="BT116" s="10"/>
      <c r="BU116" s="11"/>
      <c r="BV116" s="10"/>
      <c r="BW116" s="7"/>
      <c r="BX116" s="7">
        <f t="shared" si="121"/>
        <v>1</v>
      </c>
      <c r="BY116" s="11"/>
      <c r="BZ116" s="10"/>
      <c r="CA116" s="11"/>
      <c r="CB116" s="10"/>
      <c r="CC116" s="7"/>
      <c r="CD116" s="11"/>
      <c r="CE116" s="10"/>
      <c r="CF116" s="11"/>
      <c r="CG116" s="10"/>
      <c r="CH116" s="11"/>
      <c r="CI116" s="10"/>
      <c r="CJ116" s="11"/>
      <c r="CK116" s="10"/>
      <c r="CL116" s="11"/>
      <c r="CM116" s="10"/>
      <c r="CN116" s="11"/>
      <c r="CO116" s="10"/>
      <c r="CP116" s="7"/>
      <c r="CQ116" s="7">
        <f t="shared" si="122"/>
        <v>0</v>
      </c>
      <c r="CR116" s="11"/>
      <c r="CS116" s="10"/>
      <c r="CT116" s="11"/>
      <c r="CU116" s="10"/>
      <c r="CV116" s="7"/>
      <c r="CW116" s="11"/>
      <c r="CX116" s="10"/>
      <c r="CY116" s="11"/>
      <c r="CZ116" s="10"/>
      <c r="DA116" s="11"/>
      <c r="DB116" s="10"/>
      <c r="DC116" s="11"/>
      <c r="DD116" s="10"/>
      <c r="DE116" s="11"/>
      <c r="DF116" s="10"/>
      <c r="DG116" s="11"/>
      <c r="DH116" s="10"/>
      <c r="DI116" s="7"/>
      <c r="DJ116" s="7">
        <f t="shared" si="123"/>
        <v>0</v>
      </c>
      <c r="DK116" s="11"/>
      <c r="DL116" s="10"/>
      <c r="DM116" s="11"/>
      <c r="DN116" s="10"/>
      <c r="DO116" s="7"/>
      <c r="DP116" s="11"/>
      <c r="DQ116" s="10"/>
      <c r="DR116" s="11"/>
      <c r="DS116" s="10"/>
      <c r="DT116" s="11"/>
      <c r="DU116" s="10"/>
      <c r="DV116" s="11"/>
      <c r="DW116" s="10"/>
      <c r="DX116" s="11"/>
      <c r="DY116" s="10"/>
      <c r="DZ116" s="11"/>
      <c r="EA116" s="10"/>
      <c r="EB116" s="7"/>
      <c r="EC116" s="7">
        <f t="shared" si="124"/>
        <v>0</v>
      </c>
      <c r="ED116" s="11"/>
      <c r="EE116" s="10"/>
      <c r="EF116" s="11"/>
      <c r="EG116" s="10"/>
      <c r="EH116" s="7"/>
      <c r="EI116" s="11"/>
      <c r="EJ116" s="10"/>
      <c r="EK116" s="11"/>
      <c r="EL116" s="10"/>
      <c r="EM116" s="11"/>
      <c r="EN116" s="10"/>
      <c r="EO116" s="11"/>
      <c r="EP116" s="10"/>
      <c r="EQ116" s="11"/>
      <c r="ER116" s="10"/>
      <c r="ES116" s="11"/>
      <c r="ET116" s="10"/>
      <c r="EU116" s="7"/>
      <c r="EV116" s="7">
        <f t="shared" si="125"/>
        <v>0</v>
      </c>
      <c r="EW116" s="11"/>
      <c r="EX116" s="10"/>
      <c r="EY116" s="11"/>
      <c r="EZ116" s="10"/>
      <c r="FA116" s="7"/>
      <c r="FB116" s="11"/>
      <c r="FC116" s="10"/>
      <c r="FD116" s="11"/>
      <c r="FE116" s="10"/>
      <c r="FF116" s="11"/>
      <c r="FG116" s="10"/>
      <c r="FH116" s="11"/>
      <c r="FI116" s="10"/>
      <c r="FJ116" s="11"/>
      <c r="FK116" s="10"/>
      <c r="FL116" s="11"/>
      <c r="FM116" s="10"/>
      <c r="FN116" s="7"/>
      <c r="FO116" s="7">
        <f t="shared" si="126"/>
        <v>0</v>
      </c>
    </row>
    <row r="117" spans="1:171" x14ac:dyDescent="0.2">
      <c r="A117" s="20">
        <v>11</v>
      </c>
      <c r="B117" s="20">
        <v>1</v>
      </c>
      <c r="C117" s="20"/>
      <c r="D117" s="6" t="s">
        <v>232</v>
      </c>
      <c r="E117" s="3" t="s">
        <v>233</v>
      </c>
      <c r="F117" s="6">
        <f t="shared" si="106"/>
        <v>0</v>
      </c>
      <c r="G117" s="6">
        <f t="shared" si="107"/>
        <v>2</v>
      </c>
      <c r="H117" s="6">
        <f t="shared" si="108"/>
        <v>22</v>
      </c>
      <c r="I117" s="6">
        <f t="shared" si="109"/>
        <v>12</v>
      </c>
      <c r="J117" s="6">
        <f t="shared" si="110"/>
        <v>0</v>
      </c>
      <c r="K117" s="6">
        <f t="shared" si="111"/>
        <v>10</v>
      </c>
      <c r="L117" s="6">
        <f t="shared" si="112"/>
        <v>0</v>
      </c>
      <c r="M117" s="6">
        <f t="shared" si="113"/>
        <v>0</v>
      </c>
      <c r="N117" s="6">
        <f t="shared" si="114"/>
        <v>0</v>
      </c>
      <c r="O117" s="6">
        <f t="shared" si="115"/>
        <v>0</v>
      </c>
      <c r="P117" s="6">
        <f t="shared" si="116"/>
        <v>0</v>
      </c>
      <c r="Q117" s="7">
        <f t="shared" si="117"/>
        <v>3</v>
      </c>
      <c r="R117" s="7">
        <f t="shared" si="118"/>
        <v>2</v>
      </c>
      <c r="S117" s="7">
        <v>0.7</v>
      </c>
      <c r="T117" s="11"/>
      <c r="U117" s="10"/>
      <c r="V117" s="11"/>
      <c r="W117" s="10"/>
      <c r="X117" s="7"/>
      <c r="Y117" s="11"/>
      <c r="Z117" s="10"/>
      <c r="AA117" s="11"/>
      <c r="AB117" s="10"/>
      <c r="AC117" s="11"/>
      <c r="AD117" s="10"/>
      <c r="AE117" s="11"/>
      <c r="AF117" s="10"/>
      <c r="AG117" s="11"/>
      <c r="AH117" s="10"/>
      <c r="AI117" s="11"/>
      <c r="AJ117" s="10"/>
      <c r="AK117" s="7"/>
      <c r="AL117" s="7">
        <f t="shared" si="119"/>
        <v>0</v>
      </c>
      <c r="AM117" s="11">
        <v>12</v>
      </c>
      <c r="AN117" s="10" t="s">
        <v>61</v>
      </c>
      <c r="AO117" s="11"/>
      <c r="AP117" s="10"/>
      <c r="AQ117" s="7">
        <v>1</v>
      </c>
      <c r="AR117" s="11">
        <v>10</v>
      </c>
      <c r="AS117" s="10" t="s">
        <v>61</v>
      </c>
      <c r="AT117" s="11"/>
      <c r="AU117" s="10"/>
      <c r="AV117" s="11"/>
      <c r="AW117" s="10"/>
      <c r="AX117" s="11"/>
      <c r="AY117" s="10"/>
      <c r="AZ117" s="11"/>
      <c r="BA117" s="10"/>
      <c r="BB117" s="11"/>
      <c r="BC117" s="10"/>
      <c r="BD117" s="7">
        <v>2</v>
      </c>
      <c r="BE117" s="7">
        <f t="shared" si="120"/>
        <v>3</v>
      </c>
      <c r="BF117" s="11"/>
      <c r="BG117" s="10"/>
      <c r="BH117" s="11"/>
      <c r="BI117" s="10"/>
      <c r="BJ117" s="7"/>
      <c r="BK117" s="11"/>
      <c r="BL117" s="10"/>
      <c r="BM117" s="11"/>
      <c r="BN117" s="10"/>
      <c r="BO117" s="11"/>
      <c r="BP117" s="10"/>
      <c r="BQ117" s="11"/>
      <c r="BR117" s="10"/>
      <c r="BS117" s="11"/>
      <c r="BT117" s="10"/>
      <c r="BU117" s="11"/>
      <c r="BV117" s="10"/>
      <c r="BW117" s="7"/>
      <c r="BX117" s="7">
        <f t="shared" si="121"/>
        <v>0</v>
      </c>
      <c r="BY117" s="11"/>
      <c r="BZ117" s="10"/>
      <c r="CA117" s="11"/>
      <c r="CB117" s="10"/>
      <c r="CC117" s="7"/>
      <c r="CD117" s="11"/>
      <c r="CE117" s="10"/>
      <c r="CF117" s="11"/>
      <c r="CG117" s="10"/>
      <c r="CH117" s="11"/>
      <c r="CI117" s="10"/>
      <c r="CJ117" s="11"/>
      <c r="CK117" s="10"/>
      <c r="CL117" s="11"/>
      <c r="CM117" s="10"/>
      <c r="CN117" s="11"/>
      <c r="CO117" s="10"/>
      <c r="CP117" s="7"/>
      <c r="CQ117" s="7">
        <f t="shared" si="122"/>
        <v>0</v>
      </c>
      <c r="CR117" s="11"/>
      <c r="CS117" s="10"/>
      <c r="CT117" s="11"/>
      <c r="CU117" s="10"/>
      <c r="CV117" s="7"/>
      <c r="CW117" s="11"/>
      <c r="CX117" s="10"/>
      <c r="CY117" s="11"/>
      <c r="CZ117" s="10"/>
      <c r="DA117" s="11"/>
      <c r="DB117" s="10"/>
      <c r="DC117" s="11"/>
      <c r="DD117" s="10"/>
      <c r="DE117" s="11"/>
      <c r="DF117" s="10"/>
      <c r="DG117" s="11"/>
      <c r="DH117" s="10"/>
      <c r="DI117" s="7"/>
      <c r="DJ117" s="7">
        <f t="shared" si="123"/>
        <v>0</v>
      </c>
      <c r="DK117" s="11"/>
      <c r="DL117" s="10"/>
      <c r="DM117" s="11"/>
      <c r="DN117" s="10"/>
      <c r="DO117" s="7"/>
      <c r="DP117" s="11"/>
      <c r="DQ117" s="10"/>
      <c r="DR117" s="11"/>
      <c r="DS117" s="10"/>
      <c r="DT117" s="11"/>
      <c r="DU117" s="10"/>
      <c r="DV117" s="11"/>
      <c r="DW117" s="10"/>
      <c r="DX117" s="11"/>
      <c r="DY117" s="10"/>
      <c r="DZ117" s="11"/>
      <c r="EA117" s="10"/>
      <c r="EB117" s="7"/>
      <c r="EC117" s="7">
        <f t="shared" si="124"/>
        <v>0</v>
      </c>
      <c r="ED117" s="11"/>
      <c r="EE117" s="10"/>
      <c r="EF117" s="11"/>
      <c r="EG117" s="10"/>
      <c r="EH117" s="7"/>
      <c r="EI117" s="11"/>
      <c r="EJ117" s="10"/>
      <c r="EK117" s="11"/>
      <c r="EL117" s="10"/>
      <c r="EM117" s="11"/>
      <c r="EN117" s="10"/>
      <c r="EO117" s="11"/>
      <c r="EP117" s="10"/>
      <c r="EQ117" s="11"/>
      <c r="ER117" s="10"/>
      <c r="ES117" s="11"/>
      <c r="ET117" s="10"/>
      <c r="EU117" s="7"/>
      <c r="EV117" s="7">
        <f t="shared" si="125"/>
        <v>0</v>
      </c>
      <c r="EW117" s="11"/>
      <c r="EX117" s="10"/>
      <c r="EY117" s="11"/>
      <c r="EZ117" s="10"/>
      <c r="FA117" s="7"/>
      <c r="FB117" s="11"/>
      <c r="FC117" s="10"/>
      <c r="FD117" s="11"/>
      <c r="FE117" s="10"/>
      <c r="FF117" s="11"/>
      <c r="FG117" s="10"/>
      <c r="FH117" s="11"/>
      <c r="FI117" s="10"/>
      <c r="FJ117" s="11"/>
      <c r="FK117" s="10"/>
      <c r="FL117" s="11"/>
      <c r="FM117" s="10"/>
      <c r="FN117" s="7"/>
      <c r="FO117" s="7">
        <f t="shared" si="126"/>
        <v>0</v>
      </c>
    </row>
    <row r="118" spans="1:171" x14ac:dyDescent="0.2">
      <c r="A118" s="20">
        <v>11</v>
      </c>
      <c r="B118" s="20">
        <v>1</v>
      </c>
      <c r="C118" s="20"/>
      <c r="D118" s="6" t="s">
        <v>234</v>
      </c>
      <c r="E118" s="3" t="s">
        <v>235</v>
      </c>
      <c r="F118" s="6">
        <f t="shared" si="106"/>
        <v>0</v>
      </c>
      <c r="G118" s="6">
        <f t="shared" si="107"/>
        <v>2</v>
      </c>
      <c r="H118" s="6">
        <f t="shared" si="108"/>
        <v>22</v>
      </c>
      <c r="I118" s="6">
        <f t="shared" si="109"/>
        <v>12</v>
      </c>
      <c r="J118" s="6">
        <f t="shared" si="110"/>
        <v>0</v>
      </c>
      <c r="K118" s="6">
        <f t="shared" si="111"/>
        <v>10</v>
      </c>
      <c r="L118" s="6">
        <f t="shared" si="112"/>
        <v>0</v>
      </c>
      <c r="M118" s="6">
        <f t="shared" si="113"/>
        <v>0</v>
      </c>
      <c r="N118" s="6">
        <f t="shared" si="114"/>
        <v>0</v>
      </c>
      <c r="O118" s="6">
        <f t="shared" si="115"/>
        <v>0</v>
      </c>
      <c r="P118" s="6">
        <f t="shared" si="116"/>
        <v>0</v>
      </c>
      <c r="Q118" s="7">
        <f t="shared" si="117"/>
        <v>3</v>
      </c>
      <c r="R118" s="7">
        <f t="shared" si="118"/>
        <v>2</v>
      </c>
      <c r="S118" s="7">
        <v>0.7</v>
      </c>
      <c r="T118" s="11"/>
      <c r="U118" s="10"/>
      <c r="V118" s="11"/>
      <c r="W118" s="10"/>
      <c r="X118" s="7"/>
      <c r="Y118" s="11"/>
      <c r="Z118" s="10"/>
      <c r="AA118" s="11"/>
      <c r="AB118" s="10"/>
      <c r="AC118" s="11"/>
      <c r="AD118" s="10"/>
      <c r="AE118" s="11"/>
      <c r="AF118" s="10"/>
      <c r="AG118" s="11"/>
      <c r="AH118" s="10"/>
      <c r="AI118" s="11"/>
      <c r="AJ118" s="10"/>
      <c r="AK118" s="7"/>
      <c r="AL118" s="7">
        <f t="shared" si="119"/>
        <v>0</v>
      </c>
      <c r="AM118" s="11">
        <v>12</v>
      </c>
      <c r="AN118" s="10" t="s">
        <v>61</v>
      </c>
      <c r="AO118" s="11"/>
      <c r="AP118" s="10"/>
      <c r="AQ118" s="7">
        <v>1</v>
      </c>
      <c r="AR118" s="11">
        <v>10</v>
      </c>
      <c r="AS118" s="10" t="s">
        <v>61</v>
      </c>
      <c r="AT118" s="11"/>
      <c r="AU118" s="10"/>
      <c r="AV118" s="11"/>
      <c r="AW118" s="10"/>
      <c r="AX118" s="11"/>
      <c r="AY118" s="10"/>
      <c r="AZ118" s="11"/>
      <c r="BA118" s="10"/>
      <c r="BB118" s="11"/>
      <c r="BC118" s="10"/>
      <c r="BD118" s="7">
        <v>2</v>
      </c>
      <c r="BE118" s="7">
        <f t="shared" si="120"/>
        <v>3</v>
      </c>
      <c r="BF118" s="11"/>
      <c r="BG118" s="10"/>
      <c r="BH118" s="11"/>
      <c r="BI118" s="10"/>
      <c r="BJ118" s="7"/>
      <c r="BK118" s="11"/>
      <c r="BL118" s="10"/>
      <c r="BM118" s="11"/>
      <c r="BN118" s="10"/>
      <c r="BO118" s="11"/>
      <c r="BP118" s="10"/>
      <c r="BQ118" s="11"/>
      <c r="BR118" s="10"/>
      <c r="BS118" s="11"/>
      <c r="BT118" s="10"/>
      <c r="BU118" s="11"/>
      <c r="BV118" s="10"/>
      <c r="BW118" s="7"/>
      <c r="BX118" s="7">
        <f t="shared" si="121"/>
        <v>0</v>
      </c>
      <c r="BY118" s="11"/>
      <c r="BZ118" s="10"/>
      <c r="CA118" s="11"/>
      <c r="CB118" s="10"/>
      <c r="CC118" s="7"/>
      <c r="CD118" s="11"/>
      <c r="CE118" s="10"/>
      <c r="CF118" s="11"/>
      <c r="CG118" s="10"/>
      <c r="CH118" s="11"/>
      <c r="CI118" s="10"/>
      <c r="CJ118" s="11"/>
      <c r="CK118" s="10"/>
      <c r="CL118" s="11"/>
      <c r="CM118" s="10"/>
      <c r="CN118" s="11"/>
      <c r="CO118" s="10"/>
      <c r="CP118" s="7"/>
      <c r="CQ118" s="7">
        <f t="shared" si="122"/>
        <v>0</v>
      </c>
      <c r="CR118" s="11"/>
      <c r="CS118" s="10"/>
      <c r="CT118" s="11"/>
      <c r="CU118" s="10"/>
      <c r="CV118" s="7"/>
      <c r="CW118" s="11"/>
      <c r="CX118" s="10"/>
      <c r="CY118" s="11"/>
      <c r="CZ118" s="10"/>
      <c r="DA118" s="11"/>
      <c r="DB118" s="10"/>
      <c r="DC118" s="11"/>
      <c r="DD118" s="10"/>
      <c r="DE118" s="11"/>
      <c r="DF118" s="10"/>
      <c r="DG118" s="11"/>
      <c r="DH118" s="10"/>
      <c r="DI118" s="7"/>
      <c r="DJ118" s="7">
        <f t="shared" si="123"/>
        <v>0</v>
      </c>
      <c r="DK118" s="11"/>
      <c r="DL118" s="10"/>
      <c r="DM118" s="11"/>
      <c r="DN118" s="10"/>
      <c r="DO118" s="7"/>
      <c r="DP118" s="11"/>
      <c r="DQ118" s="10"/>
      <c r="DR118" s="11"/>
      <c r="DS118" s="10"/>
      <c r="DT118" s="11"/>
      <c r="DU118" s="10"/>
      <c r="DV118" s="11"/>
      <c r="DW118" s="10"/>
      <c r="DX118" s="11"/>
      <c r="DY118" s="10"/>
      <c r="DZ118" s="11"/>
      <c r="EA118" s="10"/>
      <c r="EB118" s="7"/>
      <c r="EC118" s="7">
        <f t="shared" si="124"/>
        <v>0</v>
      </c>
      <c r="ED118" s="11"/>
      <c r="EE118" s="10"/>
      <c r="EF118" s="11"/>
      <c r="EG118" s="10"/>
      <c r="EH118" s="7"/>
      <c r="EI118" s="11"/>
      <c r="EJ118" s="10"/>
      <c r="EK118" s="11"/>
      <c r="EL118" s="10"/>
      <c r="EM118" s="11"/>
      <c r="EN118" s="10"/>
      <c r="EO118" s="11"/>
      <c r="EP118" s="10"/>
      <c r="EQ118" s="11"/>
      <c r="ER118" s="10"/>
      <c r="ES118" s="11"/>
      <c r="ET118" s="10"/>
      <c r="EU118" s="7"/>
      <c r="EV118" s="7">
        <f t="shared" si="125"/>
        <v>0</v>
      </c>
      <c r="EW118" s="11"/>
      <c r="EX118" s="10"/>
      <c r="EY118" s="11"/>
      <c r="EZ118" s="10"/>
      <c r="FA118" s="7"/>
      <c r="FB118" s="11"/>
      <c r="FC118" s="10"/>
      <c r="FD118" s="11"/>
      <c r="FE118" s="10"/>
      <c r="FF118" s="11"/>
      <c r="FG118" s="10"/>
      <c r="FH118" s="11"/>
      <c r="FI118" s="10"/>
      <c r="FJ118" s="11"/>
      <c r="FK118" s="10"/>
      <c r="FL118" s="11"/>
      <c r="FM118" s="10"/>
      <c r="FN118" s="7"/>
      <c r="FO118" s="7">
        <f t="shared" si="126"/>
        <v>0</v>
      </c>
    </row>
    <row r="119" spans="1:171" x14ac:dyDescent="0.2">
      <c r="A119" s="20">
        <v>13</v>
      </c>
      <c r="B119" s="20">
        <v>1</v>
      </c>
      <c r="C119" s="20"/>
      <c r="D119" s="6" t="s">
        <v>236</v>
      </c>
      <c r="E119" s="3" t="s">
        <v>237</v>
      </c>
      <c r="F119" s="6">
        <f t="shared" si="106"/>
        <v>0</v>
      </c>
      <c r="G119" s="6">
        <f t="shared" si="107"/>
        <v>1</v>
      </c>
      <c r="H119" s="6">
        <f t="shared" si="108"/>
        <v>12</v>
      </c>
      <c r="I119" s="6">
        <f t="shared" si="109"/>
        <v>12</v>
      </c>
      <c r="J119" s="6">
        <f t="shared" si="110"/>
        <v>0</v>
      </c>
      <c r="K119" s="6">
        <f t="shared" si="111"/>
        <v>0</v>
      </c>
      <c r="L119" s="6">
        <f t="shared" si="112"/>
        <v>0</v>
      </c>
      <c r="M119" s="6">
        <f t="shared" si="113"/>
        <v>0</v>
      </c>
      <c r="N119" s="6">
        <f t="shared" si="114"/>
        <v>0</v>
      </c>
      <c r="O119" s="6">
        <f t="shared" si="115"/>
        <v>0</v>
      </c>
      <c r="P119" s="6">
        <f t="shared" si="116"/>
        <v>0</v>
      </c>
      <c r="Q119" s="7">
        <f t="shared" si="117"/>
        <v>2</v>
      </c>
      <c r="R119" s="7">
        <f t="shared" si="118"/>
        <v>0</v>
      </c>
      <c r="S119" s="7">
        <v>0.4</v>
      </c>
      <c r="T119" s="11"/>
      <c r="U119" s="10"/>
      <c r="V119" s="11"/>
      <c r="W119" s="10"/>
      <c r="X119" s="7"/>
      <c r="Y119" s="11"/>
      <c r="Z119" s="10"/>
      <c r="AA119" s="11"/>
      <c r="AB119" s="10"/>
      <c r="AC119" s="11"/>
      <c r="AD119" s="10"/>
      <c r="AE119" s="11"/>
      <c r="AF119" s="10"/>
      <c r="AG119" s="11"/>
      <c r="AH119" s="10"/>
      <c r="AI119" s="11"/>
      <c r="AJ119" s="10"/>
      <c r="AK119" s="7"/>
      <c r="AL119" s="7">
        <f t="shared" si="119"/>
        <v>0</v>
      </c>
      <c r="AM119" s="11"/>
      <c r="AN119" s="10"/>
      <c r="AO119" s="11"/>
      <c r="AP119" s="10"/>
      <c r="AQ119" s="7"/>
      <c r="AR119" s="11"/>
      <c r="AS119" s="10"/>
      <c r="AT119" s="11"/>
      <c r="AU119" s="10"/>
      <c r="AV119" s="11"/>
      <c r="AW119" s="10"/>
      <c r="AX119" s="11"/>
      <c r="AY119" s="10"/>
      <c r="AZ119" s="11"/>
      <c r="BA119" s="10"/>
      <c r="BB119" s="11"/>
      <c r="BC119" s="10"/>
      <c r="BD119" s="7"/>
      <c r="BE119" s="7">
        <f t="shared" si="120"/>
        <v>0</v>
      </c>
      <c r="BF119" s="11"/>
      <c r="BG119" s="10"/>
      <c r="BH119" s="11"/>
      <c r="BI119" s="10"/>
      <c r="BJ119" s="7"/>
      <c r="BK119" s="11"/>
      <c r="BL119" s="10"/>
      <c r="BM119" s="11"/>
      <c r="BN119" s="10"/>
      <c r="BO119" s="11"/>
      <c r="BP119" s="10"/>
      <c r="BQ119" s="11"/>
      <c r="BR119" s="10"/>
      <c r="BS119" s="11"/>
      <c r="BT119" s="10"/>
      <c r="BU119" s="11"/>
      <c r="BV119" s="10"/>
      <c r="BW119" s="7"/>
      <c r="BX119" s="7">
        <f t="shared" si="121"/>
        <v>0</v>
      </c>
      <c r="BY119" s="11"/>
      <c r="BZ119" s="10"/>
      <c r="CA119" s="11"/>
      <c r="CB119" s="10"/>
      <c r="CC119" s="7"/>
      <c r="CD119" s="11"/>
      <c r="CE119" s="10"/>
      <c r="CF119" s="11"/>
      <c r="CG119" s="10"/>
      <c r="CH119" s="11"/>
      <c r="CI119" s="10"/>
      <c r="CJ119" s="11"/>
      <c r="CK119" s="10"/>
      <c r="CL119" s="11"/>
      <c r="CM119" s="10"/>
      <c r="CN119" s="11"/>
      <c r="CO119" s="10"/>
      <c r="CP119" s="7"/>
      <c r="CQ119" s="7">
        <f t="shared" si="122"/>
        <v>0</v>
      </c>
      <c r="CR119" s="11"/>
      <c r="CS119" s="10"/>
      <c r="CT119" s="11"/>
      <c r="CU119" s="10"/>
      <c r="CV119" s="7"/>
      <c r="CW119" s="11"/>
      <c r="CX119" s="10"/>
      <c r="CY119" s="11"/>
      <c r="CZ119" s="10"/>
      <c r="DA119" s="11"/>
      <c r="DB119" s="10"/>
      <c r="DC119" s="11"/>
      <c r="DD119" s="10"/>
      <c r="DE119" s="11"/>
      <c r="DF119" s="10"/>
      <c r="DG119" s="11"/>
      <c r="DH119" s="10"/>
      <c r="DI119" s="7"/>
      <c r="DJ119" s="7">
        <f t="shared" si="123"/>
        <v>0</v>
      </c>
      <c r="DK119" s="11"/>
      <c r="DL119" s="10"/>
      <c r="DM119" s="11"/>
      <c r="DN119" s="10"/>
      <c r="DO119" s="7"/>
      <c r="DP119" s="11"/>
      <c r="DQ119" s="10"/>
      <c r="DR119" s="11"/>
      <c r="DS119" s="10"/>
      <c r="DT119" s="11"/>
      <c r="DU119" s="10"/>
      <c r="DV119" s="11"/>
      <c r="DW119" s="10"/>
      <c r="DX119" s="11"/>
      <c r="DY119" s="10"/>
      <c r="DZ119" s="11"/>
      <c r="EA119" s="10"/>
      <c r="EB119" s="7"/>
      <c r="EC119" s="7">
        <f t="shared" si="124"/>
        <v>0</v>
      </c>
      <c r="ED119" s="11">
        <v>12</v>
      </c>
      <c r="EE119" s="10" t="s">
        <v>61</v>
      </c>
      <c r="EF119" s="11"/>
      <c r="EG119" s="10"/>
      <c r="EH119" s="7">
        <v>2</v>
      </c>
      <c r="EI119" s="11"/>
      <c r="EJ119" s="10"/>
      <c r="EK119" s="11"/>
      <c r="EL119" s="10"/>
      <c r="EM119" s="11"/>
      <c r="EN119" s="10"/>
      <c r="EO119" s="11"/>
      <c r="EP119" s="10"/>
      <c r="EQ119" s="11"/>
      <c r="ER119" s="10"/>
      <c r="ES119" s="11"/>
      <c r="ET119" s="10"/>
      <c r="EU119" s="7"/>
      <c r="EV119" s="7">
        <f t="shared" si="125"/>
        <v>2</v>
      </c>
      <c r="EW119" s="11"/>
      <c r="EX119" s="10"/>
      <c r="EY119" s="11"/>
      <c r="EZ119" s="10"/>
      <c r="FA119" s="7"/>
      <c r="FB119" s="11"/>
      <c r="FC119" s="10"/>
      <c r="FD119" s="11"/>
      <c r="FE119" s="10"/>
      <c r="FF119" s="11"/>
      <c r="FG119" s="10"/>
      <c r="FH119" s="11"/>
      <c r="FI119" s="10"/>
      <c r="FJ119" s="11"/>
      <c r="FK119" s="10"/>
      <c r="FL119" s="11"/>
      <c r="FM119" s="10"/>
      <c r="FN119" s="7"/>
      <c r="FO119" s="7">
        <f t="shared" si="126"/>
        <v>0</v>
      </c>
    </row>
    <row r="120" spans="1:171" x14ac:dyDescent="0.2">
      <c r="A120" s="20">
        <v>13</v>
      </c>
      <c r="B120" s="20">
        <v>1</v>
      </c>
      <c r="C120" s="20"/>
      <c r="D120" s="6" t="s">
        <v>238</v>
      </c>
      <c r="E120" s="3" t="s">
        <v>239</v>
      </c>
      <c r="F120" s="6">
        <f t="shared" si="106"/>
        <v>0</v>
      </c>
      <c r="G120" s="6">
        <f t="shared" si="107"/>
        <v>1</v>
      </c>
      <c r="H120" s="6">
        <f t="shared" si="108"/>
        <v>12</v>
      </c>
      <c r="I120" s="6">
        <f t="shared" si="109"/>
        <v>12</v>
      </c>
      <c r="J120" s="6">
        <f t="shared" si="110"/>
        <v>0</v>
      </c>
      <c r="K120" s="6">
        <f t="shared" si="111"/>
        <v>0</v>
      </c>
      <c r="L120" s="6">
        <f t="shared" si="112"/>
        <v>0</v>
      </c>
      <c r="M120" s="6">
        <f t="shared" si="113"/>
        <v>0</v>
      </c>
      <c r="N120" s="6">
        <f t="shared" si="114"/>
        <v>0</v>
      </c>
      <c r="O120" s="6">
        <f t="shared" si="115"/>
        <v>0</v>
      </c>
      <c r="P120" s="6">
        <f t="shared" si="116"/>
        <v>0</v>
      </c>
      <c r="Q120" s="7">
        <f t="shared" si="117"/>
        <v>2</v>
      </c>
      <c r="R120" s="7">
        <f t="shared" si="118"/>
        <v>0</v>
      </c>
      <c r="S120" s="7">
        <v>0.4</v>
      </c>
      <c r="T120" s="11"/>
      <c r="U120" s="10"/>
      <c r="V120" s="11"/>
      <c r="W120" s="10"/>
      <c r="X120" s="7"/>
      <c r="Y120" s="11"/>
      <c r="Z120" s="10"/>
      <c r="AA120" s="11"/>
      <c r="AB120" s="10"/>
      <c r="AC120" s="11"/>
      <c r="AD120" s="10"/>
      <c r="AE120" s="11"/>
      <c r="AF120" s="10"/>
      <c r="AG120" s="11"/>
      <c r="AH120" s="10"/>
      <c r="AI120" s="11"/>
      <c r="AJ120" s="10"/>
      <c r="AK120" s="7"/>
      <c r="AL120" s="7">
        <f t="shared" si="119"/>
        <v>0</v>
      </c>
      <c r="AM120" s="11"/>
      <c r="AN120" s="10"/>
      <c r="AO120" s="11"/>
      <c r="AP120" s="10"/>
      <c r="AQ120" s="7"/>
      <c r="AR120" s="11"/>
      <c r="AS120" s="10"/>
      <c r="AT120" s="11"/>
      <c r="AU120" s="10"/>
      <c r="AV120" s="11"/>
      <c r="AW120" s="10"/>
      <c r="AX120" s="11"/>
      <c r="AY120" s="10"/>
      <c r="AZ120" s="11"/>
      <c r="BA120" s="10"/>
      <c r="BB120" s="11"/>
      <c r="BC120" s="10"/>
      <c r="BD120" s="7"/>
      <c r="BE120" s="7">
        <f t="shared" si="120"/>
        <v>0</v>
      </c>
      <c r="BF120" s="11"/>
      <c r="BG120" s="10"/>
      <c r="BH120" s="11"/>
      <c r="BI120" s="10"/>
      <c r="BJ120" s="7"/>
      <c r="BK120" s="11"/>
      <c r="BL120" s="10"/>
      <c r="BM120" s="11"/>
      <c r="BN120" s="10"/>
      <c r="BO120" s="11"/>
      <c r="BP120" s="10"/>
      <c r="BQ120" s="11"/>
      <c r="BR120" s="10"/>
      <c r="BS120" s="11"/>
      <c r="BT120" s="10"/>
      <c r="BU120" s="11"/>
      <c r="BV120" s="10"/>
      <c r="BW120" s="7"/>
      <c r="BX120" s="7">
        <f t="shared" si="121"/>
        <v>0</v>
      </c>
      <c r="BY120" s="11"/>
      <c r="BZ120" s="10"/>
      <c r="CA120" s="11"/>
      <c r="CB120" s="10"/>
      <c r="CC120" s="7"/>
      <c r="CD120" s="11"/>
      <c r="CE120" s="10"/>
      <c r="CF120" s="11"/>
      <c r="CG120" s="10"/>
      <c r="CH120" s="11"/>
      <c r="CI120" s="10"/>
      <c r="CJ120" s="11"/>
      <c r="CK120" s="10"/>
      <c r="CL120" s="11"/>
      <c r="CM120" s="10"/>
      <c r="CN120" s="11"/>
      <c r="CO120" s="10"/>
      <c r="CP120" s="7"/>
      <c r="CQ120" s="7">
        <f t="shared" si="122"/>
        <v>0</v>
      </c>
      <c r="CR120" s="11"/>
      <c r="CS120" s="10"/>
      <c r="CT120" s="11"/>
      <c r="CU120" s="10"/>
      <c r="CV120" s="7"/>
      <c r="CW120" s="11"/>
      <c r="CX120" s="10"/>
      <c r="CY120" s="11"/>
      <c r="CZ120" s="10"/>
      <c r="DA120" s="11"/>
      <c r="DB120" s="10"/>
      <c r="DC120" s="11"/>
      <c r="DD120" s="10"/>
      <c r="DE120" s="11"/>
      <c r="DF120" s="10"/>
      <c r="DG120" s="11"/>
      <c r="DH120" s="10"/>
      <c r="DI120" s="7"/>
      <c r="DJ120" s="7">
        <f t="shared" si="123"/>
        <v>0</v>
      </c>
      <c r="DK120" s="11"/>
      <c r="DL120" s="10"/>
      <c r="DM120" s="11"/>
      <c r="DN120" s="10"/>
      <c r="DO120" s="7"/>
      <c r="DP120" s="11"/>
      <c r="DQ120" s="10"/>
      <c r="DR120" s="11"/>
      <c r="DS120" s="10"/>
      <c r="DT120" s="11"/>
      <c r="DU120" s="10"/>
      <c r="DV120" s="11"/>
      <c r="DW120" s="10"/>
      <c r="DX120" s="11"/>
      <c r="DY120" s="10"/>
      <c r="DZ120" s="11"/>
      <c r="EA120" s="10"/>
      <c r="EB120" s="7"/>
      <c r="EC120" s="7">
        <f t="shared" si="124"/>
        <v>0</v>
      </c>
      <c r="ED120" s="11">
        <v>12</v>
      </c>
      <c r="EE120" s="10" t="s">
        <v>61</v>
      </c>
      <c r="EF120" s="11"/>
      <c r="EG120" s="10"/>
      <c r="EH120" s="7">
        <v>2</v>
      </c>
      <c r="EI120" s="11"/>
      <c r="EJ120" s="10"/>
      <c r="EK120" s="11"/>
      <c r="EL120" s="10"/>
      <c r="EM120" s="11"/>
      <c r="EN120" s="10"/>
      <c r="EO120" s="11"/>
      <c r="EP120" s="10"/>
      <c r="EQ120" s="11"/>
      <c r="ER120" s="10"/>
      <c r="ES120" s="11"/>
      <c r="ET120" s="10"/>
      <c r="EU120" s="7"/>
      <c r="EV120" s="7">
        <f t="shared" si="125"/>
        <v>2</v>
      </c>
      <c r="EW120" s="11"/>
      <c r="EX120" s="10"/>
      <c r="EY120" s="11"/>
      <c r="EZ120" s="10"/>
      <c r="FA120" s="7"/>
      <c r="FB120" s="11"/>
      <c r="FC120" s="10"/>
      <c r="FD120" s="11"/>
      <c r="FE120" s="10"/>
      <c r="FF120" s="11"/>
      <c r="FG120" s="10"/>
      <c r="FH120" s="11"/>
      <c r="FI120" s="10"/>
      <c r="FJ120" s="11"/>
      <c r="FK120" s="10"/>
      <c r="FL120" s="11"/>
      <c r="FM120" s="10"/>
      <c r="FN120" s="7"/>
      <c r="FO120" s="7">
        <f t="shared" si="126"/>
        <v>0</v>
      </c>
    </row>
    <row r="121" spans="1:171" x14ac:dyDescent="0.2">
      <c r="A121" s="6">
        <v>14</v>
      </c>
      <c r="B121" s="6">
        <v>1</v>
      </c>
      <c r="C121" s="6"/>
      <c r="D121" s="6" t="s">
        <v>240</v>
      </c>
      <c r="E121" s="3" t="s">
        <v>241</v>
      </c>
      <c r="F121" s="6">
        <f t="shared" si="106"/>
        <v>0</v>
      </c>
      <c r="G121" s="6">
        <f t="shared" si="107"/>
        <v>2</v>
      </c>
      <c r="H121" s="6">
        <f t="shared" si="108"/>
        <v>18</v>
      </c>
      <c r="I121" s="6">
        <f t="shared" si="109"/>
        <v>9</v>
      </c>
      <c r="J121" s="6">
        <f t="shared" si="110"/>
        <v>0</v>
      </c>
      <c r="K121" s="6">
        <f t="shared" si="111"/>
        <v>0</v>
      </c>
      <c r="L121" s="6">
        <f t="shared" si="112"/>
        <v>0</v>
      </c>
      <c r="M121" s="6">
        <f t="shared" si="113"/>
        <v>9</v>
      </c>
      <c r="N121" s="6">
        <f t="shared" si="114"/>
        <v>0</v>
      </c>
      <c r="O121" s="6">
        <f t="shared" si="115"/>
        <v>0</v>
      </c>
      <c r="P121" s="6">
        <f t="shared" si="116"/>
        <v>0</v>
      </c>
      <c r="Q121" s="7">
        <f t="shared" si="117"/>
        <v>2</v>
      </c>
      <c r="R121" s="7">
        <f t="shared" si="118"/>
        <v>1</v>
      </c>
      <c r="S121" s="7">
        <v>0.6</v>
      </c>
      <c r="T121" s="11"/>
      <c r="U121" s="10"/>
      <c r="V121" s="11"/>
      <c r="W121" s="10"/>
      <c r="X121" s="7"/>
      <c r="Y121" s="11"/>
      <c r="Z121" s="10"/>
      <c r="AA121" s="11"/>
      <c r="AB121" s="10"/>
      <c r="AC121" s="11"/>
      <c r="AD121" s="10"/>
      <c r="AE121" s="11"/>
      <c r="AF121" s="10"/>
      <c r="AG121" s="11"/>
      <c r="AH121" s="10"/>
      <c r="AI121" s="11"/>
      <c r="AJ121" s="10"/>
      <c r="AK121" s="7"/>
      <c r="AL121" s="7">
        <f t="shared" si="119"/>
        <v>0</v>
      </c>
      <c r="AM121" s="11"/>
      <c r="AN121" s="10"/>
      <c r="AO121" s="11"/>
      <c r="AP121" s="10"/>
      <c r="AQ121" s="7"/>
      <c r="AR121" s="11"/>
      <c r="AS121" s="10"/>
      <c r="AT121" s="11"/>
      <c r="AU121" s="10"/>
      <c r="AV121" s="11"/>
      <c r="AW121" s="10"/>
      <c r="AX121" s="11"/>
      <c r="AY121" s="10"/>
      <c r="AZ121" s="11"/>
      <c r="BA121" s="10"/>
      <c r="BB121" s="11"/>
      <c r="BC121" s="10"/>
      <c r="BD121" s="7"/>
      <c r="BE121" s="7">
        <f t="shared" si="120"/>
        <v>0</v>
      </c>
      <c r="BF121" s="11"/>
      <c r="BG121" s="10"/>
      <c r="BH121" s="11"/>
      <c r="BI121" s="10"/>
      <c r="BJ121" s="7"/>
      <c r="BK121" s="11"/>
      <c r="BL121" s="10"/>
      <c r="BM121" s="11"/>
      <c r="BN121" s="10"/>
      <c r="BO121" s="11"/>
      <c r="BP121" s="10"/>
      <c r="BQ121" s="11"/>
      <c r="BR121" s="10"/>
      <c r="BS121" s="11"/>
      <c r="BT121" s="10"/>
      <c r="BU121" s="11"/>
      <c r="BV121" s="10"/>
      <c r="BW121" s="7"/>
      <c r="BX121" s="7">
        <f t="shared" si="121"/>
        <v>0</v>
      </c>
      <c r="BY121" s="11"/>
      <c r="BZ121" s="10"/>
      <c r="CA121" s="11"/>
      <c r="CB121" s="10"/>
      <c r="CC121" s="7"/>
      <c r="CD121" s="11"/>
      <c r="CE121" s="10"/>
      <c r="CF121" s="11"/>
      <c r="CG121" s="10"/>
      <c r="CH121" s="11"/>
      <c r="CI121" s="10"/>
      <c r="CJ121" s="11"/>
      <c r="CK121" s="10"/>
      <c r="CL121" s="11"/>
      <c r="CM121" s="10"/>
      <c r="CN121" s="11"/>
      <c r="CO121" s="10"/>
      <c r="CP121" s="7"/>
      <c r="CQ121" s="7">
        <f t="shared" si="122"/>
        <v>0</v>
      </c>
      <c r="CR121" s="11"/>
      <c r="CS121" s="10"/>
      <c r="CT121" s="11"/>
      <c r="CU121" s="10"/>
      <c r="CV121" s="7"/>
      <c r="CW121" s="11"/>
      <c r="CX121" s="10"/>
      <c r="CY121" s="11"/>
      <c r="CZ121" s="10"/>
      <c r="DA121" s="11"/>
      <c r="DB121" s="10"/>
      <c r="DC121" s="11"/>
      <c r="DD121" s="10"/>
      <c r="DE121" s="11"/>
      <c r="DF121" s="10"/>
      <c r="DG121" s="11"/>
      <c r="DH121" s="10"/>
      <c r="DI121" s="7"/>
      <c r="DJ121" s="7">
        <f t="shared" si="123"/>
        <v>0</v>
      </c>
      <c r="DK121" s="11"/>
      <c r="DL121" s="10"/>
      <c r="DM121" s="11"/>
      <c r="DN121" s="10"/>
      <c r="DO121" s="7"/>
      <c r="DP121" s="11"/>
      <c r="DQ121" s="10"/>
      <c r="DR121" s="11"/>
      <c r="DS121" s="10"/>
      <c r="DT121" s="11"/>
      <c r="DU121" s="10"/>
      <c r="DV121" s="11"/>
      <c r="DW121" s="10"/>
      <c r="DX121" s="11"/>
      <c r="DY121" s="10"/>
      <c r="DZ121" s="11"/>
      <c r="EA121" s="10"/>
      <c r="EB121" s="7"/>
      <c r="EC121" s="7">
        <f t="shared" si="124"/>
        <v>0</v>
      </c>
      <c r="ED121" s="11"/>
      <c r="EE121" s="10"/>
      <c r="EF121" s="11"/>
      <c r="EG121" s="10"/>
      <c r="EH121" s="7"/>
      <c r="EI121" s="11"/>
      <c r="EJ121" s="10"/>
      <c r="EK121" s="11"/>
      <c r="EL121" s="10"/>
      <c r="EM121" s="11"/>
      <c r="EN121" s="10"/>
      <c r="EO121" s="11"/>
      <c r="EP121" s="10"/>
      <c r="EQ121" s="11"/>
      <c r="ER121" s="10"/>
      <c r="ES121" s="11"/>
      <c r="ET121" s="10"/>
      <c r="EU121" s="7"/>
      <c r="EV121" s="7">
        <f t="shared" si="125"/>
        <v>0</v>
      </c>
      <c r="EW121" s="11">
        <v>9</v>
      </c>
      <c r="EX121" s="10" t="s">
        <v>61</v>
      </c>
      <c r="EY121" s="11"/>
      <c r="EZ121" s="10"/>
      <c r="FA121" s="7">
        <v>1</v>
      </c>
      <c r="FB121" s="11"/>
      <c r="FC121" s="10"/>
      <c r="FD121" s="11"/>
      <c r="FE121" s="10"/>
      <c r="FF121" s="11">
        <v>9</v>
      </c>
      <c r="FG121" s="10" t="s">
        <v>61</v>
      </c>
      <c r="FH121" s="11"/>
      <c r="FI121" s="10"/>
      <c r="FJ121" s="11"/>
      <c r="FK121" s="10"/>
      <c r="FL121" s="11"/>
      <c r="FM121" s="10"/>
      <c r="FN121" s="7">
        <v>1</v>
      </c>
      <c r="FO121" s="7">
        <f t="shared" si="126"/>
        <v>2</v>
      </c>
    </row>
    <row r="122" spans="1:171" x14ac:dyDescent="0.2">
      <c r="A122" s="20">
        <v>15</v>
      </c>
      <c r="B122" s="20">
        <v>1</v>
      </c>
      <c r="C122" s="20"/>
      <c r="D122" s="6" t="s">
        <v>242</v>
      </c>
      <c r="E122" s="3" t="s">
        <v>243</v>
      </c>
      <c r="F122" s="6">
        <f t="shared" si="106"/>
        <v>0</v>
      </c>
      <c r="G122" s="6">
        <f t="shared" si="107"/>
        <v>2</v>
      </c>
      <c r="H122" s="6">
        <f t="shared" si="108"/>
        <v>30</v>
      </c>
      <c r="I122" s="6">
        <f t="shared" si="109"/>
        <v>15</v>
      </c>
      <c r="J122" s="6">
        <f t="shared" si="110"/>
        <v>0</v>
      </c>
      <c r="K122" s="6">
        <f t="shared" si="111"/>
        <v>0</v>
      </c>
      <c r="L122" s="6">
        <f t="shared" si="112"/>
        <v>0</v>
      </c>
      <c r="M122" s="6">
        <f t="shared" si="113"/>
        <v>15</v>
      </c>
      <c r="N122" s="6">
        <f t="shared" si="114"/>
        <v>0</v>
      </c>
      <c r="O122" s="6">
        <f t="shared" si="115"/>
        <v>0</v>
      </c>
      <c r="P122" s="6">
        <f t="shared" si="116"/>
        <v>0</v>
      </c>
      <c r="Q122" s="7">
        <f t="shared" si="117"/>
        <v>3</v>
      </c>
      <c r="R122" s="7">
        <f t="shared" si="118"/>
        <v>2</v>
      </c>
      <c r="S122" s="7">
        <v>1</v>
      </c>
      <c r="T122" s="11"/>
      <c r="U122" s="10"/>
      <c r="V122" s="11"/>
      <c r="W122" s="10"/>
      <c r="X122" s="7"/>
      <c r="Y122" s="11"/>
      <c r="Z122" s="10"/>
      <c r="AA122" s="11"/>
      <c r="AB122" s="10"/>
      <c r="AC122" s="11"/>
      <c r="AD122" s="10"/>
      <c r="AE122" s="11"/>
      <c r="AF122" s="10"/>
      <c r="AG122" s="11"/>
      <c r="AH122" s="10"/>
      <c r="AI122" s="11"/>
      <c r="AJ122" s="10"/>
      <c r="AK122" s="7"/>
      <c r="AL122" s="7">
        <f t="shared" si="119"/>
        <v>0</v>
      </c>
      <c r="AM122" s="11"/>
      <c r="AN122" s="10"/>
      <c r="AO122" s="11"/>
      <c r="AP122" s="10"/>
      <c r="AQ122" s="7"/>
      <c r="AR122" s="11"/>
      <c r="AS122" s="10"/>
      <c r="AT122" s="11"/>
      <c r="AU122" s="10"/>
      <c r="AV122" s="11"/>
      <c r="AW122" s="10"/>
      <c r="AX122" s="11"/>
      <c r="AY122" s="10"/>
      <c r="AZ122" s="11"/>
      <c r="BA122" s="10"/>
      <c r="BB122" s="11"/>
      <c r="BC122" s="10"/>
      <c r="BD122" s="7"/>
      <c r="BE122" s="7">
        <f t="shared" si="120"/>
        <v>0</v>
      </c>
      <c r="BF122" s="11"/>
      <c r="BG122" s="10"/>
      <c r="BH122" s="11"/>
      <c r="BI122" s="10"/>
      <c r="BJ122" s="7"/>
      <c r="BK122" s="11"/>
      <c r="BL122" s="10"/>
      <c r="BM122" s="11"/>
      <c r="BN122" s="10"/>
      <c r="BO122" s="11"/>
      <c r="BP122" s="10"/>
      <c r="BQ122" s="11"/>
      <c r="BR122" s="10"/>
      <c r="BS122" s="11"/>
      <c r="BT122" s="10"/>
      <c r="BU122" s="11"/>
      <c r="BV122" s="10"/>
      <c r="BW122" s="7"/>
      <c r="BX122" s="7">
        <f t="shared" si="121"/>
        <v>0</v>
      </c>
      <c r="BY122" s="11">
        <v>15</v>
      </c>
      <c r="BZ122" s="10" t="s">
        <v>61</v>
      </c>
      <c r="CA122" s="11"/>
      <c r="CB122" s="10"/>
      <c r="CC122" s="7">
        <v>1</v>
      </c>
      <c r="CD122" s="11"/>
      <c r="CE122" s="10"/>
      <c r="CF122" s="11"/>
      <c r="CG122" s="10"/>
      <c r="CH122" s="11">
        <v>15</v>
      </c>
      <c r="CI122" s="10" t="s">
        <v>61</v>
      </c>
      <c r="CJ122" s="11"/>
      <c r="CK122" s="10"/>
      <c r="CL122" s="11"/>
      <c r="CM122" s="10"/>
      <c r="CN122" s="11"/>
      <c r="CO122" s="10"/>
      <c r="CP122" s="7">
        <v>2</v>
      </c>
      <c r="CQ122" s="7">
        <f t="shared" si="122"/>
        <v>3</v>
      </c>
      <c r="CR122" s="11"/>
      <c r="CS122" s="10"/>
      <c r="CT122" s="11"/>
      <c r="CU122" s="10"/>
      <c r="CV122" s="7"/>
      <c r="CW122" s="11"/>
      <c r="CX122" s="10"/>
      <c r="CY122" s="11"/>
      <c r="CZ122" s="10"/>
      <c r="DA122" s="11"/>
      <c r="DB122" s="10"/>
      <c r="DC122" s="11"/>
      <c r="DD122" s="10"/>
      <c r="DE122" s="11"/>
      <c r="DF122" s="10"/>
      <c r="DG122" s="11"/>
      <c r="DH122" s="10"/>
      <c r="DI122" s="7"/>
      <c r="DJ122" s="7">
        <f t="shared" si="123"/>
        <v>0</v>
      </c>
      <c r="DK122" s="11"/>
      <c r="DL122" s="10"/>
      <c r="DM122" s="11"/>
      <c r="DN122" s="10"/>
      <c r="DO122" s="7"/>
      <c r="DP122" s="11"/>
      <c r="DQ122" s="10"/>
      <c r="DR122" s="11"/>
      <c r="DS122" s="10"/>
      <c r="DT122" s="11"/>
      <c r="DU122" s="10"/>
      <c r="DV122" s="11"/>
      <c r="DW122" s="10"/>
      <c r="DX122" s="11"/>
      <c r="DY122" s="10"/>
      <c r="DZ122" s="11"/>
      <c r="EA122" s="10"/>
      <c r="EB122" s="7"/>
      <c r="EC122" s="7">
        <f t="shared" si="124"/>
        <v>0</v>
      </c>
      <c r="ED122" s="11"/>
      <c r="EE122" s="10"/>
      <c r="EF122" s="11"/>
      <c r="EG122" s="10"/>
      <c r="EH122" s="7"/>
      <c r="EI122" s="11"/>
      <c r="EJ122" s="10"/>
      <c r="EK122" s="11"/>
      <c r="EL122" s="10"/>
      <c r="EM122" s="11"/>
      <c r="EN122" s="10"/>
      <c r="EO122" s="11"/>
      <c r="EP122" s="10"/>
      <c r="EQ122" s="11"/>
      <c r="ER122" s="10"/>
      <c r="ES122" s="11"/>
      <c r="ET122" s="10"/>
      <c r="EU122" s="7"/>
      <c r="EV122" s="7">
        <f t="shared" si="125"/>
        <v>0</v>
      </c>
      <c r="EW122" s="11"/>
      <c r="EX122" s="10"/>
      <c r="EY122" s="11"/>
      <c r="EZ122" s="10"/>
      <c r="FA122" s="7"/>
      <c r="FB122" s="11"/>
      <c r="FC122" s="10"/>
      <c r="FD122" s="11"/>
      <c r="FE122" s="10"/>
      <c r="FF122" s="11"/>
      <c r="FG122" s="10"/>
      <c r="FH122" s="11"/>
      <c r="FI122" s="10"/>
      <c r="FJ122" s="11"/>
      <c r="FK122" s="10"/>
      <c r="FL122" s="11"/>
      <c r="FM122" s="10"/>
      <c r="FN122" s="7"/>
      <c r="FO122" s="7">
        <f t="shared" si="126"/>
        <v>0</v>
      </c>
    </row>
    <row r="123" spans="1:171" x14ac:dyDescent="0.2">
      <c r="A123" s="20">
        <v>15</v>
      </c>
      <c r="B123" s="20">
        <v>1</v>
      </c>
      <c r="C123" s="20"/>
      <c r="D123" s="6" t="s">
        <v>244</v>
      </c>
      <c r="E123" s="3" t="s">
        <v>245</v>
      </c>
      <c r="F123" s="6">
        <f t="shared" si="106"/>
        <v>0</v>
      </c>
      <c r="G123" s="6">
        <f t="shared" si="107"/>
        <v>2</v>
      </c>
      <c r="H123" s="6">
        <f t="shared" si="108"/>
        <v>30</v>
      </c>
      <c r="I123" s="6">
        <f t="shared" si="109"/>
        <v>15</v>
      </c>
      <c r="J123" s="6">
        <f t="shared" si="110"/>
        <v>0</v>
      </c>
      <c r="K123" s="6">
        <f t="shared" si="111"/>
        <v>0</v>
      </c>
      <c r="L123" s="6">
        <f t="shared" si="112"/>
        <v>0</v>
      </c>
      <c r="M123" s="6">
        <f t="shared" si="113"/>
        <v>15</v>
      </c>
      <c r="N123" s="6">
        <f t="shared" si="114"/>
        <v>0</v>
      </c>
      <c r="O123" s="6">
        <f t="shared" si="115"/>
        <v>0</v>
      </c>
      <c r="P123" s="6">
        <f t="shared" si="116"/>
        <v>0</v>
      </c>
      <c r="Q123" s="7">
        <f t="shared" si="117"/>
        <v>3</v>
      </c>
      <c r="R123" s="7">
        <f t="shared" si="118"/>
        <v>2</v>
      </c>
      <c r="S123" s="7">
        <v>1</v>
      </c>
      <c r="T123" s="11"/>
      <c r="U123" s="10"/>
      <c r="V123" s="11"/>
      <c r="W123" s="10"/>
      <c r="X123" s="7"/>
      <c r="Y123" s="11"/>
      <c r="Z123" s="10"/>
      <c r="AA123" s="11"/>
      <c r="AB123" s="10"/>
      <c r="AC123" s="11"/>
      <c r="AD123" s="10"/>
      <c r="AE123" s="11"/>
      <c r="AF123" s="10"/>
      <c r="AG123" s="11"/>
      <c r="AH123" s="10"/>
      <c r="AI123" s="11"/>
      <c r="AJ123" s="10"/>
      <c r="AK123" s="7"/>
      <c r="AL123" s="7">
        <f t="shared" si="119"/>
        <v>0</v>
      </c>
      <c r="AM123" s="11"/>
      <c r="AN123" s="10"/>
      <c r="AO123" s="11"/>
      <c r="AP123" s="10"/>
      <c r="AQ123" s="7"/>
      <c r="AR123" s="11"/>
      <c r="AS123" s="10"/>
      <c r="AT123" s="11"/>
      <c r="AU123" s="10"/>
      <c r="AV123" s="11"/>
      <c r="AW123" s="10"/>
      <c r="AX123" s="11"/>
      <c r="AY123" s="10"/>
      <c r="AZ123" s="11"/>
      <c r="BA123" s="10"/>
      <c r="BB123" s="11"/>
      <c r="BC123" s="10"/>
      <c r="BD123" s="7"/>
      <c r="BE123" s="7">
        <f t="shared" si="120"/>
        <v>0</v>
      </c>
      <c r="BF123" s="11"/>
      <c r="BG123" s="10"/>
      <c r="BH123" s="11"/>
      <c r="BI123" s="10"/>
      <c r="BJ123" s="7"/>
      <c r="BK123" s="11"/>
      <c r="BL123" s="10"/>
      <c r="BM123" s="11"/>
      <c r="BN123" s="10"/>
      <c r="BO123" s="11"/>
      <c r="BP123" s="10"/>
      <c r="BQ123" s="11"/>
      <c r="BR123" s="10"/>
      <c r="BS123" s="11"/>
      <c r="BT123" s="10"/>
      <c r="BU123" s="11"/>
      <c r="BV123" s="10"/>
      <c r="BW123" s="7"/>
      <c r="BX123" s="7">
        <f t="shared" si="121"/>
        <v>0</v>
      </c>
      <c r="BY123" s="11">
        <v>15</v>
      </c>
      <c r="BZ123" s="10" t="s">
        <v>61</v>
      </c>
      <c r="CA123" s="11"/>
      <c r="CB123" s="10"/>
      <c r="CC123" s="7">
        <v>1</v>
      </c>
      <c r="CD123" s="11"/>
      <c r="CE123" s="10"/>
      <c r="CF123" s="11"/>
      <c r="CG123" s="10"/>
      <c r="CH123" s="11">
        <v>15</v>
      </c>
      <c r="CI123" s="10" t="s">
        <v>61</v>
      </c>
      <c r="CJ123" s="11"/>
      <c r="CK123" s="10"/>
      <c r="CL123" s="11"/>
      <c r="CM123" s="10"/>
      <c r="CN123" s="11"/>
      <c r="CO123" s="10"/>
      <c r="CP123" s="7">
        <v>2</v>
      </c>
      <c r="CQ123" s="7">
        <f t="shared" si="122"/>
        <v>3</v>
      </c>
      <c r="CR123" s="11"/>
      <c r="CS123" s="10"/>
      <c r="CT123" s="11"/>
      <c r="CU123" s="10"/>
      <c r="CV123" s="7"/>
      <c r="CW123" s="11"/>
      <c r="CX123" s="10"/>
      <c r="CY123" s="11"/>
      <c r="CZ123" s="10"/>
      <c r="DA123" s="11"/>
      <c r="DB123" s="10"/>
      <c r="DC123" s="11"/>
      <c r="DD123" s="10"/>
      <c r="DE123" s="11"/>
      <c r="DF123" s="10"/>
      <c r="DG123" s="11"/>
      <c r="DH123" s="10"/>
      <c r="DI123" s="7"/>
      <c r="DJ123" s="7">
        <f t="shared" si="123"/>
        <v>0</v>
      </c>
      <c r="DK123" s="11"/>
      <c r="DL123" s="10"/>
      <c r="DM123" s="11"/>
      <c r="DN123" s="10"/>
      <c r="DO123" s="7"/>
      <c r="DP123" s="11"/>
      <c r="DQ123" s="10"/>
      <c r="DR123" s="11"/>
      <c r="DS123" s="10"/>
      <c r="DT123" s="11"/>
      <c r="DU123" s="10"/>
      <c r="DV123" s="11"/>
      <c r="DW123" s="10"/>
      <c r="DX123" s="11"/>
      <c r="DY123" s="10"/>
      <c r="DZ123" s="11"/>
      <c r="EA123" s="10"/>
      <c r="EB123" s="7"/>
      <c r="EC123" s="7">
        <f t="shared" si="124"/>
        <v>0</v>
      </c>
      <c r="ED123" s="11"/>
      <c r="EE123" s="10"/>
      <c r="EF123" s="11"/>
      <c r="EG123" s="10"/>
      <c r="EH123" s="7"/>
      <c r="EI123" s="11"/>
      <c r="EJ123" s="10"/>
      <c r="EK123" s="11"/>
      <c r="EL123" s="10"/>
      <c r="EM123" s="11"/>
      <c r="EN123" s="10"/>
      <c r="EO123" s="11"/>
      <c r="EP123" s="10"/>
      <c r="EQ123" s="11"/>
      <c r="ER123" s="10"/>
      <c r="ES123" s="11"/>
      <c r="ET123" s="10"/>
      <c r="EU123" s="7"/>
      <c r="EV123" s="7">
        <f t="shared" si="125"/>
        <v>0</v>
      </c>
      <c r="EW123" s="11"/>
      <c r="EX123" s="10"/>
      <c r="EY123" s="11"/>
      <c r="EZ123" s="10"/>
      <c r="FA123" s="7"/>
      <c r="FB123" s="11"/>
      <c r="FC123" s="10"/>
      <c r="FD123" s="11"/>
      <c r="FE123" s="10"/>
      <c r="FF123" s="11"/>
      <c r="FG123" s="10"/>
      <c r="FH123" s="11"/>
      <c r="FI123" s="10"/>
      <c r="FJ123" s="11"/>
      <c r="FK123" s="10"/>
      <c r="FL123" s="11"/>
      <c r="FM123" s="10"/>
      <c r="FN123" s="7"/>
      <c r="FO123" s="7">
        <f t="shared" si="126"/>
        <v>0</v>
      </c>
    </row>
    <row r="124" spans="1:171" ht="20.100000000000001" customHeight="1" x14ac:dyDescent="0.2">
      <c r="A124" s="19" t="s">
        <v>246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9"/>
      <c r="FO124" s="13"/>
    </row>
    <row r="125" spans="1:171" x14ac:dyDescent="0.2">
      <c r="A125" s="6"/>
      <c r="B125" s="6"/>
      <c r="C125" s="6"/>
      <c r="D125" s="6" t="s">
        <v>247</v>
      </c>
      <c r="E125" s="3" t="s">
        <v>248</v>
      </c>
      <c r="F125" s="6">
        <f>COUNTIF(T125:FM125,"e")</f>
        <v>0</v>
      </c>
      <c r="G125" s="6">
        <f>COUNTIF(T125:FM125,"z")</f>
        <v>1</v>
      </c>
      <c r="H125" s="6">
        <f>SUM(I125:P125)</f>
        <v>6</v>
      </c>
      <c r="I125" s="6">
        <f>T125+AM125+BF125+BY125+CR125+DK125+ED125+EW125</f>
        <v>0</v>
      </c>
      <c r="J125" s="6">
        <f>V125+AO125+BH125+CA125+CT125+DM125+EF125+EY125</f>
        <v>0</v>
      </c>
      <c r="K125" s="6">
        <f>Y125+AR125+BK125+CD125+CW125+DP125+EI125+FB125</f>
        <v>0</v>
      </c>
      <c r="L125" s="6">
        <f>AA125+AT125+BM125+CF125+CY125+DR125+EK125+FD125</f>
        <v>0</v>
      </c>
      <c r="M125" s="6">
        <f>AC125+AV125+BO125+CH125+DA125+DT125+EM125+FF125</f>
        <v>0</v>
      </c>
      <c r="N125" s="6">
        <f>AE125+AX125+BQ125+CJ125+DC125+DV125+EO125+FH125</f>
        <v>0</v>
      </c>
      <c r="O125" s="6">
        <f>AG125+AZ125+BS125+CL125+DE125+DX125+EQ125+FJ125</f>
        <v>6</v>
      </c>
      <c r="P125" s="6">
        <f>AI125+BB125+BU125+CN125+DG125+DZ125+ES125+FL125</f>
        <v>0</v>
      </c>
      <c r="Q125" s="7">
        <f>AL125+BE125+BX125+CQ125+DJ125+EC125+EV125+FO125</f>
        <v>6</v>
      </c>
      <c r="R125" s="7">
        <f>AK125+BD125+BW125+CP125+DI125+EB125+EU125+FN125</f>
        <v>6</v>
      </c>
      <c r="S125" s="7">
        <v>0.2</v>
      </c>
      <c r="T125" s="11"/>
      <c r="U125" s="10"/>
      <c r="V125" s="11"/>
      <c r="W125" s="10"/>
      <c r="X125" s="7"/>
      <c r="Y125" s="11"/>
      <c r="Z125" s="10"/>
      <c r="AA125" s="11"/>
      <c r="AB125" s="10"/>
      <c r="AC125" s="11"/>
      <c r="AD125" s="10"/>
      <c r="AE125" s="11"/>
      <c r="AF125" s="10"/>
      <c r="AG125" s="11"/>
      <c r="AH125" s="10"/>
      <c r="AI125" s="11"/>
      <c r="AJ125" s="10"/>
      <c r="AK125" s="7"/>
      <c r="AL125" s="7">
        <f>X125+AK125</f>
        <v>0</v>
      </c>
      <c r="AM125" s="11"/>
      <c r="AN125" s="10"/>
      <c r="AO125" s="11"/>
      <c r="AP125" s="10"/>
      <c r="AQ125" s="7"/>
      <c r="AR125" s="11"/>
      <c r="AS125" s="10"/>
      <c r="AT125" s="11"/>
      <c r="AU125" s="10"/>
      <c r="AV125" s="11"/>
      <c r="AW125" s="10"/>
      <c r="AX125" s="11"/>
      <c r="AY125" s="10"/>
      <c r="AZ125" s="11"/>
      <c r="BA125" s="10"/>
      <c r="BB125" s="11"/>
      <c r="BC125" s="10"/>
      <c r="BD125" s="7"/>
      <c r="BE125" s="7">
        <f>AQ125+BD125</f>
        <v>0</v>
      </c>
      <c r="BF125" s="11"/>
      <c r="BG125" s="10"/>
      <c r="BH125" s="11"/>
      <c r="BI125" s="10"/>
      <c r="BJ125" s="7"/>
      <c r="BK125" s="11"/>
      <c r="BL125" s="10"/>
      <c r="BM125" s="11"/>
      <c r="BN125" s="10"/>
      <c r="BO125" s="11"/>
      <c r="BP125" s="10"/>
      <c r="BQ125" s="11"/>
      <c r="BR125" s="10"/>
      <c r="BS125" s="11"/>
      <c r="BT125" s="10"/>
      <c r="BU125" s="11"/>
      <c r="BV125" s="10"/>
      <c r="BW125" s="7"/>
      <c r="BX125" s="7">
        <f>BJ125+BW125</f>
        <v>0</v>
      </c>
      <c r="BY125" s="11"/>
      <c r="BZ125" s="10"/>
      <c r="CA125" s="11"/>
      <c r="CB125" s="10"/>
      <c r="CC125" s="7"/>
      <c r="CD125" s="11"/>
      <c r="CE125" s="10"/>
      <c r="CF125" s="11"/>
      <c r="CG125" s="10"/>
      <c r="CH125" s="11"/>
      <c r="CI125" s="10"/>
      <c r="CJ125" s="11"/>
      <c r="CK125" s="10"/>
      <c r="CL125" s="11"/>
      <c r="CM125" s="10"/>
      <c r="CN125" s="11"/>
      <c r="CO125" s="10"/>
      <c r="CP125" s="7"/>
      <c r="CQ125" s="7">
        <f>CC125+CP125</f>
        <v>0</v>
      </c>
      <c r="CR125" s="11"/>
      <c r="CS125" s="10"/>
      <c r="CT125" s="11"/>
      <c r="CU125" s="10"/>
      <c r="CV125" s="7"/>
      <c r="CW125" s="11"/>
      <c r="CX125" s="10"/>
      <c r="CY125" s="11"/>
      <c r="CZ125" s="10"/>
      <c r="DA125" s="11"/>
      <c r="DB125" s="10"/>
      <c r="DC125" s="11"/>
      <c r="DD125" s="10"/>
      <c r="DE125" s="11"/>
      <c r="DF125" s="10"/>
      <c r="DG125" s="11"/>
      <c r="DH125" s="10"/>
      <c r="DI125" s="7"/>
      <c r="DJ125" s="7">
        <f>CV125+DI125</f>
        <v>0</v>
      </c>
      <c r="DK125" s="11"/>
      <c r="DL125" s="10"/>
      <c r="DM125" s="11"/>
      <c r="DN125" s="10"/>
      <c r="DO125" s="7"/>
      <c r="DP125" s="11"/>
      <c r="DQ125" s="10"/>
      <c r="DR125" s="11"/>
      <c r="DS125" s="10"/>
      <c r="DT125" s="11"/>
      <c r="DU125" s="10"/>
      <c r="DV125" s="11"/>
      <c r="DW125" s="10"/>
      <c r="DX125" s="11"/>
      <c r="DY125" s="10"/>
      <c r="DZ125" s="11"/>
      <c r="EA125" s="10"/>
      <c r="EB125" s="7"/>
      <c r="EC125" s="7">
        <f>DO125+EB125</f>
        <v>0</v>
      </c>
      <c r="ED125" s="11"/>
      <c r="EE125" s="10"/>
      <c r="EF125" s="11"/>
      <c r="EG125" s="10"/>
      <c r="EH125" s="7"/>
      <c r="EI125" s="11"/>
      <c r="EJ125" s="10"/>
      <c r="EK125" s="11"/>
      <c r="EL125" s="10"/>
      <c r="EM125" s="11"/>
      <c r="EN125" s="10"/>
      <c r="EO125" s="11"/>
      <c r="EP125" s="10"/>
      <c r="EQ125" s="11"/>
      <c r="ER125" s="10"/>
      <c r="ES125" s="11"/>
      <c r="ET125" s="10"/>
      <c r="EU125" s="7"/>
      <c r="EV125" s="7">
        <f>EH125+EU125</f>
        <v>0</v>
      </c>
      <c r="EW125" s="11"/>
      <c r="EX125" s="10"/>
      <c r="EY125" s="11"/>
      <c r="EZ125" s="10"/>
      <c r="FA125" s="7"/>
      <c r="FB125" s="11"/>
      <c r="FC125" s="10"/>
      <c r="FD125" s="11"/>
      <c r="FE125" s="10"/>
      <c r="FF125" s="11"/>
      <c r="FG125" s="10"/>
      <c r="FH125" s="11"/>
      <c r="FI125" s="10"/>
      <c r="FJ125" s="11">
        <v>6</v>
      </c>
      <c r="FK125" s="10" t="s">
        <v>61</v>
      </c>
      <c r="FL125" s="11"/>
      <c r="FM125" s="10"/>
      <c r="FN125" s="7">
        <v>6</v>
      </c>
      <c r="FO125" s="7">
        <f>FA125+FN125</f>
        <v>6</v>
      </c>
    </row>
    <row r="126" spans="1:171" ht="15.95" customHeight="1" x14ac:dyDescent="0.2">
      <c r="A126" s="6"/>
      <c r="B126" s="6"/>
      <c r="C126" s="6"/>
      <c r="D126" s="6"/>
      <c r="E126" s="6" t="s">
        <v>73</v>
      </c>
      <c r="F126" s="6">
        <f t="shared" ref="F126:AK126" si="127">SUM(F125:F125)</f>
        <v>0</v>
      </c>
      <c r="G126" s="6">
        <f t="shared" si="127"/>
        <v>1</v>
      </c>
      <c r="H126" s="6">
        <f t="shared" si="127"/>
        <v>6</v>
      </c>
      <c r="I126" s="6">
        <f t="shared" si="127"/>
        <v>0</v>
      </c>
      <c r="J126" s="6">
        <f t="shared" si="127"/>
        <v>0</v>
      </c>
      <c r="K126" s="6">
        <f t="shared" si="127"/>
        <v>0</v>
      </c>
      <c r="L126" s="6">
        <f t="shared" si="127"/>
        <v>0</v>
      </c>
      <c r="M126" s="6">
        <f t="shared" si="127"/>
        <v>0</v>
      </c>
      <c r="N126" s="6">
        <f t="shared" si="127"/>
        <v>0</v>
      </c>
      <c r="O126" s="6">
        <f t="shared" si="127"/>
        <v>6</v>
      </c>
      <c r="P126" s="6">
        <f t="shared" si="127"/>
        <v>0</v>
      </c>
      <c r="Q126" s="7">
        <f t="shared" si="127"/>
        <v>6</v>
      </c>
      <c r="R126" s="7">
        <f t="shared" si="127"/>
        <v>6</v>
      </c>
      <c r="S126" s="7">
        <f t="shared" si="127"/>
        <v>0.2</v>
      </c>
      <c r="T126" s="11">
        <f t="shared" si="127"/>
        <v>0</v>
      </c>
      <c r="U126" s="10">
        <f t="shared" si="127"/>
        <v>0</v>
      </c>
      <c r="V126" s="11">
        <f t="shared" si="127"/>
        <v>0</v>
      </c>
      <c r="W126" s="10">
        <f t="shared" si="127"/>
        <v>0</v>
      </c>
      <c r="X126" s="7">
        <f t="shared" si="127"/>
        <v>0</v>
      </c>
      <c r="Y126" s="11">
        <f t="shared" si="127"/>
        <v>0</v>
      </c>
      <c r="Z126" s="10">
        <f t="shared" si="127"/>
        <v>0</v>
      </c>
      <c r="AA126" s="11">
        <f t="shared" si="127"/>
        <v>0</v>
      </c>
      <c r="AB126" s="10">
        <f t="shared" si="127"/>
        <v>0</v>
      </c>
      <c r="AC126" s="11">
        <f t="shared" si="127"/>
        <v>0</v>
      </c>
      <c r="AD126" s="10">
        <f t="shared" si="127"/>
        <v>0</v>
      </c>
      <c r="AE126" s="11">
        <f t="shared" si="127"/>
        <v>0</v>
      </c>
      <c r="AF126" s="10">
        <f t="shared" si="127"/>
        <v>0</v>
      </c>
      <c r="AG126" s="11">
        <f t="shared" si="127"/>
        <v>0</v>
      </c>
      <c r="AH126" s="10">
        <f t="shared" si="127"/>
        <v>0</v>
      </c>
      <c r="AI126" s="11">
        <f t="shared" si="127"/>
        <v>0</v>
      </c>
      <c r="AJ126" s="10">
        <f t="shared" si="127"/>
        <v>0</v>
      </c>
      <c r="AK126" s="7">
        <f t="shared" si="127"/>
        <v>0</v>
      </c>
      <c r="AL126" s="7">
        <f t="shared" ref="AL126:BQ126" si="128">SUM(AL125:AL125)</f>
        <v>0</v>
      </c>
      <c r="AM126" s="11">
        <f t="shared" si="128"/>
        <v>0</v>
      </c>
      <c r="AN126" s="10">
        <f t="shared" si="128"/>
        <v>0</v>
      </c>
      <c r="AO126" s="11">
        <f t="shared" si="128"/>
        <v>0</v>
      </c>
      <c r="AP126" s="10">
        <f t="shared" si="128"/>
        <v>0</v>
      </c>
      <c r="AQ126" s="7">
        <f t="shared" si="128"/>
        <v>0</v>
      </c>
      <c r="AR126" s="11">
        <f t="shared" si="128"/>
        <v>0</v>
      </c>
      <c r="AS126" s="10">
        <f t="shared" si="128"/>
        <v>0</v>
      </c>
      <c r="AT126" s="11">
        <f t="shared" si="128"/>
        <v>0</v>
      </c>
      <c r="AU126" s="10">
        <f t="shared" si="128"/>
        <v>0</v>
      </c>
      <c r="AV126" s="11">
        <f t="shared" si="128"/>
        <v>0</v>
      </c>
      <c r="AW126" s="10">
        <f t="shared" si="128"/>
        <v>0</v>
      </c>
      <c r="AX126" s="11">
        <f t="shared" si="128"/>
        <v>0</v>
      </c>
      <c r="AY126" s="10">
        <f t="shared" si="128"/>
        <v>0</v>
      </c>
      <c r="AZ126" s="11">
        <f t="shared" si="128"/>
        <v>0</v>
      </c>
      <c r="BA126" s="10">
        <f t="shared" si="128"/>
        <v>0</v>
      </c>
      <c r="BB126" s="11">
        <f t="shared" si="128"/>
        <v>0</v>
      </c>
      <c r="BC126" s="10">
        <f t="shared" si="128"/>
        <v>0</v>
      </c>
      <c r="BD126" s="7">
        <f t="shared" si="128"/>
        <v>0</v>
      </c>
      <c r="BE126" s="7">
        <f t="shared" si="128"/>
        <v>0</v>
      </c>
      <c r="BF126" s="11">
        <f t="shared" si="128"/>
        <v>0</v>
      </c>
      <c r="BG126" s="10">
        <f t="shared" si="128"/>
        <v>0</v>
      </c>
      <c r="BH126" s="11">
        <f t="shared" si="128"/>
        <v>0</v>
      </c>
      <c r="BI126" s="10">
        <f t="shared" si="128"/>
        <v>0</v>
      </c>
      <c r="BJ126" s="7">
        <f t="shared" si="128"/>
        <v>0</v>
      </c>
      <c r="BK126" s="11">
        <f t="shared" si="128"/>
        <v>0</v>
      </c>
      <c r="BL126" s="10">
        <f t="shared" si="128"/>
        <v>0</v>
      </c>
      <c r="BM126" s="11">
        <f t="shared" si="128"/>
        <v>0</v>
      </c>
      <c r="BN126" s="10">
        <f t="shared" si="128"/>
        <v>0</v>
      </c>
      <c r="BO126" s="11">
        <f t="shared" si="128"/>
        <v>0</v>
      </c>
      <c r="BP126" s="10">
        <f t="shared" si="128"/>
        <v>0</v>
      </c>
      <c r="BQ126" s="11">
        <f t="shared" si="128"/>
        <v>0</v>
      </c>
      <c r="BR126" s="10">
        <f t="shared" ref="BR126:CW126" si="129">SUM(BR125:BR125)</f>
        <v>0</v>
      </c>
      <c r="BS126" s="11">
        <f t="shared" si="129"/>
        <v>0</v>
      </c>
      <c r="BT126" s="10">
        <f t="shared" si="129"/>
        <v>0</v>
      </c>
      <c r="BU126" s="11">
        <f t="shared" si="129"/>
        <v>0</v>
      </c>
      <c r="BV126" s="10">
        <f t="shared" si="129"/>
        <v>0</v>
      </c>
      <c r="BW126" s="7">
        <f t="shared" si="129"/>
        <v>0</v>
      </c>
      <c r="BX126" s="7">
        <f t="shared" si="129"/>
        <v>0</v>
      </c>
      <c r="BY126" s="11">
        <f t="shared" si="129"/>
        <v>0</v>
      </c>
      <c r="BZ126" s="10">
        <f t="shared" si="129"/>
        <v>0</v>
      </c>
      <c r="CA126" s="11">
        <f t="shared" si="129"/>
        <v>0</v>
      </c>
      <c r="CB126" s="10">
        <f t="shared" si="129"/>
        <v>0</v>
      </c>
      <c r="CC126" s="7">
        <f t="shared" si="129"/>
        <v>0</v>
      </c>
      <c r="CD126" s="11">
        <f t="shared" si="129"/>
        <v>0</v>
      </c>
      <c r="CE126" s="10">
        <f t="shared" si="129"/>
        <v>0</v>
      </c>
      <c r="CF126" s="11">
        <f t="shared" si="129"/>
        <v>0</v>
      </c>
      <c r="CG126" s="10">
        <f t="shared" si="129"/>
        <v>0</v>
      </c>
      <c r="CH126" s="11">
        <f t="shared" si="129"/>
        <v>0</v>
      </c>
      <c r="CI126" s="10">
        <f t="shared" si="129"/>
        <v>0</v>
      </c>
      <c r="CJ126" s="11">
        <f t="shared" si="129"/>
        <v>0</v>
      </c>
      <c r="CK126" s="10">
        <f t="shared" si="129"/>
        <v>0</v>
      </c>
      <c r="CL126" s="11">
        <f t="shared" si="129"/>
        <v>0</v>
      </c>
      <c r="CM126" s="10">
        <f t="shared" si="129"/>
        <v>0</v>
      </c>
      <c r="CN126" s="11">
        <f t="shared" si="129"/>
        <v>0</v>
      </c>
      <c r="CO126" s="10">
        <f t="shared" si="129"/>
        <v>0</v>
      </c>
      <c r="CP126" s="7">
        <f t="shared" si="129"/>
        <v>0</v>
      </c>
      <c r="CQ126" s="7">
        <f t="shared" si="129"/>
        <v>0</v>
      </c>
      <c r="CR126" s="11">
        <f t="shared" si="129"/>
        <v>0</v>
      </c>
      <c r="CS126" s="10">
        <f t="shared" si="129"/>
        <v>0</v>
      </c>
      <c r="CT126" s="11">
        <f t="shared" si="129"/>
        <v>0</v>
      </c>
      <c r="CU126" s="10">
        <f t="shared" si="129"/>
        <v>0</v>
      </c>
      <c r="CV126" s="7">
        <f t="shared" si="129"/>
        <v>0</v>
      </c>
      <c r="CW126" s="11">
        <f t="shared" si="129"/>
        <v>0</v>
      </c>
      <c r="CX126" s="10">
        <f t="shared" ref="CX126:EC126" si="130">SUM(CX125:CX125)</f>
        <v>0</v>
      </c>
      <c r="CY126" s="11">
        <f t="shared" si="130"/>
        <v>0</v>
      </c>
      <c r="CZ126" s="10">
        <f t="shared" si="130"/>
        <v>0</v>
      </c>
      <c r="DA126" s="11">
        <f t="shared" si="130"/>
        <v>0</v>
      </c>
      <c r="DB126" s="10">
        <f t="shared" si="130"/>
        <v>0</v>
      </c>
      <c r="DC126" s="11">
        <f t="shared" si="130"/>
        <v>0</v>
      </c>
      <c r="DD126" s="10">
        <f t="shared" si="130"/>
        <v>0</v>
      </c>
      <c r="DE126" s="11">
        <f t="shared" si="130"/>
        <v>0</v>
      </c>
      <c r="DF126" s="10">
        <f t="shared" si="130"/>
        <v>0</v>
      </c>
      <c r="DG126" s="11">
        <f t="shared" si="130"/>
        <v>0</v>
      </c>
      <c r="DH126" s="10">
        <f t="shared" si="130"/>
        <v>0</v>
      </c>
      <c r="DI126" s="7">
        <f t="shared" si="130"/>
        <v>0</v>
      </c>
      <c r="DJ126" s="7">
        <f t="shared" si="130"/>
        <v>0</v>
      </c>
      <c r="DK126" s="11">
        <f t="shared" si="130"/>
        <v>0</v>
      </c>
      <c r="DL126" s="10">
        <f t="shared" si="130"/>
        <v>0</v>
      </c>
      <c r="DM126" s="11">
        <f t="shared" si="130"/>
        <v>0</v>
      </c>
      <c r="DN126" s="10">
        <f t="shared" si="130"/>
        <v>0</v>
      </c>
      <c r="DO126" s="7">
        <f t="shared" si="130"/>
        <v>0</v>
      </c>
      <c r="DP126" s="11">
        <f t="shared" si="130"/>
        <v>0</v>
      </c>
      <c r="DQ126" s="10">
        <f t="shared" si="130"/>
        <v>0</v>
      </c>
      <c r="DR126" s="11">
        <f t="shared" si="130"/>
        <v>0</v>
      </c>
      <c r="DS126" s="10">
        <f t="shared" si="130"/>
        <v>0</v>
      </c>
      <c r="DT126" s="11">
        <f t="shared" si="130"/>
        <v>0</v>
      </c>
      <c r="DU126" s="10">
        <f t="shared" si="130"/>
        <v>0</v>
      </c>
      <c r="DV126" s="11">
        <f t="shared" si="130"/>
        <v>0</v>
      </c>
      <c r="DW126" s="10">
        <f t="shared" si="130"/>
        <v>0</v>
      </c>
      <c r="DX126" s="11">
        <f t="shared" si="130"/>
        <v>0</v>
      </c>
      <c r="DY126" s="10">
        <f t="shared" si="130"/>
        <v>0</v>
      </c>
      <c r="DZ126" s="11">
        <f t="shared" si="130"/>
        <v>0</v>
      </c>
      <c r="EA126" s="10">
        <f t="shared" si="130"/>
        <v>0</v>
      </c>
      <c r="EB126" s="7">
        <f t="shared" si="130"/>
        <v>0</v>
      </c>
      <c r="EC126" s="7">
        <f t="shared" si="130"/>
        <v>0</v>
      </c>
      <c r="ED126" s="11">
        <f t="shared" ref="ED126:FI126" si="131">SUM(ED125:ED125)</f>
        <v>0</v>
      </c>
      <c r="EE126" s="10">
        <f t="shared" si="131"/>
        <v>0</v>
      </c>
      <c r="EF126" s="11">
        <f t="shared" si="131"/>
        <v>0</v>
      </c>
      <c r="EG126" s="10">
        <f t="shared" si="131"/>
        <v>0</v>
      </c>
      <c r="EH126" s="7">
        <f t="shared" si="131"/>
        <v>0</v>
      </c>
      <c r="EI126" s="11">
        <f t="shared" si="131"/>
        <v>0</v>
      </c>
      <c r="EJ126" s="10">
        <f t="shared" si="131"/>
        <v>0</v>
      </c>
      <c r="EK126" s="11">
        <f t="shared" si="131"/>
        <v>0</v>
      </c>
      <c r="EL126" s="10">
        <f t="shared" si="131"/>
        <v>0</v>
      </c>
      <c r="EM126" s="11">
        <f t="shared" si="131"/>
        <v>0</v>
      </c>
      <c r="EN126" s="10">
        <f t="shared" si="131"/>
        <v>0</v>
      </c>
      <c r="EO126" s="11">
        <f t="shared" si="131"/>
        <v>0</v>
      </c>
      <c r="EP126" s="10">
        <f t="shared" si="131"/>
        <v>0</v>
      </c>
      <c r="EQ126" s="11">
        <f t="shared" si="131"/>
        <v>0</v>
      </c>
      <c r="ER126" s="10">
        <f t="shared" si="131"/>
        <v>0</v>
      </c>
      <c r="ES126" s="11">
        <f t="shared" si="131"/>
        <v>0</v>
      </c>
      <c r="ET126" s="10">
        <f t="shared" si="131"/>
        <v>0</v>
      </c>
      <c r="EU126" s="7">
        <f t="shared" si="131"/>
        <v>0</v>
      </c>
      <c r="EV126" s="7">
        <f t="shared" si="131"/>
        <v>0</v>
      </c>
      <c r="EW126" s="11">
        <f t="shared" si="131"/>
        <v>0</v>
      </c>
      <c r="EX126" s="10">
        <f t="shared" si="131"/>
        <v>0</v>
      </c>
      <c r="EY126" s="11">
        <f t="shared" si="131"/>
        <v>0</v>
      </c>
      <c r="EZ126" s="10">
        <f t="shared" si="131"/>
        <v>0</v>
      </c>
      <c r="FA126" s="7">
        <f t="shared" si="131"/>
        <v>0</v>
      </c>
      <c r="FB126" s="11">
        <f t="shared" si="131"/>
        <v>0</v>
      </c>
      <c r="FC126" s="10">
        <f t="shared" si="131"/>
        <v>0</v>
      </c>
      <c r="FD126" s="11">
        <f t="shared" si="131"/>
        <v>0</v>
      </c>
      <c r="FE126" s="10">
        <f t="shared" si="131"/>
        <v>0</v>
      </c>
      <c r="FF126" s="11">
        <f t="shared" si="131"/>
        <v>0</v>
      </c>
      <c r="FG126" s="10">
        <f t="shared" si="131"/>
        <v>0</v>
      </c>
      <c r="FH126" s="11">
        <f t="shared" si="131"/>
        <v>0</v>
      </c>
      <c r="FI126" s="10">
        <f t="shared" si="131"/>
        <v>0</v>
      </c>
      <c r="FJ126" s="11">
        <f t="shared" ref="FJ126:FO126" si="132">SUM(FJ125:FJ125)</f>
        <v>6</v>
      </c>
      <c r="FK126" s="10">
        <f t="shared" si="132"/>
        <v>0</v>
      </c>
      <c r="FL126" s="11">
        <f t="shared" si="132"/>
        <v>0</v>
      </c>
      <c r="FM126" s="10">
        <f t="shared" si="132"/>
        <v>0</v>
      </c>
      <c r="FN126" s="7">
        <f t="shared" si="132"/>
        <v>6</v>
      </c>
      <c r="FO126" s="7">
        <f t="shared" si="132"/>
        <v>6</v>
      </c>
    </row>
    <row r="127" spans="1:171" ht="20.100000000000001" customHeight="1" x14ac:dyDescent="0.2">
      <c r="A127" s="19" t="s">
        <v>249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9"/>
      <c r="FO127" s="13"/>
    </row>
    <row r="128" spans="1:171" x14ac:dyDescent="0.2">
      <c r="A128" s="6"/>
      <c r="B128" s="6"/>
      <c r="C128" s="6"/>
      <c r="D128" s="6" t="s">
        <v>250</v>
      </c>
      <c r="E128" s="3" t="s">
        <v>251</v>
      </c>
      <c r="F128" s="6">
        <f>COUNTIF(T128:FM128,"e")</f>
        <v>0</v>
      </c>
      <c r="G128" s="6">
        <f>COUNTIF(T128:FM128,"z")</f>
        <v>1</v>
      </c>
      <c r="H128" s="6">
        <f>SUM(I128:P128)</f>
        <v>4</v>
      </c>
      <c r="I128" s="6">
        <f>T128+AM128+BF128+BY128+CR128+DK128+ED128+EW128</f>
        <v>4</v>
      </c>
      <c r="J128" s="6">
        <f>V128+AO128+BH128+CA128+CT128+DM128+EF128+EY128</f>
        <v>0</v>
      </c>
      <c r="K128" s="6">
        <f>Y128+AR128+BK128+CD128+CW128+DP128+EI128+FB128</f>
        <v>0</v>
      </c>
      <c r="L128" s="6">
        <f>AA128+AT128+BM128+CF128+CY128+DR128+EK128+FD128</f>
        <v>0</v>
      </c>
      <c r="M128" s="6">
        <f>AC128+AV128+BO128+CH128+DA128+DT128+EM128+FF128</f>
        <v>0</v>
      </c>
      <c r="N128" s="6">
        <f>AE128+AX128+BQ128+CJ128+DC128+DV128+EO128+FH128</f>
        <v>0</v>
      </c>
      <c r="O128" s="6">
        <f>AG128+AZ128+BS128+CL128+DE128+DX128+EQ128+FJ128</f>
        <v>0</v>
      </c>
      <c r="P128" s="6">
        <f>AI128+BB128+BU128+CN128+DG128+DZ128+ES128+FL128</f>
        <v>0</v>
      </c>
      <c r="Q128" s="7">
        <f>AL128+BE128+BX128+CQ128+DJ128+EC128+EV128+FO128</f>
        <v>0</v>
      </c>
      <c r="R128" s="7">
        <f>AK128+BD128+BW128+CP128+DI128+EB128+EU128+FN128</f>
        <v>0</v>
      </c>
      <c r="S128" s="7">
        <v>0.1</v>
      </c>
      <c r="T128" s="11">
        <v>4</v>
      </c>
      <c r="U128" s="10" t="s">
        <v>61</v>
      </c>
      <c r="V128" s="11"/>
      <c r="W128" s="10"/>
      <c r="X128" s="7">
        <v>0</v>
      </c>
      <c r="Y128" s="11"/>
      <c r="Z128" s="10"/>
      <c r="AA128" s="11"/>
      <c r="AB128" s="10"/>
      <c r="AC128" s="11"/>
      <c r="AD128" s="10"/>
      <c r="AE128" s="11"/>
      <c r="AF128" s="10"/>
      <c r="AG128" s="11"/>
      <c r="AH128" s="10"/>
      <c r="AI128" s="11"/>
      <c r="AJ128" s="10"/>
      <c r="AK128" s="7"/>
      <c r="AL128" s="7">
        <f>X128+AK128</f>
        <v>0</v>
      </c>
      <c r="AM128" s="11"/>
      <c r="AN128" s="10"/>
      <c r="AO128" s="11"/>
      <c r="AP128" s="10"/>
      <c r="AQ128" s="7"/>
      <c r="AR128" s="11"/>
      <c r="AS128" s="10"/>
      <c r="AT128" s="11"/>
      <c r="AU128" s="10"/>
      <c r="AV128" s="11"/>
      <c r="AW128" s="10"/>
      <c r="AX128" s="11"/>
      <c r="AY128" s="10"/>
      <c r="AZ128" s="11"/>
      <c r="BA128" s="10"/>
      <c r="BB128" s="11"/>
      <c r="BC128" s="10"/>
      <c r="BD128" s="7"/>
      <c r="BE128" s="7">
        <f>AQ128+BD128</f>
        <v>0</v>
      </c>
      <c r="BF128" s="11"/>
      <c r="BG128" s="10"/>
      <c r="BH128" s="11"/>
      <c r="BI128" s="10"/>
      <c r="BJ128" s="7"/>
      <c r="BK128" s="11"/>
      <c r="BL128" s="10"/>
      <c r="BM128" s="11"/>
      <c r="BN128" s="10"/>
      <c r="BO128" s="11"/>
      <c r="BP128" s="10"/>
      <c r="BQ128" s="11"/>
      <c r="BR128" s="10"/>
      <c r="BS128" s="11"/>
      <c r="BT128" s="10"/>
      <c r="BU128" s="11"/>
      <c r="BV128" s="10"/>
      <c r="BW128" s="7"/>
      <c r="BX128" s="7">
        <f>BJ128+BW128</f>
        <v>0</v>
      </c>
      <c r="BY128" s="11"/>
      <c r="BZ128" s="10"/>
      <c r="CA128" s="11"/>
      <c r="CB128" s="10"/>
      <c r="CC128" s="7"/>
      <c r="CD128" s="11"/>
      <c r="CE128" s="10"/>
      <c r="CF128" s="11"/>
      <c r="CG128" s="10"/>
      <c r="CH128" s="11"/>
      <c r="CI128" s="10"/>
      <c r="CJ128" s="11"/>
      <c r="CK128" s="10"/>
      <c r="CL128" s="11"/>
      <c r="CM128" s="10"/>
      <c r="CN128" s="11"/>
      <c r="CO128" s="10"/>
      <c r="CP128" s="7"/>
      <c r="CQ128" s="7">
        <f>CC128+CP128</f>
        <v>0</v>
      </c>
      <c r="CR128" s="11"/>
      <c r="CS128" s="10"/>
      <c r="CT128" s="11"/>
      <c r="CU128" s="10"/>
      <c r="CV128" s="7"/>
      <c r="CW128" s="11"/>
      <c r="CX128" s="10"/>
      <c r="CY128" s="11"/>
      <c r="CZ128" s="10"/>
      <c r="DA128" s="11"/>
      <c r="DB128" s="10"/>
      <c r="DC128" s="11"/>
      <c r="DD128" s="10"/>
      <c r="DE128" s="11"/>
      <c r="DF128" s="10"/>
      <c r="DG128" s="11"/>
      <c r="DH128" s="10"/>
      <c r="DI128" s="7"/>
      <c r="DJ128" s="7">
        <f>CV128+DI128</f>
        <v>0</v>
      </c>
      <c r="DK128" s="11"/>
      <c r="DL128" s="10"/>
      <c r="DM128" s="11"/>
      <c r="DN128" s="10"/>
      <c r="DO128" s="7"/>
      <c r="DP128" s="11"/>
      <c r="DQ128" s="10"/>
      <c r="DR128" s="11"/>
      <c r="DS128" s="10"/>
      <c r="DT128" s="11"/>
      <c r="DU128" s="10"/>
      <c r="DV128" s="11"/>
      <c r="DW128" s="10"/>
      <c r="DX128" s="11"/>
      <c r="DY128" s="10"/>
      <c r="DZ128" s="11"/>
      <c r="EA128" s="10"/>
      <c r="EB128" s="7"/>
      <c r="EC128" s="7">
        <f>DO128+EB128</f>
        <v>0</v>
      </c>
      <c r="ED128" s="11"/>
      <c r="EE128" s="10"/>
      <c r="EF128" s="11"/>
      <c r="EG128" s="10"/>
      <c r="EH128" s="7"/>
      <c r="EI128" s="11"/>
      <c r="EJ128" s="10"/>
      <c r="EK128" s="11"/>
      <c r="EL128" s="10"/>
      <c r="EM128" s="11"/>
      <c r="EN128" s="10"/>
      <c r="EO128" s="11"/>
      <c r="EP128" s="10"/>
      <c r="EQ128" s="11"/>
      <c r="ER128" s="10"/>
      <c r="ES128" s="11"/>
      <c r="ET128" s="10"/>
      <c r="EU128" s="7"/>
      <c r="EV128" s="7">
        <f>EH128+EU128</f>
        <v>0</v>
      </c>
      <c r="EW128" s="11"/>
      <c r="EX128" s="10"/>
      <c r="EY128" s="11"/>
      <c r="EZ128" s="10"/>
      <c r="FA128" s="7"/>
      <c r="FB128" s="11"/>
      <c r="FC128" s="10"/>
      <c r="FD128" s="11"/>
      <c r="FE128" s="10"/>
      <c r="FF128" s="11"/>
      <c r="FG128" s="10"/>
      <c r="FH128" s="11"/>
      <c r="FI128" s="10"/>
      <c r="FJ128" s="11"/>
      <c r="FK128" s="10"/>
      <c r="FL128" s="11"/>
      <c r="FM128" s="10"/>
      <c r="FN128" s="7"/>
      <c r="FO128" s="7">
        <f>FA128+FN128</f>
        <v>0</v>
      </c>
    </row>
    <row r="129" spans="1:171" x14ac:dyDescent="0.2">
      <c r="A129" s="6"/>
      <c r="B129" s="6"/>
      <c r="C129" s="6"/>
      <c r="D129" s="6" t="s">
        <v>252</v>
      </c>
      <c r="E129" s="3" t="s">
        <v>253</v>
      </c>
      <c r="F129" s="6">
        <f>COUNTIF(T129:FM129,"e")</f>
        <v>0</v>
      </c>
      <c r="G129" s="6">
        <f>COUNTIF(T129:FM129,"z")</f>
        <v>1</v>
      </c>
      <c r="H129" s="6">
        <f>SUM(I129:P129)</f>
        <v>1</v>
      </c>
      <c r="I129" s="6">
        <f>T129+AM129+BF129+BY129+CR129+DK129+ED129+EW129</f>
        <v>1</v>
      </c>
      <c r="J129" s="6">
        <f>V129+AO129+BH129+CA129+CT129+DM129+EF129+EY129</f>
        <v>0</v>
      </c>
      <c r="K129" s="6">
        <f>Y129+AR129+BK129+CD129+CW129+DP129+EI129+FB129</f>
        <v>0</v>
      </c>
      <c r="L129" s="6">
        <f>AA129+AT129+BM129+CF129+CY129+DR129+EK129+FD129</f>
        <v>0</v>
      </c>
      <c r="M129" s="6">
        <f>AC129+AV129+BO129+CH129+DA129+DT129+EM129+FF129</f>
        <v>0</v>
      </c>
      <c r="N129" s="6">
        <f>AE129+AX129+BQ129+CJ129+DC129+DV129+EO129+FH129</f>
        <v>0</v>
      </c>
      <c r="O129" s="6">
        <f>AG129+AZ129+BS129+CL129+DE129+DX129+EQ129+FJ129</f>
        <v>0</v>
      </c>
      <c r="P129" s="6">
        <f>AI129+BB129+BU129+CN129+DG129+DZ129+ES129+FL129</f>
        <v>0</v>
      </c>
      <c r="Q129" s="7">
        <f>AL129+BE129+BX129+CQ129+DJ129+EC129+EV129+FO129</f>
        <v>0</v>
      </c>
      <c r="R129" s="7">
        <f>AK129+BD129+BW129+CP129+DI129+EB129+EU129+FN129</f>
        <v>0</v>
      </c>
      <c r="S129" s="7">
        <v>0</v>
      </c>
      <c r="T129" s="11">
        <v>1</v>
      </c>
      <c r="U129" s="10" t="s">
        <v>61</v>
      </c>
      <c r="V129" s="11"/>
      <c r="W129" s="10"/>
      <c r="X129" s="7">
        <v>0</v>
      </c>
      <c r="Y129" s="11"/>
      <c r="Z129" s="10"/>
      <c r="AA129" s="11"/>
      <c r="AB129" s="10"/>
      <c r="AC129" s="11"/>
      <c r="AD129" s="10"/>
      <c r="AE129" s="11"/>
      <c r="AF129" s="10"/>
      <c r="AG129" s="11"/>
      <c r="AH129" s="10"/>
      <c r="AI129" s="11"/>
      <c r="AJ129" s="10"/>
      <c r="AK129" s="7"/>
      <c r="AL129" s="7">
        <f>X129+AK129</f>
        <v>0</v>
      </c>
      <c r="AM129" s="11"/>
      <c r="AN129" s="10"/>
      <c r="AO129" s="11"/>
      <c r="AP129" s="10"/>
      <c r="AQ129" s="7"/>
      <c r="AR129" s="11"/>
      <c r="AS129" s="10"/>
      <c r="AT129" s="11"/>
      <c r="AU129" s="10"/>
      <c r="AV129" s="11"/>
      <c r="AW129" s="10"/>
      <c r="AX129" s="11"/>
      <c r="AY129" s="10"/>
      <c r="AZ129" s="11"/>
      <c r="BA129" s="10"/>
      <c r="BB129" s="11"/>
      <c r="BC129" s="10"/>
      <c r="BD129" s="7"/>
      <c r="BE129" s="7">
        <f>AQ129+BD129</f>
        <v>0</v>
      </c>
      <c r="BF129" s="11"/>
      <c r="BG129" s="10"/>
      <c r="BH129" s="11"/>
      <c r="BI129" s="10"/>
      <c r="BJ129" s="7"/>
      <c r="BK129" s="11"/>
      <c r="BL129" s="10"/>
      <c r="BM129" s="11"/>
      <c r="BN129" s="10"/>
      <c r="BO129" s="11"/>
      <c r="BP129" s="10"/>
      <c r="BQ129" s="11"/>
      <c r="BR129" s="10"/>
      <c r="BS129" s="11"/>
      <c r="BT129" s="10"/>
      <c r="BU129" s="11"/>
      <c r="BV129" s="10"/>
      <c r="BW129" s="7"/>
      <c r="BX129" s="7">
        <f>BJ129+BW129</f>
        <v>0</v>
      </c>
      <c r="BY129" s="11"/>
      <c r="BZ129" s="10"/>
      <c r="CA129" s="11"/>
      <c r="CB129" s="10"/>
      <c r="CC129" s="7"/>
      <c r="CD129" s="11"/>
      <c r="CE129" s="10"/>
      <c r="CF129" s="11"/>
      <c r="CG129" s="10"/>
      <c r="CH129" s="11"/>
      <c r="CI129" s="10"/>
      <c r="CJ129" s="11"/>
      <c r="CK129" s="10"/>
      <c r="CL129" s="11"/>
      <c r="CM129" s="10"/>
      <c r="CN129" s="11"/>
      <c r="CO129" s="10"/>
      <c r="CP129" s="7"/>
      <c r="CQ129" s="7">
        <f>CC129+CP129</f>
        <v>0</v>
      </c>
      <c r="CR129" s="11"/>
      <c r="CS129" s="10"/>
      <c r="CT129" s="11"/>
      <c r="CU129" s="10"/>
      <c r="CV129" s="7"/>
      <c r="CW129" s="11"/>
      <c r="CX129" s="10"/>
      <c r="CY129" s="11"/>
      <c r="CZ129" s="10"/>
      <c r="DA129" s="11"/>
      <c r="DB129" s="10"/>
      <c r="DC129" s="11"/>
      <c r="DD129" s="10"/>
      <c r="DE129" s="11"/>
      <c r="DF129" s="10"/>
      <c r="DG129" s="11"/>
      <c r="DH129" s="10"/>
      <c r="DI129" s="7"/>
      <c r="DJ129" s="7">
        <f>CV129+DI129</f>
        <v>0</v>
      </c>
      <c r="DK129" s="11"/>
      <c r="DL129" s="10"/>
      <c r="DM129" s="11"/>
      <c r="DN129" s="10"/>
      <c r="DO129" s="7"/>
      <c r="DP129" s="11"/>
      <c r="DQ129" s="10"/>
      <c r="DR129" s="11"/>
      <c r="DS129" s="10"/>
      <c r="DT129" s="11"/>
      <c r="DU129" s="10"/>
      <c r="DV129" s="11"/>
      <c r="DW129" s="10"/>
      <c r="DX129" s="11"/>
      <c r="DY129" s="10"/>
      <c r="DZ129" s="11"/>
      <c r="EA129" s="10"/>
      <c r="EB129" s="7"/>
      <c r="EC129" s="7">
        <f>DO129+EB129</f>
        <v>0</v>
      </c>
      <c r="ED129" s="11"/>
      <c r="EE129" s="10"/>
      <c r="EF129" s="11"/>
      <c r="EG129" s="10"/>
      <c r="EH129" s="7"/>
      <c r="EI129" s="11"/>
      <c r="EJ129" s="10"/>
      <c r="EK129" s="11"/>
      <c r="EL129" s="10"/>
      <c r="EM129" s="11"/>
      <c r="EN129" s="10"/>
      <c r="EO129" s="11"/>
      <c r="EP129" s="10"/>
      <c r="EQ129" s="11"/>
      <c r="ER129" s="10"/>
      <c r="ES129" s="11"/>
      <c r="ET129" s="10"/>
      <c r="EU129" s="7"/>
      <c r="EV129" s="7">
        <f>EH129+EU129</f>
        <v>0</v>
      </c>
      <c r="EW129" s="11"/>
      <c r="EX129" s="10"/>
      <c r="EY129" s="11"/>
      <c r="EZ129" s="10"/>
      <c r="FA129" s="7"/>
      <c r="FB129" s="11"/>
      <c r="FC129" s="10"/>
      <c r="FD129" s="11"/>
      <c r="FE129" s="10"/>
      <c r="FF129" s="11"/>
      <c r="FG129" s="10"/>
      <c r="FH129" s="11"/>
      <c r="FI129" s="10"/>
      <c r="FJ129" s="11"/>
      <c r="FK129" s="10"/>
      <c r="FL129" s="11"/>
      <c r="FM129" s="10"/>
      <c r="FN129" s="7"/>
      <c r="FO129" s="7">
        <f>FA129+FN129</f>
        <v>0</v>
      </c>
    </row>
    <row r="130" spans="1:171" x14ac:dyDescent="0.2">
      <c r="A130" s="6"/>
      <c r="B130" s="6"/>
      <c r="C130" s="6"/>
      <c r="D130" s="6" t="s">
        <v>254</v>
      </c>
      <c r="E130" s="3" t="s">
        <v>255</v>
      </c>
      <c r="F130" s="6">
        <f>COUNTIF(T130:FM130,"e")</f>
        <v>0</v>
      </c>
      <c r="G130" s="6">
        <f>COUNTIF(T130:FM130,"z")</f>
        <v>1</v>
      </c>
      <c r="H130" s="6">
        <f>SUM(I130:P130)</f>
        <v>2</v>
      </c>
      <c r="I130" s="6">
        <f>T130+AM130+BF130+BY130+CR130+DK130+ED130+EW130</f>
        <v>2</v>
      </c>
      <c r="J130" s="6">
        <f>V130+AO130+BH130+CA130+CT130+DM130+EF130+EY130</f>
        <v>0</v>
      </c>
      <c r="K130" s="6">
        <f>Y130+AR130+BK130+CD130+CW130+DP130+EI130+FB130</f>
        <v>0</v>
      </c>
      <c r="L130" s="6">
        <f>AA130+AT130+BM130+CF130+CY130+DR130+EK130+FD130</f>
        <v>0</v>
      </c>
      <c r="M130" s="6">
        <f>AC130+AV130+BO130+CH130+DA130+DT130+EM130+FF130</f>
        <v>0</v>
      </c>
      <c r="N130" s="6">
        <f>AE130+AX130+BQ130+CJ130+DC130+DV130+EO130+FH130</f>
        <v>0</v>
      </c>
      <c r="O130" s="6">
        <f>AG130+AZ130+BS130+CL130+DE130+DX130+EQ130+FJ130</f>
        <v>0</v>
      </c>
      <c r="P130" s="6">
        <f>AI130+BB130+BU130+CN130+DG130+DZ130+ES130+FL130</f>
        <v>0</v>
      </c>
      <c r="Q130" s="7">
        <f>AL130+BE130+BX130+CQ130+DJ130+EC130+EV130+FO130</f>
        <v>0</v>
      </c>
      <c r="R130" s="7">
        <f>AK130+BD130+BW130+CP130+DI130+EB130+EU130+FN130</f>
        <v>0</v>
      </c>
      <c r="S130" s="7">
        <v>0</v>
      </c>
      <c r="T130" s="11"/>
      <c r="U130" s="10"/>
      <c r="V130" s="11"/>
      <c r="W130" s="10"/>
      <c r="X130" s="7"/>
      <c r="Y130" s="11"/>
      <c r="Z130" s="10"/>
      <c r="AA130" s="11"/>
      <c r="AB130" s="10"/>
      <c r="AC130" s="11"/>
      <c r="AD130" s="10"/>
      <c r="AE130" s="11"/>
      <c r="AF130" s="10"/>
      <c r="AG130" s="11"/>
      <c r="AH130" s="10"/>
      <c r="AI130" s="11"/>
      <c r="AJ130" s="10"/>
      <c r="AK130" s="7"/>
      <c r="AL130" s="7">
        <f>X130+AK130</f>
        <v>0</v>
      </c>
      <c r="AM130" s="11"/>
      <c r="AN130" s="10"/>
      <c r="AO130" s="11"/>
      <c r="AP130" s="10"/>
      <c r="AQ130" s="7"/>
      <c r="AR130" s="11"/>
      <c r="AS130" s="10"/>
      <c r="AT130" s="11"/>
      <c r="AU130" s="10"/>
      <c r="AV130" s="11"/>
      <c r="AW130" s="10"/>
      <c r="AX130" s="11"/>
      <c r="AY130" s="10"/>
      <c r="AZ130" s="11"/>
      <c r="BA130" s="10"/>
      <c r="BB130" s="11"/>
      <c r="BC130" s="10"/>
      <c r="BD130" s="7"/>
      <c r="BE130" s="7">
        <f>AQ130+BD130</f>
        <v>0</v>
      </c>
      <c r="BF130" s="11"/>
      <c r="BG130" s="10"/>
      <c r="BH130" s="11"/>
      <c r="BI130" s="10"/>
      <c r="BJ130" s="7"/>
      <c r="BK130" s="11"/>
      <c r="BL130" s="10"/>
      <c r="BM130" s="11"/>
      <c r="BN130" s="10"/>
      <c r="BO130" s="11"/>
      <c r="BP130" s="10"/>
      <c r="BQ130" s="11"/>
      <c r="BR130" s="10"/>
      <c r="BS130" s="11"/>
      <c r="BT130" s="10"/>
      <c r="BU130" s="11"/>
      <c r="BV130" s="10"/>
      <c r="BW130" s="7"/>
      <c r="BX130" s="7">
        <f>BJ130+BW130</f>
        <v>0</v>
      </c>
      <c r="BY130" s="11"/>
      <c r="BZ130" s="10"/>
      <c r="CA130" s="11"/>
      <c r="CB130" s="10"/>
      <c r="CC130" s="7"/>
      <c r="CD130" s="11"/>
      <c r="CE130" s="10"/>
      <c r="CF130" s="11"/>
      <c r="CG130" s="10"/>
      <c r="CH130" s="11"/>
      <c r="CI130" s="10"/>
      <c r="CJ130" s="11"/>
      <c r="CK130" s="10"/>
      <c r="CL130" s="11"/>
      <c r="CM130" s="10"/>
      <c r="CN130" s="11"/>
      <c r="CO130" s="10"/>
      <c r="CP130" s="7"/>
      <c r="CQ130" s="7">
        <f>CC130+CP130</f>
        <v>0</v>
      </c>
      <c r="CR130" s="11"/>
      <c r="CS130" s="10"/>
      <c r="CT130" s="11"/>
      <c r="CU130" s="10"/>
      <c r="CV130" s="7"/>
      <c r="CW130" s="11"/>
      <c r="CX130" s="10"/>
      <c r="CY130" s="11"/>
      <c r="CZ130" s="10"/>
      <c r="DA130" s="11"/>
      <c r="DB130" s="10"/>
      <c r="DC130" s="11"/>
      <c r="DD130" s="10"/>
      <c r="DE130" s="11"/>
      <c r="DF130" s="10"/>
      <c r="DG130" s="11"/>
      <c r="DH130" s="10"/>
      <c r="DI130" s="7"/>
      <c r="DJ130" s="7">
        <f>CV130+DI130</f>
        <v>0</v>
      </c>
      <c r="DK130" s="11"/>
      <c r="DL130" s="10"/>
      <c r="DM130" s="11"/>
      <c r="DN130" s="10"/>
      <c r="DO130" s="7"/>
      <c r="DP130" s="11"/>
      <c r="DQ130" s="10"/>
      <c r="DR130" s="11"/>
      <c r="DS130" s="10"/>
      <c r="DT130" s="11"/>
      <c r="DU130" s="10"/>
      <c r="DV130" s="11"/>
      <c r="DW130" s="10"/>
      <c r="DX130" s="11"/>
      <c r="DY130" s="10"/>
      <c r="DZ130" s="11"/>
      <c r="EA130" s="10"/>
      <c r="EB130" s="7"/>
      <c r="EC130" s="7">
        <f>DO130+EB130</f>
        <v>0</v>
      </c>
      <c r="ED130" s="11">
        <v>2</v>
      </c>
      <c r="EE130" s="10" t="s">
        <v>61</v>
      </c>
      <c r="EF130" s="11"/>
      <c r="EG130" s="10"/>
      <c r="EH130" s="7">
        <v>0</v>
      </c>
      <c r="EI130" s="11"/>
      <c r="EJ130" s="10"/>
      <c r="EK130" s="11"/>
      <c r="EL130" s="10"/>
      <c r="EM130" s="11"/>
      <c r="EN130" s="10"/>
      <c r="EO130" s="11"/>
      <c r="EP130" s="10"/>
      <c r="EQ130" s="11"/>
      <c r="ER130" s="10"/>
      <c r="ES130" s="11"/>
      <c r="ET130" s="10"/>
      <c r="EU130" s="7"/>
      <c r="EV130" s="7">
        <f>EH130+EU130</f>
        <v>0</v>
      </c>
      <c r="EW130" s="11"/>
      <c r="EX130" s="10"/>
      <c r="EY130" s="11"/>
      <c r="EZ130" s="10"/>
      <c r="FA130" s="7"/>
      <c r="FB130" s="11"/>
      <c r="FC130" s="10"/>
      <c r="FD130" s="11"/>
      <c r="FE130" s="10"/>
      <c r="FF130" s="11"/>
      <c r="FG130" s="10"/>
      <c r="FH130" s="11"/>
      <c r="FI130" s="10"/>
      <c r="FJ130" s="11"/>
      <c r="FK130" s="10"/>
      <c r="FL130" s="11"/>
      <c r="FM130" s="10"/>
      <c r="FN130" s="7"/>
      <c r="FO130" s="7">
        <f>FA130+FN130</f>
        <v>0</v>
      </c>
    </row>
    <row r="131" spans="1:171" ht="15.95" customHeight="1" x14ac:dyDescent="0.2">
      <c r="A131" s="6"/>
      <c r="B131" s="6"/>
      <c r="C131" s="6"/>
      <c r="D131" s="6"/>
      <c r="E131" s="6" t="s">
        <v>73</v>
      </c>
      <c r="F131" s="6">
        <f t="shared" ref="F131:AK131" si="133">SUM(F128:F130)</f>
        <v>0</v>
      </c>
      <c r="G131" s="6">
        <f t="shared" si="133"/>
        <v>3</v>
      </c>
      <c r="H131" s="6">
        <f t="shared" si="133"/>
        <v>7</v>
      </c>
      <c r="I131" s="6">
        <f t="shared" si="133"/>
        <v>7</v>
      </c>
      <c r="J131" s="6">
        <f t="shared" si="133"/>
        <v>0</v>
      </c>
      <c r="K131" s="6">
        <f t="shared" si="133"/>
        <v>0</v>
      </c>
      <c r="L131" s="6">
        <f t="shared" si="133"/>
        <v>0</v>
      </c>
      <c r="M131" s="6">
        <f t="shared" si="133"/>
        <v>0</v>
      </c>
      <c r="N131" s="6">
        <f t="shared" si="133"/>
        <v>0</v>
      </c>
      <c r="O131" s="6">
        <f t="shared" si="133"/>
        <v>0</v>
      </c>
      <c r="P131" s="6">
        <f t="shared" si="133"/>
        <v>0</v>
      </c>
      <c r="Q131" s="7">
        <f t="shared" si="133"/>
        <v>0</v>
      </c>
      <c r="R131" s="7">
        <f t="shared" si="133"/>
        <v>0</v>
      </c>
      <c r="S131" s="7">
        <f t="shared" si="133"/>
        <v>0.1</v>
      </c>
      <c r="T131" s="11">
        <f t="shared" si="133"/>
        <v>5</v>
      </c>
      <c r="U131" s="10">
        <f t="shared" si="133"/>
        <v>0</v>
      </c>
      <c r="V131" s="11">
        <f t="shared" si="133"/>
        <v>0</v>
      </c>
      <c r="W131" s="10">
        <f t="shared" si="133"/>
        <v>0</v>
      </c>
      <c r="X131" s="7">
        <f t="shared" si="133"/>
        <v>0</v>
      </c>
      <c r="Y131" s="11">
        <f t="shared" si="133"/>
        <v>0</v>
      </c>
      <c r="Z131" s="10">
        <f t="shared" si="133"/>
        <v>0</v>
      </c>
      <c r="AA131" s="11">
        <f t="shared" si="133"/>
        <v>0</v>
      </c>
      <c r="AB131" s="10">
        <f t="shared" si="133"/>
        <v>0</v>
      </c>
      <c r="AC131" s="11">
        <f t="shared" si="133"/>
        <v>0</v>
      </c>
      <c r="AD131" s="10">
        <f t="shared" si="133"/>
        <v>0</v>
      </c>
      <c r="AE131" s="11">
        <f t="shared" si="133"/>
        <v>0</v>
      </c>
      <c r="AF131" s="10">
        <f t="shared" si="133"/>
        <v>0</v>
      </c>
      <c r="AG131" s="11">
        <f t="shared" si="133"/>
        <v>0</v>
      </c>
      <c r="AH131" s="10">
        <f t="shared" si="133"/>
        <v>0</v>
      </c>
      <c r="AI131" s="11">
        <f t="shared" si="133"/>
        <v>0</v>
      </c>
      <c r="AJ131" s="10">
        <f t="shared" si="133"/>
        <v>0</v>
      </c>
      <c r="AK131" s="7">
        <f t="shared" si="133"/>
        <v>0</v>
      </c>
      <c r="AL131" s="7">
        <f t="shared" ref="AL131:BQ131" si="134">SUM(AL128:AL130)</f>
        <v>0</v>
      </c>
      <c r="AM131" s="11">
        <f t="shared" si="134"/>
        <v>0</v>
      </c>
      <c r="AN131" s="10">
        <f t="shared" si="134"/>
        <v>0</v>
      </c>
      <c r="AO131" s="11">
        <f t="shared" si="134"/>
        <v>0</v>
      </c>
      <c r="AP131" s="10">
        <f t="shared" si="134"/>
        <v>0</v>
      </c>
      <c r="AQ131" s="7">
        <f t="shared" si="134"/>
        <v>0</v>
      </c>
      <c r="AR131" s="11">
        <f t="shared" si="134"/>
        <v>0</v>
      </c>
      <c r="AS131" s="10">
        <f t="shared" si="134"/>
        <v>0</v>
      </c>
      <c r="AT131" s="11">
        <f t="shared" si="134"/>
        <v>0</v>
      </c>
      <c r="AU131" s="10">
        <f t="shared" si="134"/>
        <v>0</v>
      </c>
      <c r="AV131" s="11">
        <f t="shared" si="134"/>
        <v>0</v>
      </c>
      <c r="AW131" s="10">
        <f t="shared" si="134"/>
        <v>0</v>
      </c>
      <c r="AX131" s="11">
        <f t="shared" si="134"/>
        <v>0</v>
      </c>
      <c r="AY131" s="10">
        <f t="shared" si="134"/>
        <v>0</v>
      </c>
      <c r="AZ131" s="11">
        <f t="shared" si="134"/>
        <v>0</v>
      </c>
      <c r="BA131" s="10">
        <f t="shared" si="134"/>
        <v>0</v>
      </c>
      <c r="BB131" s="11">
        <f t="shared" si="134"/>
        <v>0</v>
      </c>
      <c r="BC131" s="10">
        <f t="shared" si="134"/>
        <v>0</v>
      </c>
      <c r="BD131" s="7">
        <f t="shared" si="134"/>
        <v>0</v>
      </c>
      <c r="BE131" s="7">
        <f t="shared" si="134"/>
        <v>0</v>
      </c>
      <c r="BF131" s="11">
        <f t="shared" si="134"/>
        <v>0</v>
      </c>
      <c r="BG131" s="10">
        <f t="shared" si="134"/>
        <v>0</v>
      </c>
      <c r="BH131" s="11">
        <f t="shared" si="134"/>
        <v>0</v>
      </c>
      <c r="BI131" s="10">
        <f t="shared" si="134"/>
        <v>0</v>
      </c>
      <c r="BJ131" s="7">
        <f t="shared" si="134"/>
        <v>0</v>
      </c>
      <c r="BK131" s="11">
        <f t="shared" si="134"/>
        <v>0</v>
      </c>
      <c r="BL131" s="10">
        <f t="shared" si="134"/>
        <v>0</v>
      </c>
      <c r="BM131" s="11">
        <f t="shared" si="134"/>
        <v>0</v>
      </c>
      <c r="BN131" s="10">
        <f t="shared" si="134"/>
        <v>0</v>
      </c>
      <c r="BO131" s="11">
        <f t="shared" si="134"/>
        <v>0</v>
      </c>
      <c r="BP131" s="10">
        <f t="shared" si="134"/>
        <v>0</v>
      </c>
      <c r="BQ131" s="11">
        <f t="shared" si="134"/>
        <v>0</v>
      </c>
      <c r="BR131" s="10">
        <f t="shared" ref="BR131:CW131" si="135">SUM(BR128:BR130)</f>
        <v>0</v>
      </c>
      <c r="BS131" s="11">
        <f t="shared" si="135"/>
        <v>0</v>
      </c>
      <c r="BT131" s="10">
        <f t="shared" si="135"/>
        <v>0</v>
      </c>
      <c r="BU131" s="11">
        <f t="shared" si="135"/>
        <v>0</v>
      </c>
      <c r="BV131" s="10">
        <f t="shared" si="135"/>
        <v>0</v>
      </c>
      <c r="BW131" s="7">
        <f t="shared" si="135"/>
        <v>0</v>
      </c>
      <c r="BX131" s="7">
        <f t="shared" si="135"/>
        <v>0</v>
      </c>
      <c r="BY131" s="11">
        <f t="shared" si="135"/>
        <v>0</v>
      </c>
      <c r="BZ131" s="10">
        <f t="shared" si="135"/>
        <v>0</v>
      </c>
      <c r="CA131" s="11">
        <f t="shared" si="135"/>
        <v>0</v>
      </c>
      <c r="CB131" s="10">
        <f t="shared" si="135"/>
        <v>0</v>
      </c>
      <c r="CC131" s="7">
        <f t="shared" si="135"/>
        <v>0</v>
      </c>
      <c r="CD131" s="11">
        <f t="shared" si="135"/>
        <v>0</v>
      </c>
      <c r="CE131" s="10">
        <f t="shared" si="135"/>
        <v>0</v>
      </c>
      <c r="CF131" s="11">
        <f t="shared" si="135"/>
        <v>0</v>
      </c>
      <c r="CG131" s="10">
        <f t="shared" si="135"/>
        <v>0</v>
      </c>
      <c r="CH131" s="11">
        <f t="shared" si="135"/>
        <v>0</v>
      </c>
      <c r="CI131" s="10">
        <f t="shared" si="135"/>
        <v>0</v>
      </c>
      <c r="CJ131" s="11">
        <f t="shared" si="135"/>
        <v>0</v>
      </c>
      <c r="CK131" s="10">
        <f t="shared" si="135"/>
        <v>0</v>
      </c>
      <c r="CL131" s="11">
        <f t="shared" si="135"/>
        <v>0</v>
      </c>
      <c r="CM131" s="10">
        <f t="shared" si="135"/>
        <v>0</v>
      </c>
      <c r="CN131" s="11">
        <f t="shared" si="135"/>
        <v>0</v>
      </c>
      <c r="CO131" s="10">
        <f t="shared" si="135"/>
        <v>0</v>
      </c>
      <c r="CP131" s="7">
        <f t="shared" si="135"/>
        <v>0</v>
      </c>
      <c r="CQ131" s="7">
        <f t="shared" si="135"/>
        <v>0</v>
      </c>
      <c r="CR131" s="11">
        <f t="shared" si="135"/>
        <v>0</v>
      </c>
      <c r="CS131" s="10">
        <f t="shared" si="135"/>
        <v>0</v>
      </c>
      <c r="CT131" s="11">
        <f t="shared" si="135"/>
        <v>0</v>
      </c>
      <c r="CU131" s="10">
        <f t="shared" si="135"/>
        <v>0</v>
      </c>
      <c r="CV131" s="7">
        <f t="shared" si="135"/>
        <v>0</v>
      </c>
      <c r="CW131" s="11">
        <f t="shared" si="135"/>
        <v>0</v>
      </c>
      <c r="CX131" s="10">
        <f t="shared" ref="CX131:EC131" si="136">SUM(CX128:CX130)</f>
        <v>0</v>
      </c>
      <c r="CY131" s="11">
        <f t="shared" si="136"/>
        <v>0</v>
      </c>
      <c r="CZ131" s="10">
        <f t="shared" si="136"/>
        <v>0</v>
      </c>
      <c r="DA131" s="11">
        <f t="shared" si="136"/>
        <v>0</v>
      </c>
      <c r="DB131" s="10">
        <f t="shared" si="136"/>
        <v>0</v>
      </c>
      <c r="DC131" s="11">
        <f t="shared" si="136"/>
        <v>0</v>
      </c>
      <c r="DD131" s="10">
        <f t="shared" si="136"/>
        <v>0</v>
      </c>
      <c r="DE131" s="11">
        <f t="shared" si="136"/>
        <v>0</v>
      </c>
      <c r="DF131" s="10">
        <f t="shared" si="136"/>
        <v>0</v>
      </c>
      <c r="DG131" s="11">
        <f t="shared" si="136"/>
        <v>0</v>
      </c>
      <c r="DH131" s="10">
        <f t="shared" si="136"/>
        <v>0</v>
      </c>
      <c r="DI131" s="7">
        <f t="shared" si="136"/>
        <v>0</v>
      </c>
      <c r="DJ131" s="7">
        <f t="shared" si="136"/>
        <v>0</v>
      </c>
      <c r="DK131" s="11">
        <f t="shared" si="136"/>
        <v>0</v>
      </c>
      <c r="DL131" s="10">
        <f t="shared" si="136"/>
        <v>0</v>
      </c>
      <c r="DM131" s="11">
        <f t="shared" si="136"/>
        <v>0</v>
      </c>
      <c r="DN131" s="10">
        <f t="shared" si="136"/>
        <v>0</v>
      </c>
      <c r="DO131" s="7">
        <f t="shared" si="136"/>
        <v>0</v>
      </c>
      <c r="DP131" s="11">
        <f t="shared" si="136"/>
        <v>0</v>
      </c>
      <c r="DQ131" s="10">
        <f t="shared" si="136"/>
        <v>0</v>
      </c>
      <c r="DR131" s="11">
        <f t="shared" si="136"/>
        <v>0</v>
      </c>
      <c r="DS131" s="10">
        <f t="shared" si="136"/>
        <v>0</v>
      </c>
      <c r="DT131" s="11">
        <f t="shared" si="136"/>
        <v>0</v>
      </c>
      <c r="DU131" s="10">
        <f t="shared" si="136"/>
        <v>0</v>
      </c>
      <c r="DV131" s="11">
        <f t="shared" si="136"/>
        <v>0</v>
      </c>
      <c r="DW131" s="10">
        <f t="shared" si="136"/>
        <v>0</v>
      </c>
      <c r="DX131" s="11">
        <f t="shared" si="136"/>
        <v>0</v>
      </c>
      <c r="DY131" s="10">
        <f t="shared" si="136"/>
        <v>0</v>
      </c>
      <c r="DZ131" s="11">
        <f t="shared" si="136"/>
        <v>0</v>
      </c>
      <c r="EA131" s="10">
        <f t="shared" si="136"/>
        <v>0</v>
      </c>
      <c r="EB131" s="7">
        <f t="shared" si="136"/>
        <v>0</v>
      </c>
      <c r="EC131" s="7">
        <f t="shared" si="136"/>
        <v>0</v>
      </c>
      <c r="ED131" s="11">
        <f t="shared" ref="ED131:FI131" si="137">SUM(ED128:ED130)</f>
        <v>2</v>
      </c>
      <c r="EE131" s="10">
        <f t="shared" si="137"/>
        <v>0</v>
      </c>
      <c r="EF131" s="11">
        <f t="shared" si="137"/>
        <v>0</v>
      </c>
      <c r="EG131" s="10">
        <f t="shared" si="137"/>
        <v>0</v>
      </c>
      <c r="EH131" s="7">
        <f t="shared" si="137"/>
        <v>0</v>
      </c>
      <c r="EI131" s="11">
        <f t="shared" si="137"/>
        <v>0</v>
      </c>
      <c r="EJ131" s="10">
        <f t="shared" si="137"/>
        <v>0</v>
      </c>
      <c r="EK131" s="11">
        <f t="shared" si="137"/>
        <v>0</v>
      </c>
      <c r="EL131" s="10">
        <f t="shared" si="137"/>
        <v>0</v>
      </c>
      <c r="EM131" s="11">
        <f t="shared" si="137"/>
        <v>0</v>
      </c>
      <c r="EN131" s="10">
        <f t="shared" si="137"/>
        <v>0</v>
      </c>
      <c r="EO131" s="11">
        <f t="shared" si="137"/>
        <v>0</v>
      </c>
      <c r="EP131" s="10">
        <f t="shared" si="137"/>
        <v>0</v>
      </c>
      <c r="EQ131" s="11">
        <f t="shared" si="137"/>
        <v>0</v>
      </c>
      <c r="ER131" s="10">
        <f t="shared" si="137"/>
        <v>0</v>
      </c>
      <c r="ES131" s="11">
        <f t="shared" si="137"/>
        <v>0</v>
      </c>
      <c r="ET131" s="10">
        <f t="shared" si="137"/>
        <v>0</v>
      </c>
      <c r="EU131" s="7">
        <f t="shared" si="137"/>
        <v>0</v>
      </c>
      <c r="EV131" s="7">
        <f t="shared" si="137"/>
        <v>0</v>
      </c>
      <c r="EW131" s="11">
        <f t="shared" si="137"/>
        <v>0</v>
      </c>
      <c r="EX131" s="10">
        <f t="shared" si="137"/>
        <v>0</v>
      </c>
      <c r="EY131" s="11">
        <f t="shared" si="137"/>
        <v>0</v>
      </c>
      <c r="EZ131" s="10">
        <f t="shared" si="137"/>
        <v>0</v>
      </c>
      <c r="FA131" s="7">
        <f t="shared" si="137"/>
        <v>0</v>
      </c>
      <c r="FB131" s="11">
        <f t="shared" si="137"/>
        <v>0</v>
      </c>
      <c r="FC131" s="10">
        <f t="shared" si="137"/>
        <v>0</v>
      </c>
      <c r="FD131" s="11">
        <f t="shared" si="137"/>
        <v>0</v>
      </c>
      <c r="FE131" s="10">
        <f t="shared" si="137"/>
        <v>0</v>
      </c>
      <c r="FF131" s="11">
        <f t="shared" si="137"/>
        <v>0</v>
      </c>
      <c r="FG131" s="10">
        <f t="shared" si="137"/>
        <v>0</v>
      </c>
      <c r="FH131" s="11">
        <f t="shared" si="137"/>
        <v>0</v>
      </c>
      <c r="FI131" s="10">
        <f t="shared" si="137"/>
        <v>0</v>
      </c>
      <c r="FJ131" s="11">
        <f t="shared" ref="FJ131:FO131" si="138">SUM(FJ128:FJ130)</f>
        <v>0</v>
      </c>
      <c r="FK131" s="10">
        <f t="shared" si="138"/>
        <v>0</v>
      </c>
      <c r="FL131" s="11">
        <f t="shared" si="138"/>
        <v>0</v>
      </c>
      <c r="FM131" s="10">
        <f t="shared" si="138"/>
        <v>0</v>
      </c>
      <c r="FN131" s="7">
        <f t="shared" si="138"/>
        <v>0</v>
      </c>
      <c r="FO131" s="7">
        <f t="shared" si="138"/>
        <v>0</v>
      </c>
    </row>
    <row r="132" spans="1:171" ht="20.100000000000001" customHeight="1" x14ac:dyDescent="0.2">
      <c r="A132" s="6"/>
      <c r="B132" s="6"/>
      <c r="C132" s="6"/>
      <c r="D132" s="6"/>
      <c r="E132" s="8" t="s">
        <v>256</v>
      </c>
      <c r="F132" s="6">
        <f>F25+F39+F78+F88+F126+F131</f>
        <v>21</v>
      </c>
      <c r="G132" s="6">
        <f>G25+G39+G78+G88+G126+G131</f>
        <v>101</v>
      </c>
      <c r="H132" s="6">
        <f t="shared" ref="H132:P132" si="139">H25+H39+H78+H88+H131</f>
        <v>1549</v>
      </c>
      <c r="I132" s="6">
        <f t="shared" si="139"/>
        <v>738</v>
      </c>
      <c r="J132" s="6">
        <f t="shared" si="139"/>
        <v>179</v>
      </c>
      <c r="K132" s="6">
        <f t="shared" si="139"/>
        <v>358</v>
      </c>
      <c r="L132" s="6">
        <f t="shared" si="139"/>
        <v>100</v>
      </c>
      <c r="M132" s="6">
        <f t="shared" si="139"/>
        <v>165</v>
      </c>
      <c r="N132" s="6">
        <f t="shared" si="139"/>
        <v>0</v>
      </c>
      <c r="O132" s="6">
        <f t="shared" si="139"/>
        <v>0</v>
      </c>
      <c r="P132" s="6">
        <f t="shared" si="139"/>
        <v>9</v>
      </c>
      <c r="Q132" s="7">
        <f>Q25+Q39+Q78+Q88+Q126+Q131</f>
        <v>210</v>
      </c>
      <c r="R132" s="7">
        <f>R25+R39+R78+R88+R126+R131</f>
        <v>96.899999999999991</v>
      </c>
      <c r="S132" s="7">
        <f>S25+S39+S78+S88+S126+S131</f>
        <v>53.900000000000013</v>
      </c>
      <c r="T132" s="11">
        <f>T25+T39+T78+T88+T131</f>
        <v>105</v>
      </c>
      <c r="U132" s="10">
        <f>U25+U39+U78+U88+U131</f>
        <v>0</v>
      </c>
      <c r="V132" s="11">
        <f>V25+V39+V78+V88+V131</f>
        <v>40</v>
      </c>
      <c r="W132" s="10">
        <f>W25+W39+W78+W88+W131</f>
        <v>0</v>
      </c>
      <c r="X132" s="7">
        <f>X25+X39+X78+X88+X126+X131</f>
        <v>18</v>
      </c>
      <c r="Y132" s="11">
        <f t="shared" ref="Y132:AJ132" si="140">Y25+Y39+Y78+Y88+Y131</f>
        <v>27</v>
      </c>
      <c r="Z132" s="10">
        <f t="shared" si="140"/>
        <v>0</v>
      </c>
      <c r="AA132" s="11">
        <f t="shared" si="140"/>
        <v>0</v>
      </c>
      <c r="AB132" s="10">
        <f t="shared" si="140"/>
        <v>0</v>
      </c>
      <c r="AC132" s="11">
        <f t="shared" si="140"/>
        <v>10</v>
      </c>
      <c r="AD132" s="10">
        <f t="shared" si="140"/>
        <v>0</v>
      </c>
      <c r="AE132" s="11">
        <f t="shared" si="140"/>
        <v>0</v>
      </c>
      <c r="AF132" s="10">
        <f t="shared" si="140"/>
        <v>0</v>
      </c>
      <c r="AG132" s="11">
        <f t="shared" si="140"/>
        <v>0</v>
      </c>
      <c r="AH132" s="10">
        <f t="shared" si="140"/>
        <v>0</v>
      </c>
      <c r="AI132" s="11">
        <f t="shared" si="140"/>
        <v>0</v>
      </c>
      <c r="AJ132" s="10">
        <f t="shared" si="140"/>
        <v>0</v>
      </c>
      <c r="AK132" s="7">
        <f>AK25+AK39+AK78+AK88+AK126+AK131</f>
        <v>4</v>
      </c>
      <c r="AL132" s="7">
        <f>AL25+AL39+AL78+AL88+AL126+AL131</f>
        <v>22</v>
      </c>
      <c r="AM132" s="11">
        <f>AM25+AM39+AM78+AM88+AM131</f>
        <v>86</v>
      </c>
      <c r="AN132" s="10">
        <f>AN25+AN39+AN78+AN88+AN131</f>
        <v>0</v>
      </c>
      <c r="AO132" s="11">
        <f>AO25+AO39+AO78+AO88+AO131</f>
        <v>38</v>
      </c>
      <c r="AP132" s="10">
        <f>AP25+AP39+AP78+AP88+AP131</f>
        <v>0</v>
      </c>
      <c r="AQ132" s="7">
        <f>AQ25+AQ39+AQ78+AQ88+AQ126+AQ131</f>
        <v>15.9</v>
      </c>
      <c r="AR132" s="11">
        <f t="shared" ref="AR132:BC132" si="141">AR25+AR39+AR78+AR88+AR131</f>
        <v>37</v>
      </c>
      <c r="AS132" s="10">
        <f t="shared" si="141"/>
        <v>0</v>
      </c>
      <c r="AT132" s="11">
        <f t="shared" si="141"/>
        <v>0</v>
      </c>
      <c r="AU132" s="10">
        <f t="shared" si="141"/>
        <v>0</v>
      </c>
      <c r="AV132" s="11">
        <f t="shared" si="141"/>
        <v>18</v>
      </c>
      <c r="AW132" s="10">
        <f t="shared" si="141"/>
        <v>0</v>
      </c>
      <c r="AX132" s="11">
        <f t="shared" si="141"/>
        <v>0</v>
      </c>
      <c r="AY132" s="10">
        <f t="shared" si="141"/>
        <v>0</v>
      </c>
      <c r="AZ132" s="11">
        <f t="shared" si="141"/>
        <v>0</v>
      </c>
      <c r="BA132" s="10">
        <f t="shared" si="141"/>
        <v>0</v>
      </c>
      <c r="BB132" s="11">
        <f t="shared" si="141"/>
        <v>0</v>
      </c>
      <c r="BC132" s="10">
        <f t="shared" si="141"/>
        <v>0</v>
      </c>
      <c r="BD132" s="7">
        <f>BD25+BD39+BD78+BD88+BD126+BD131</f>
        <v>8.1</v>
      </c>
      <c r="BE132" s="7">
        <f>BE25+BE39+BE78+BE88+BE126+BE131</f>
        <v>24</v>
      </c>
      <c r="BF132" s="11">
        <f>BF25+BF39+BF78+BF88+BF131</f>
        <v>82</v>
      </c>
      <c r="BG132" s="10">
        <f>BG25+BG39+BG78+BG88+BG131</f>
        <v>0</v>
      </c>
      <c r="BH132" s="11">
        <f>BH25+BH39+BH78+BH88+BH131</f>
        <v>19</v>
      </c>
      <c r="BI132" s="10">
        <f>BI25+BI39+BI78+BI88+BI131</f>
        <v>0</v>
      </c>
      <c r="BJ132" s="7">
        <f>BJ25+BJ39+BJ78+BJ88+BJ126+BJ131</f>
        <v>14</v>
      </c>
      <c r="BK132" s="11">
        <f t="shared" ref="BK132:BV132" si="142">BK25+BK39+BK78+BK88+BK131</f>
        <v>83</v>
      </c>
      <c r="BL132" s="10">
        <f t="shared" si="142"/>
        <v>0</v>
      </c>
      <c r="BM132" s="11">
        <f t="shared" si="142"/>
        <v>30</v>
      </c>
      <c r="BN132" s="10">
        <f t="shared" si="142"/>
        <v>0</v>
      </c>
      <c r="BO132" s="11">
        <f t="shared" si="142"/>
        <v>0</v>
      </c>
      <c r="BP132" s="10">
        <f t="shared" si="142"/>
        <v>0</v>
      </c>
      <c r="BQ132" s="11">
        <f t="shared" si="142"/>
        <v>0</v>
      </c>
      <c r="BR132" s="10">
        <f t="shared" si="142"/>
        <v>0</v>
      </c>
      <c r="BS132" s="11">
        <f t="shared" si="142"/>
        <v>0</v>
      </c>
      <c r="BT132" s="10">
        <f t="shared" si="142"/>
        <v>0</v>
      </c>
      <c r="BU132" s="11">
        <f t="shared" si="142"/>
        <v>0</v>
      </c>
      <c r="BV132" s="10">
        <f t="shared" si="142"/>
        <v>0</v>
      </c>
      <c r="BW132" s="7">
        <f>BW25+BW39+BW78+BW88+BW126+BW131</f>
        <v>12</v>
      </c>
      <c r="BX132" s="7">
        <f>BX25+BX39+BX78+BX88+BX126+BX131</f>
        <v>26</v>
      </c>
      <c r="BY132" s="11">
        <f>BY25+BY39+BY78+BY88+BY131</f>
        <v>109</v>
      </c>
      <c r="BZ132" s="10">
        <f>BZ25+BZ39+BZ78+BZ88+BZ131</f>
        <v>0</v>
      </c>
      <c r="CA132" s="11">
        <f>CA25+CA39+CA78+CA88+CA131</f>
        <v>9</v>
      </c>
      <c r="CB132" s="10">
        <f>CB25+CB39+CB78+CB88+CB131</f>
        <v>0</v>
      </c>
      <c r="CC132" s="7">
        <f>CC25+CC39+CC78+CC88+CC126+CC131</f>
        <v>12.8</v>
      </c>
      <c r="CD132" s="11">
        <f t="shared" ref="CD132:CO132" si="143">CD25+CD39+CD78+CD88+CD131</f>
        <v>48</v>
      </c>
      <c r="CE132" s="10">
        <f t="shared" si="143"/>
        <v>0</v>
      </c>
      <c r="CF132" s="11">
        <f t="shared" si="143"/>
        <v>30</v>
      </c>
      <c r="CG132" s="10">
        <f t="shared" si="143"/>
        <v>0</v>
      </c>
      <c r="CH132" s="11">
        <f t="shared" si="143"/>
        <v>45</v>
      </c>
      <c r="CI132" s="10">
        <f t="shared" si="143"/>
        <v>0</v>
      </c>
      <c r="CJ132" s="11">
        <f t="shared" si="143"/>
        <v>0</v>
      </c>
      <c r="CK132" s="10">
        <f t="shared" si="143"/>
        <v>0</v>
      </c>
      <c r="CL132" s="11">
        <f t="shared" si="143"/>
        <v>0</v>
      </c>
      <c r="CM132" s="10">
        <f t="shared" si="143"/>
        <v>0</v>
      </c>
      <c r="CN132" s="11">
        <f t="shared" si="143"/>
        <v>0</v>
      </c>
      <c r="CO132" s="10">
        <f t="shared" si="143"/>
        <v>0</v>
      </c>
      <c r="CP132" s="7">
        <f>CP25+CP39+CP78+CP88+CP126+CP131</f>
        <v>13.2</v>
      </c>
      <c r="CQ132" s="7">
        <f>CQ25+CQ39+CQ78+CQ88+CQ126+CQ131</f>
        <v>26</v>
      </c>
      <c r="CR132" s="11">
        <f>CR25+CR39+CR78+CR88+CR131</f>
        <v>115</v>
      </c>
      <c r="CS132" s="10">
        <f>CS25+CS39+CS78+CS88+CS131</f>
        <v>0</v>
      </c>
      <c r="CT132" s="11">
        <f>CT25+CT39+CT78+CT88+CT131</f>
        <v>0</v>
      </c>
      <c r="CU132" s="10">
        <f>CU25+CU39+CU78+CU88+CU131</f>
        <v>0</v>
      </c>
      <c r="CV132" s="7">
        <f>CV25+CV39+CV78+CV88+CV126+CV131</f>
        <v>13</v>
      </c>
      <c r="CW132" s="11">
        <f t="shared" ref="CW132:DH132" si="144">CW25+CW39+CW78+CW88+CW131</f>
        <v>62</v>
      </c>
      <c r="CX132" s="10">
        <f t="shared" si="144"/>
        <v>0</v>
      </c>
      <c r="CY132" s="11">
        <f t="shared" si="144"/>
        <v>40</v>
      </c>
      <c r="CZ132" s="10">
        <f t="shared" si="144"/>
        <v>0</v>
      </c>
      <c r="DA132" s="11">
        <f t="shared" si="144"/>
        <v>18</v>
      </c>
      <c r="DB132" s="10">
        <f t="shared" si="144"/>
        <v>0</v>
      </c>
      <c r="DC132" s="11">
        <f t="shared" si="144"/>
        <v>0</v>
      </c>
      <c r="DD132" s="10">
        <f t="shared" si="144"/>
        <v>0</v>
      </c>
      <c r="DE132" s="11">
        <f t="shared" si="144"/>
        <v>0</v>
      </c>
      <c r="DF132" s="10">
        <f t="shared" si="144"/>
        <v>0</v>
      </c>
      <c r="DG132" s="11">
        <f t="shared" si="144"/>
        <v>0</v>
      </c>
      <c r="DH132" s="10">
        <f t="shared" si="144"/>
        <v>0</v>
      </c>
      <c r="DI132" s="7">
        <f>DI25+DI39+DI78+DI88+DI126+DI131</f>
        <v>14</v>
      </c>
      <c r="DJ132" s="7">
        <f>DJ25+DJ39+DJ78+DJ88+DJ126+DJ131</f>
        <v>27</v>
      </c>
      <c r="DK132" s="11">
        <f>DK25+DK39+DK78+DK88+DK131</f>
        <v>96</v>
      </c>
      <c r="DL132" s="10">
        <f>DL25+DL39+DL78+DL88+DL131</f>
        <v>0</v>
      </c>
      <c r="DM132" s="11">
        <f>DM25+DM39+DM78+DM88+DM131</f>
        <v>27</v>
      </c>
      <c r="DN132" s="10">
        <f>DN25+DN39+DN78+DN88+DN131</f>
        <v>0</v>
      </c>
      <c r="DO132" s="7">
        <f>DO25+DO39+DO78+DO88+DO126+DO131</f>
        <v>13.9</v>
      </c>
      <c r="DP132" s="11">
        <f t="shared" ref="DP132:EA132" si="145">DP25+DP39+DP78+DP88+DP131</f>
        <v>91</v>
      </c>
      <c r="DQ132" s="10">
        <f t="shared" si="145"/>
        <v>0</v>
      </c>
      <c r="DR132" s="11">
        <f t="shared" si="145"/>
        <v>0</v>
      </c>
      <c r="DS132" s="10">
        <f t="shared" si="145"/>
        <v>0</v>
      </c>
      <c r="DT132" s="11">
        <f t="shared" si="145"/>
        <v>9</v>
      </c>
      <c r="DU132" s="10">
        <f t="shared" si="145"/>
        <v>0</v>
      </c>
      <c r="DV132" s="11">
        <f t="shared" si="145"/>
        <v>0</v>
      </c>
      <c r="DW132" s="10">
        <f t="shared" si="145"/>
        <v>0</v>
      </c>
      <c r="DX132" s="11">
        <f t="shared" si="145"/>
        <v>0</v>
      </c>
      <c r="DY132" s="10">
        <f t="shared" si="145"/>
        <v>0</v>
      </c>
      <c r="DZ132" s="11">
        <f t="shared" si="145"/>
        <v>0</v>
      </c>
      <c r="EA132" s="10">
        <f t="shared" si="145"/>
        <v>0</v>
      </c>
      <c r="EB132" s="7">
        <f>EB25+EB39+EB78+EB88+EB126+EB131</f>
        <v>13.100000000000001</v>
      </c>
      <c r="EC132" s="7">
        <f>EC25+EC39+EC78+EC88+EC126+EC131</f>
        <v>27</v>
      </c>
      <c r="ED132" s="11">
        <f>ED25+ED39+ED78+ED88+ED131</f>
        <v>108</v>
      </c>
      <c r="EE132" s="10">
        <f>EE25+EE39+EE78+EE88+EE131</f>
        <v>0</v>
      </c>
      <c r="EF132" s="11">
        <f>EF25+EF39+EF78+EF88+EF131</f>
        <v>37</v>
      </c>
      <c r="EG132" s="10">
        <f>EG25+EG39+EG78+EG88+EG131</f>
        <v>0</v>
      </c>
      <c r="EH132" s="7">
        <f>EH25+EH39+EH78+EH88+EH126+EH131</f>
        <v>19.5</v>
      </c>
      <c r="EI132" s="11">
        <f t="shared" ref="EI132:ET132" si="146">EI25+EI39+EI78+EI88+EI131</f>
        <v>10</v>
      </c>
      <c r="EJ132" s="10">
        <f t="shared" si="146"/>
        <v>0</v>
      </c>
      <c r="EK132" s="11">
        <f t="shared" si="146"/>
        <v>0</v>
      </c>
      <c r="EL132" s="10">
        <f t="shared" si="146"/>
        <v>0</v>
      </c>
      <c r="EM132" s="11">
        <f t="shared" si="146"/>
        <v>46</v>
      </c>
      <c r="EN132" s="10">
        <f t="shared" si="146"/>
        <v>0</v>
      </c>
      <c r="EO132" s="11">
        <f t="shared" si="146"/>
        <v>0</v>
      </c>
      <c r="EP132" s="10">
        <f t="shared" si="146"/>
        <v>0</v>
      </c>
      <c r="EQ132" s="11">
        <f t="shared" si="146"/>
        <v>0</v>
      </c>
      <c r="ER132" s="10">
        <f t="shared" si="146"/>
        <v>0</v>
      </c>
      <c r="ES132" s="11">
        <f t="shared" si="146"/>
        <v>9</v>
      </c>
      <c r="ET132" s="10">
        <f t="shared" si="146"/>
        <v>0</v>
      </c>
      <c r="EU132" s="7">
        <f>EU25+EU39+EU78+EU88+EU126+EU131</f>
        <v>8.5</v>
      </c>
      <c r="EV132" s="7">
        <f>EV25+EV39+EV78+EV88+EV126+EV131</f>
        <v>28</v>
      </c>
      <c r="EW132" s="11">
        <f>EW25+EW39+EW78+EW88+EW131</f>
        <v>37</v>
      </c>
      <c r="EX132" s="10">
        <f>EX25+EX39+EX78+EX88+EX131</f>
        <v>0</v>
      </c>
      <c r="EY132" s="11">
        <f>EY25+EY39+EY78+EY88+EY131</f>
        <v>9</v>
      </c>
      <c r="EZ132" s="10">
        <f>EZ25+EZ39+EZ78+EZ88+EZ131</f>
        <v>0</v>
      </c>
      <c r="FA132" s="7">
        <f>FA25+FA39+FA78+FA88+FA126+FA131</f>
        <v>6</v>
      </c>
      <c r="FB132" s="11">
        <f t="shared" ref="FB132:FM132" si="147">FB25+FB39+FB78+FB88+FB131</f>
        <v>0</v>
      </c>
      <c r="FC132" s="10">
        <f t="shared" si="147"/>
        <v>0</v>
      </c>
      <c r="FD132" s="11">
        <f t="shared" si="147"/>
        <v>0</v>
      </c>
      <c r="FE132" s="10">
        <f t="shared" si="147"/>
        <v>0</v>
      </c>
      <c r="FF132" s="11">
        <f t="shared" si="147"/>
        <v>19</v>
      </c>
      <c r="FG132" s="10">
        <f t="shared" si="147"/>
        <v>0</v>
      </c>
      <c r="FH132" s="11">
        <f t="shared" si="147"/>
        <v>0</v>
      </c>
      <c r="FI132" s="10">
        <f t="shared" si="147"/>
        <v>0</v>
      </c>
      <c r="FJ132" s="11">
        <f t="shared" si="147"/>
        <v>0</v>
      </c>
      <c r="FK132" s="10">
        <f t="shared" si="147"/>
        <v>0</v>
      </c>
      <c r="FL132" s="11">
        <f t="shared" si="147"/>
        <v>0</v>
      </c>
      <c r="FM132" s="10">
        <f t="shared" si="147"/>
        <v>0</v>
      </c>
      <c r="FN132" s="7">
        <f>FN25+FN39+FN78+FN88+FN126+FN131</f>
        <v>24</v>
      </c>
      <c r="FO132" s="7">
        <f>FO25+FO39+FO78+FO88+FO126+FO131</f>
        <v>30</v>
      </c>
    </row>
    <row r="134" spans="1:171" x14ac:dyDescent="0.2">
      <c r="D134" s="3" t="s">
        <v>22</v>
      </c>
      <c r="E134" s="3" t="s">
        <v>257</v>
      </c>
    </row>
    <row r="135" spans="1:171" x14ac:dyDescent="0.2">
      <c r="D135" s="3" t="s">
        <v>26</v>
      </c>
      <c r="E135" s="3" t="s">
        <v>258</v>
      </c>
    </row>
    <row r="136" spans="1:171" x14ac:dyDescent="0.2">
      <c r="D136" s="21" t="s">
        <v>32</v>
      </c>
      <c r="E136" s="21"/>
    </row>
    <row r="137" spans="1:171" x14ac:dyDescent="0.2">
      <c r="D137" s="3" t="s">
        <v>34</v>
      </c>
      <c r="E137" s="3" t="s">
        <v>259</v>
      </c>
    </row>
    <row r="138" spans="1:171" x14ac:dyDescent="0.2">
      <c r="D138" s="3" t="s">
        <v>35</v>
      </c>
      <c r="E138" s="3" t="s">
        <v>260</v>
      </c>
    </row>
    <row r="139" spans="1:171" x14ac:dyDescent="0.2">
      <c r="D139" s="21" t="s">
        <v>33</v>
      </c>
      <c r="E139" s="21"/>
    </row>
    <row r="140" spans="1:171" x14ac:dyDescent="0.2">
      <c r="D140" s="3" t="s">
        <v>36</v>
      </c>
      <c r="E140" s="3" t="s">
        <v>261</v>
      </c>
      <c r="M140" s="9"/>
      <c r="U140" s="9"/>
      <c r="AC140" s="9"/>
    </row>
    <row r="141" spans="1:171" x14ac:dyDescent="0.2">
      <c r="D141" s="3" t="s">
        <v>37</v>
      </c>
      <c r="E141" s="3" t="s">
        <v>262</v>
      </c>
    </row>
    <row r="142" spans="1:171" x14ac:dyDescent="0.2">
      <c r="D142" s="3" t="s">
        <v>38</v>
      </c>
      <c r="E142" s="3" t="s">
        <v>263</v>
      </c>
    </row>
    <row r="143" spans="1:171" x14ac:dyDescent="0.2">
      <c r="D143" s="3" t="s">
        <v>39</v>
      </c>
      <c r="E143" s="3" t="s">
        <v>264</v>
      </c>
    </row>
    <row r="144" spans="1:171" x14ac:dyDescent="0.2">
      <c r="D144" s="3" t="s">
        <v>40</v>
      </c>
      <c r="E144" s="3" t="s">
        <v>265</v>
      </c>
    </row>
    <row r="145" spans="4:5" x14ac:dyDescent="0.2">
      <c r="D145" s="3" t="s">
        <v>41</v>
      </c>
      <c r="E145" s="3" t="s">
        <v>266</v>
      </c>
    </row>
  </sheetData>
  <mergeCells count="185">
    <mergeCell ref="A124:FO124"/>
    <mergeCell ref="A127:FO127"/>
    <mergeCell ref="D136:E136"/>
    <mergeCell ref="D139:E139"/>
    <mergeCell ref="C119:C120"/>
    <mergeCell ref="A119:A120"/>
    <mergeCell ref="B119:B120"/>
    <mergeCell ref="C122:C123"/>
    <mergeCell ref="A122:A123"/>
    <mergeCell ref="B122:B123"/>
    <mergeCell ref="C115:C116"/>
    <mergeCell ref="A115:A116"/>
    <mergeCell ref="B115:B116"/>
    <mergeCell ref="C117:C118"/>
    <mergeCell ref="A117:A118"/>
    <mergeCell ref="B117:B118"/>
    <mergeCell ref="C111:C112"/>
    <mergeCell ref="A111:A112"/>
    <mergeCell ref="B111:B112"/>
    <mergeCell ref="C113:C114"/>
    <mergeCell ref="A113:A114"/>
    <mergeCell ref="B113:B114"/>
    <mergeCell ref="C107:C108"/>
    <mergeCell ref="A107:A108"/>
    <mergeCell ref="B107:B108"/>
    <mergeCell ref="C109:C110"/>
    <mergeCell ref="A109:A110"/>
    <mergeCell ref="B109:B110"/>
    <mergeCell ref="C101:C102"/>
    <mergeCell ref="A101:A102"/>
    <mergeCell ref="B101:B102"/>
    <mergeCell ref="C104:C105"/>
    <mergeCell ref="A104:A105"/>
    <mergeCell ref="B104:B105"/>
    <mergeCell ref="C96:C97"/>
    <mergeCell ref="A96:A97"/>
    <mergeCell ref="B96:B97"/>
    <mergeCell ref="C98:C99"/>
    <mergeCell ref="A98:A99"/>
    <mergeCell ref="B98:B99"/>
    <mergeCell ref="C92:C93"/>
    <mergeCell ref="A92:A93"/>
    <mergeCell ref="B92:B93"/>
    <mergeCell ref="C94:C95"/>
    <mergeCell ref="A94:A95"/>
    <mergeCell ref="B94:B95"/>
    <mergeCell ref="A16:FO16"/>
    <mergeCell ref="A26:FO26"/>
    <mergeCell ref="A40:FO40"/>
    <mergeCell ref="A79:FO79"/>
    <mergeCell ref="A89:FO89"/>
    <mergeCell ref="C90:C91"/>
    <mergeCell ref="A90:A91"/>
    <mergeCell ref="B90:B91"/>
    <mergeCell ref="FF15:FG15"/>
    <mergeCell ref="FH15:FI15"/>
    <mergeCell ref="FJ15:FK15"/>
    <mergeCell ref="FL15:FM15"/>
    <mergeCell ref="FN14:FN15"/>
    <mergeCell ref="FO14:FO15"/>
    <mergeCell ref="EU14:EU15"/>
    <mergeCell ref="EV14:EV15"/>
    <mergeCell ref="EW13:FO13"/>
    <mergeCell ref="EW14:EZ14"/>
    <mergeCell ref="EW15:EX15"/>
    <mergeCell ref="EY15:EZ15"/>
    <mergeCell ref="FA14:FA15"/>
    <mergeCell ref="FB14:FM14"/>
    <mergeCell ref="FB15:FC15"/>
    <mergeCell ref="FD15:FE15"/>
    <mergeCell ref="EH14:EH15"/>
    <mergeCell ref="EI14:ET14"/>
    <mergeCell ref="EI15:EJ15"/>
    <mergeCell ref="EK15:EL15"/>
    <mergeCell ref="EM15:EN15"/>
    <mergeCell ref="EO15:EP15"/>
    <mergeCell ref="EQ15:ER15"/>
    <mergeCell ref="ES15:ET15"/>
    <mergeCell ref="DV15:DW15"/>
    <mergeCell ref="DX15:DY15"/>
    <mergeCell ref="DZ15:EA15"/>
    <mergeCell ref="EB14:EB15"/>
    <mergeCell ref="EC14:EC15"/>
    <mergeCell ref="ED12:FO12"/>
    <mergeCell ref="ED13:EV13"/>
    <mergeCell ref="ED14:EG14"/>
    <mergeCell ref="ED15:EE15"/>
    <mergeCell ref="EF15:EG15"/>
    <mergeCell ref="DJ14:DJ15"/>
    <mergeCell ref="DK13:EC13"/>
    <mergeCell ref="DK14:DN14"/>
    <mergeCell ref="DK15:DL15"/>
    <mergeCell ref="DM15:DN15"/>
    <mergeCell ref="DO14:DO15"/>
    <mergeCell ref="DP14:EA14"/>
    <mergeCell ref="DP15:DQ15"/>
    <mergeCell ref="DR15:DS15"/>
    <mergeCell ref="DT15:DU15"/>
    <mergeCell ref="CY15:CZ15"/>
    <mergeCell ref="DA15:DB15"/>
    <mergeCell ref="DC15:DD15"/>
    <mergeCell ref="DE15:DF15"/>
    <mergeCell ref="DG15:DH15"/>
    <mergeCell ref="DI14:DI15"/>
    <mergeCell ref="CP14:CP15"/>
    <mergeCell ref="CQ14:CQ15"/>
    <mergeCell ref="CR12:EC12"/>
    <mergeCell ref="CR13:DJ13"/>
    <mergeCell ref="CR14:CU14"/>
    <mergeCell ref="CR15:CS15"/>
    <mergeCell ref="CT15:CU15"/>
    <mergeCell ref="CV14:CV15"/>
    <mergeCell ref="CW14:DH14"/>
    <mergeCell ref="CW15:CX15"/>
    <mergeCell ref="CD14:CO14"/>
    <mergeCell ref="CD15:CE15"/>
    <mergeCell ref="CF15:CG15"/>
    <mergeCell ref="CH15:C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BY13:CQ13"/>
    <mergeCell ref="BY14:CB14"/>
    <mergeCell ref="BY15:BZ15"/>
    <mergeCell ref="CA15:CB15"/>
    <mergeCell ref="CC14:CC15"/>
    <mergeCell ref="BF12:CQ12"/>
    <mergeCell ref="BF13:BX13"/>
    <mergeCell ref="BF14:BI14"/>
    <mergeCell ref="BF15:BG15"/>
    <mergeCell ref="BH15:BI15"/>
    <mergeCell ref="BJ14:BJ15"/>
    <mergeCell ref="BK14:BV14"/>
    <mergeCell ref="BK15:BL15"/>
    <mergeCell ref="BM15:BN15"/>
    <mergeCell ref="BO15:BP15"/>
    <mergeCell ref="AV15:AW15"/>
    <mergeCell ref="AX15:AY15"/>
    <mergeCell ref="AZ15:BA15"/>
    <mergeCell ref="BB15:BC15"/>
    <mergeCell ref="BD14:BD15"/>
    <mergeCell ref="BE14:BE15"/>
    <mergeCell ref="AK14:AK15"/>
    <mergeCell ref="AL14:AL15"/>
    <mergeCell ref="AM13:BE13"/>
    <mergeCell ref="AM14:AP14"/>
    <mergeCell ref="AM15:AN15"/>
    <mergeCell ref="AO15:AP15"/>
    <mergeCell ref="AQ14:AQ15"/>
    <mergeCell ref="AR14:BC14"/>
    <mergeCell ref="AR15:AS15"/>
    <mergeCell ref="AT15:AU15"/>
    <mergeCell ref="X14:X15"/>
    <mergeCell ref="Y14:AJ14"/>
    <mergeCell ref="Y15:Z15"/>
    <mergeCell ref="AA15:AB15"/>
    <mergeCell ref="AC15:AD15"/>
    <mergeCell ref="AE15:AF15"/>
    <mergeCell ref="AG15:AH15"/>
    <mergeCell ref="AI15:AJ15"/>
    <mergeCell ref="I14:J14"/>
    <mergeCell ref="K14:P14"/>
    <mergeCell ref="Q12:Q15"/>
    <mergeCell ref="R12:R15"/>
    <mergeCell ref="S12:S15"/>
    <mergeCell ref="T12:BE12"/>
    <mergeCell ref="T13:AL13"/>
    <mergeCell ref="T14:W14"/>
    <mergeCell ref="T15:U15"/>
    <mergeCell ref="V15:W15"/>
    <mergeCell ref="A11:FN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145"/>
  <sheetViews>
    <sheetView topLeftCell="Z1" workbookViewId="0">
      <selection activeCell="BY9" sqref="BY9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6" width="4.28515625" customWidth="1"/>
    <col min="17" max="19" width="4.7109375" customWidth="1"/>
    <col min="20" max="20" width="3.5703125" customWidth="1"/>
    <col min="21" max="21" width="2" customWidth="1"/>
    <col min="22" max="22" width="3.5703125" customWidth="1"/>
    <col min="23" max="23" width="2" customWidth="1"/>
    <col min="24" max="24" width="3.85546875" customWidth="1"/>
    <col min="25" max="25" width="3.5703125" customWidth="1"/>
    <col min="26" max="26" width="2" customWidth="1"/>
    <col min="27" max="27" width="3.5703125" customWidth="1"/>
    <col min="28" max="28" width="2" customWidth="1"/>
    <col min="29" max="29" width="3.5703125" customWidth="1"/>
    <col min="30" max="30" width="2" customWidth="1"/>
    <col min="31" max="31" width="3.5703125" customWidth="1"/>
    <col min="32" max="32" width="2" customWidth="1"/>
    <col min="33" max="33" width="3.5703125" customWidth="1"/>
    <col min="34" max="34" width="2" customWidth="1"/>
    <col min="35" max="35" width="3.5703125" customWidth="1"/>
    <col min="36" max="36" width="2" customWidth="1"/>
    <col min="37" max="38" width="3.85546875" customWidth="1"/>
    <col min="39" max="39" width="3.5703125" customWidth="1"/>
    <col min="40" max="40" width="2" customWidth="1"/>
    <col min="41" max="41" width="3.5703125" customWidth="1"/>
    <col min="42" max="42" width="2" customWidth="1"/>
    <col min="43" max="43" width="3.85546875" customWidth="1"/>
    <col min="44" max="44" width="3.5703125" customWidth="1"/>
    <col min="45" max="45" width="2" customWidth="1"/>
    <col min="46" max="46" width="3.5703125" customWidth="1"/>
    <col min="47" max="47" width="2" customWidth="1"/>
    <col min="48" max="48" width="3.5703125" customWidth="1"/>
    <col min="49" max="49" width="2" customWidth="1"/>
    <col min="50" max="50" width="3.5703125" customWidth="1"/>
    <col min="51" max="51" width="2" customWidth="1"/>
    <col min="52" max="52" width="3.5703125" customWidth="1"/>
    <col min="53" max="53" width="2" customWidth="1"/>
    <col min="54" max="54" width="3.5703125" customWidth="1"/>
    <col min="55" max="55" width="2" customWidth="1"/>
    <col min="56" max="57" width="3.85546875" customWidth="1"/>
    <col min="58" max="58" width="3.5703125" customWidth="1"/>
    <col min="59" max="59" width="2" customWidth="1"/>
    <col min="60" max="60" width="3.5703125" customWidth="1"/>
    <col min="61" max="61" width="2" customWidth="1"/>
    <col min="62" max="62" width="3.85546875" customWidth="1"/>
    <col min="63" max="63" width="3.5703125" customWidth="1"/>
    <col min="64" max="64" width="2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5703125" customWidth="1"/>
    <col min="70" max="70" width="2" customWidth="1"/>
    <col min="71" max="71" width="3.5703125" customWidth="1"/>
    <col min="72" max="72" width="2" customWidth="1"/>
    <col min="73" max="73" width="3.5703125" customWidth="1"/>
    <col min="74" max="74" width="2" customWidth="1"/>
    <col min="75" max="76" width="3.85546875" customWidth="1"/>
    <col min="77" max="77" width="3.5703125" customWidth="1"/>
    <col min="78" max="78" width="2" customWidth="1"/>
    <col min="79" max="79" width="3.5703125" customWidth="1"/>
    <col min="80" max="80" width="2" customWidth="1"/>
    <col min="81" max="81" width="3.85546875" customWidth="1"/>
    <col min="82" max="82" width="3.5703125" customWidth="1"/>
    <col min="83" max="83" width="2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5703125" customWidth="1"/>
    <col min="91" max="91" width="2" customWidth="1"/>
    <col min="92" max="92" width="3.5703125" customWidth="1"/>
    <col min="93" max="93" width="2" customWidth="1"/>
    <col min="94" max="95" width="3.85546875" customWidth="1"/>
    <col min="96" max="96" width="3.5703125" customWidth="1"/>
    <col min="97" max="97" width="2" customWidth="1"/>
    <col min="98" max="98" width="3.5703125" customWidth="1"/>
    <col min="99" max="99" width="2" customWidth="1"/>
    <col min="100" max="100" width="3.85546875" customWidth="1"/>
    <col min="101" max="101" width="3.5703125" customWidth="1"/>
    <col min="102" max="102" width="2" customWidth="1"/>
    <col min="103" max="103" width="3.5703125" customWidth="1"/>
    <col min="104" max="104" width="2" customWidth="1"/>
    <col min="105" max="105" width="3.5703125" customWidth="1"/>
    <col min="106" max="106" width="2" customWidth="1"/>
    <col min="107" max="107" width="3.5703125" customWidth="1"/>
    <col min="108" max="108" width="2" customWidth="1"/>
    <col min="109" max="109" width="3.5703125" customWidth="1"/>
    <col min="110" max="110" width="2" customWidth="1"/>
    <col min="111" max="111" width="3.5703125" customWidth="1"/>
    <col min="112" max="112" width="2" customWidth="1"/>
    <col min="113" max="114" width="3.85546875" customWidth="1"/>
    <col min="115" max="115" width="3.5703125" customWidth="1"/>
    <col min="116" max="116" width="2" customWidth="1"/>
    <col min="117" max="117" width="3.5703125" customWidth="1"/>
    <col min="118" max="118" width="2" customWidth="1"/>
    <col min="119" max="119" width="3.85546875" customWidth="1"/>
    <col min="120" max="120" width="3.5703125" customWidth="1"/>
    <col min="121" max="121" width="2" customWidth="1"/>
    <col min="122" max="122" width="3.5703125" customWidth="1"/>
    <col min="123" max="123" width="2" customWidth="1"/>
    <col min="124" max="124" width="3.5703125" customWidth="1"/>
    <col min="125" max="125" width="2" customWidth="1"/>
    <col min="126" max="126" width="3.5703125" customWidth="1"/>
    <col min="127" max="127" width="2" customWidth="1"/>
    <col min="128" max="128" width="3.5703125" customWidth="1"/>
    <col min="129" max="129" width="2" customWidth="1"/>
    <col min="130" max="130" width="3.5703125" customWidth="1"/>
    <col min="131" max="131" width="2" customWidth="1"/>
    <col min="132" max="133" width="3.85546875" customWidth="1"/>
    <col min="134" max="134" width="3.5703125" customWidth="1"/>
    <col min="135" max="135" width="2" customWidth="1"/>
    <col min="136" max="136" width="3.5703125" customWidth="1"/>
    <col min="137" max="137" width="2" customWidth="1"/>
    <col min="138" max="138" width="3.85546875" customWidth="1"/>
    <col min="139" max="139" width="3.5703125" customWidth="1"/>
    <col min="140" max="140" width="2" customWidth="1"/>
    <col min="141" max="141" width="3.5703125" customWidth="1"/>
    <col min="142" max="142" width="2" customWidth="1"/>
    <col min="143" max="143" width="3.5703125" customWidth="1"/>
    <col min="144" max="144" width="2" customWidth="1"/>
    <col min="145" max="145" width="3.5703125" customWidth="1"/>
    <col min="146" max="146" width="2" customWidth="1"/>
    <col min="147" max="147" width="3.5703125" customWidth="1"/>
    <col min="148" max="148" width="2" customWidth="1"/>
    <col min="149" max="149" width="3.5703125" customWidth="1"/>
    <col min="150" max="150" width="2" customWidth="1"/>
    <col min="151" max="152" width="3.85546875" customWidth="1"/>
    <col min="153" max="153" width="3.5703125" customWidth="1"/>
    <col min="154" max="154" width="2" customWidth="1"/>
    <col min="155" max="155" width="3.5703125" customWidth="1"/>
    <col min="156" max="156" width="2" customWidth="1"/>
    <col min="157" max="157" width="3.85546875" customWidth="1"/>
    <col min="158" max="158" width="3.5703125" customWidth="1"/>
    <col min="159" max="159" width="2" customWidth="1"/>
    <col min="160" max="160" width="3.5703125" customWidth="1"/>
    <col min="161" max="161" width="2" customWidth="1"/>
    <col min="162" max="162" width="3.5703125" customWidth="1"/>
    <col min="163" max="163" width="2" customWidth="1"/>
    <col min="164" max="164" width="3.5703125" customWidth="1"/>
    <col min="165" max="165" width="2" customWidth="1"/>
    <col min="166" max="166" width="3.5703125" customWidth="1"/>
    <col min="167" max="167" width="2" customWidth="1"/>
    <col min="168" max="168" width="3.5703125" customWidth="1"/>
    <col min="169" max="169" width="2" customWidth="1"/>
    <col min="170" max="171" width="3.85546875" customWidth="1"/>
  </cols>
  <sheetData>
    <row r="1" spans="1:171" ht="15.75" x14ac:dyDescent="0.2">
      <c r="E1" s="2" t="s">
        <v>0</v>
      </c>
    </row>
    <row r="2" spans="1:171" x14ac:dyDescent="0.2">
      <c r="E2" t="s">
        <v>1</v>
      </c>
      <c r="F2" s="1" t="s">
        <v>2</v>
      </c>
    </row>
    <row r="3" spans="1:171" x14ac:dyDescent="0.2">
      <c r="E3" t="s">
        <v>3</v>
      </c>
      <c r="F3" s="1" t="s">
        <v>4</v>
      </c>
    </row>
    <row r="4" spans="1:171" x14ac:dyDescent="0.2">
      <c r="E4" t="s">
        <v>5</v>
      </c>
      <c r="F4" s="1" t="s">
        <v>6</v>
      </c>
    </row>
    <row r="5" spans="1:171" x14ac:dyDescent="0.2">
      <c r="E5" t="s">
        <v>7</v>
      </c>
      <c r="F5" s="1" t="s">
        <v>8</v>
      </c>
    </row>
    <row r="6" spans="1:171" x14ac:dyDescent="0.2">
      <c r="E6" t="s">
        <v>9</v>
      </c>
      <c r="F6" s="1" t="s">
        <v>10</v>
      </c>
    </row>
    <row r="7" spans="1:171" x14ac:dyDescent="0.2">
      <c r="E7" t="s">
        <v>11</v>
      </c>
      <c r="F7" s="1" t="s">
        <v>12</v>
      </c>
      <c r="BY7" t="s">
        <v>13</v>
      </c>
    </row>
    <row r="8" spans="1:171" x14ac:dyDescent="0.2">
      <c r="E8" t="s">
        <v>14</v>
      </c>
      <c r="F8" s="1" t="s">
        <v>161</v>
      </c>
      <c r="BY8" t="s">
        <v>16</v>
      </c>
    </row>
    <row r="9" spans="1:171" x14ac:dyDescent="0.2">
      <c r="E9" t="s">
        <v>17</v>
      </c>
      <c r="F9" s="1" t="s">
        <v>18</v>
      </c>
      <c r="BY9" t="s">
        <v>280</v>
      </c>
    </row>
    <row r="11" spans="1:171" x14ac:dyDescent="0.2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</row>
    <row r="12" spans="1:171" ht="12" customHeight="1" x14ac:dyDescent="0.2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5" t="s">
        <v>42</v>
      </c>
      <c r="R12" s="15" t="s">
        <v>43</v>
      </c>
      <c r="S12" s="15" t="s">
        <v>44</v>
      </c>
      <c r="T12" s="17" t="s">
        <v>45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 t="s">
        <v>50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 t="s">
        <v>53</v>
      </c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 t="s">
        <v>56</v>
      </c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</row>
    <row r="13" spans="1:171" ht="12" customHeight="1" x14ac:dyDescent="0.2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5"/>
      <c r="R13" s="15"/>
      <c r="S13" s="15"/>
      <c r="T13" s="17" t="s">
        <v>46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 t="s">
        <v>49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 t="s">
        <v>51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 t="s">
        <v>52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 t="s">
        <v>54</v>
      </c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 t="s">
        <v>55</v>
      </c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 t="s">
        <v>57</v>
      </c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 t="s">
        <v>58</v>
      </c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</row>
    <row r="14" spans="1:171" ht="24" customHeight="1" x14ac:dyDescent="0.2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 t="s">
        <v>33</v>
      </c>
      <c r="L14" s="16"/>
      <c r="M14" s="16"/>
      <c r="N14" s="16"/>
      <c r="O14" s="16"/>
      <c r="P14" s="16"/>
      <c r="Q14" s="15"/>
      <c r="R14" s="15"/>
      <c r="S14" s="15"/>
      <c r="T14" s="18" t="s">
        <v>32</v>
      </c>
      <c r="U14" s="18"/>
      <c r="V14" s="18"/>
      <c r="W14" s="18"/>
      <c r="X14" s="14" t="s">
        <v>47</v>
      </c>
      <c r="Y14" s="18" t="s">
        <v>33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4" t="s">
        <v>47</v>
      </c>
      <c r="AL14" s="14" t="s">
        <v>48</v>
      </c>
      <c r="AM14" s="18" t="s">
        <v>32</v>
      </c>
      <c r="AN14" s="18"/>
      <c r="AO14" s="18"/>
      <c r="AP14" s="18"/>
      <c r="AQ14" s="14" t="s">
        <v>47</v>
      </c>
      <c r="AR14" s="18" t="s">
        <v>33</v>
      </c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4" t="s">
        <v>47</v>
      </c>
      <c r="BE14" s="14" t="s">
        <v>48</v>
      </c>
      <c r="BF14" s="18" t="s">
        <v>32</v>
      </c>
      <c r="BG14" s="18"/>
      <c r="BH14" s="18"/>
      <c r="BI14" s="18"/>
      <c r="BJ14" s="14" t="s">
        <v>47</v>
      </c>
      <c r="BK14" s="18" t="s">
        <v>33</v>
      </c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4" t="s">
        <v>47</v>
      </c>
      <c r="BX14" s="14" t="s">
        <v>48</v>
      </c>
      <c r="BY14" s="18" t="s">
        <v>32</v>
      </c>
      <c r="BZ14" s="18"/>
      <c r="CA14" s="18"/>
      <c r="CB14" s="18"/>
      <c r="CC14" s="14" t="s">
        <v>47</v>
      </c>
      <c r="CD14" s="18" t="s">
        <v>33</v>
      </c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4" t="s">
        <v>47</v>
      </c>
      <c r="CQ14" s="14" t="s">
        <v>48</v>
      </c>
      <c r="CR14" s="18" t="s">
        <v>32</v>
      </c>
      <c r="CS14" s="18"/>
      <c r="CT14" s="18"/>
      <c r="CU14" s="18"/>
      <c r="CV14" s="14" t="s">
        <v>47</v>
      </c>
      <c r="CW14" s="18" t="s">
        <v>33</v>
      </c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4" t="s">
        <v>47</v>
      </c>
      <c r="DJ14" s="14" t="s">
        <v>48</v>
      </c>
      <c r="DK14" s="18" t="s">
        <v>32</v>
      </c>
      <c r="DL14" s="18"/>
      <c r="DM14" s="18"/>
      <c r="DN14" s="18"/>
      <c r="DO14" s="14" t="s">
        <v>47</v>
      </c>
      <c r="DP14" s="18" t="s">
        <v>33</v>
      </c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4" t="s">
        <v>47</v>
      </c>
      <c r="EC14" s="14" t="s">
        <v>48</v>
      </c>
      <c r="ED14" s="18" t="s">
        <v>32</v>
      </c>
      <c r="EE14" s="18"/>
      <c r="EF14" s="18"/>
      <c r="EG14" s="18"/>
      <c r="EH14" s="14" t="s">
        <v>47</v>
      </c>
      <c r="EI14" s="18" t="s">
        <v>33</v>
      </c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4" t="s">
        <v>47</v>
      </c>
      <c r="EV14" s="14" t="s">
        <v>48</v>
      </c>
      <c r="EW14" s="18" t="s">
        <v>32</v>
      </c>
      <c r="EX14" s="18"/>
      <c r="EY14" s="18"/>
      <c r="EZ14" s="18"/>
      <c r="FA14" s="14" t="s">
        <v>47</v>
      </c>
      <c r="FB14" s="18" t="s">
        <v>33</v>
      </c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4" t="s">
        <v>47</v>
      </c>
      <c r="FO14" s="14" t="s">
        <v>48</v>
      </c>
    </row>
    <row r="15" spans="1:171" ht="24" customHeight="1" x14ac:dyDescent="0.2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15"/>
      <c r="R15" s="15"/>
      <c r="S15" s="15"/>
      <c r="T15" s="16" t="s">
        <v>34</v>
      </c>
      <c r="U15" s="16"/>
      <c r="V15" s="16" t="s">
        <v>35</v>
      </c>
      <c r="W15" s="16"/>
      <c r="X15" s="14"/>
      <c r="Y15" s="16" t="s">
        <v>36</v>
      </c>
      <c r="Z15" s="16"/>
      <c r="AA15" s="16" t="s">
        <v>37</v>
      </c>
      <c r="AB15" s="16"/>
      <c r="AC15" s="16" t="s">
        <v>38</v>
      </c>
      <c r="AD15" s="16"/>
      <c r="AE15" s="16" t="s">
        <v>39</v>
      </c>
      <c r="AF15" s="16"/>
      <c r="AG15" s="16" t="s">
        <v>40</v>
      </c>
      <c r="AH15" s="16"/>
      <c r="AI15" s="16" t="s">
        <v>41</v>
      </c>
      <c r="AJ15" s="16"/>
      <c r="AK15" s="14"/>
      <c r="AL15" s="14"/>
      <c r="AM15" s="16" t="s">
        <v>34</v>
      </c>
      <c r="AN15" s="16"/>
      <c r="AO15" s="16" t="s">
        <v>35</v>
      </c>
      <c r="AP15" s="16"/>
      <c r="AQ15" s="14"/>
      <c r="AR15" s="16" t="s">
        <v>36</v>
      </c>
      <c r="AS15" s="16"/>
      <c r="AT15" s="16" t="s">
        <v>37</v>
      </c>
      <c r="AU15" s="16"/>
      <c r="AV15" s="16" t="s">
        <v>38</v>
      </c>
      <c r="AW15" s="16"/>
      <c r="AX15" s="16" t="s">
        <v>39</v>
      </c>
      <c r="AY15" s="16"/>
      <c r="AZ15" s="16" t="s">
        <v>40</v>
      </c>
      <c r="BA15" s="16"/>
      <c r="BB15" s="16" t="s">
        <v>41</v>
      </c>
      <c r="BC15" s="16"/>
      <c r="BD15" s="14"/>
      <c r="BE15" s="14"/>
      <c r="BF15" s="16" t="s">
        <v>34</v>
      </c>
      <c r="BG15" s="16"/>
      <c r="BH15" s="16" t="s">
        <v>35</v>
      </c>
      <c r="BI15" s="16"/>
      <c r="BJ15" s="14"/>
      <c r="BK15" s="16" t="s">
        <v>36</v>
      </c>
      <c r="BL15" s="16"/>
      <c r="BM15" s="16" t="s">
        <v>37</v>
      </c>
      <c r="BN15" s="16"/>
      <c r="BO15" s="16" t="s">
        <v>38</v>
      </c>
      <c r="BP15" s="16"/>
      <c r="BQ15" s="16" t="s">
        <v>39</v>
      </c>
      <c r="BR15" s="16"/>
      <c r="BS15" s="16" t="s">
        <v>40</v>
      </c>
      <c r="BT15" s="16"/>
      <c r="BU15" s="16" t="s">
        <v>41</v>
      </c>
      <c r="BV15" s="16"/>
      <c r="BW15" s="14"/>
      <c r="BX15" s="14"/>
      <c r="BY15" s="16" t="s">
        <v>34</v>
      </c>
      <c r="BZ15" s="16"/>
      <c r="CA15" s="16" t="s">
        <v>35</v>
      </c>
      <c r="CB15" s="16"/>
      <c r="CC15" s="14"/>
      <c r="CD15" s="16" t="s">
        <v>36</v>
      </c>
      <c r="CE15" s="16"/>
      <c r="CF15" s="16" t="s">
        <v>37</v>
      </c>
      <c r="CG15" s="16"/>
      <c r="CH15" s="16" t="s">
        <v>38</v>
      </c>
      <c r="CI15" s="16"/>
      <c r="CJ15" s="16" t="s">
        <v>39</v>
      </c>
      <c r="CK15" s="16"/>
      <c r="CL15" s="16" t="s">
        <v>40</v>
      </c>
      <c r="CM15" s="16"/>
      <c r="CN15" s="16" t="s">
        <v>41</v>
      </c>
      <c r="CO15" s="16"/>
      <c r="CP15" s="14"/>
      <c r="CQ15" s="14"/>
      <c r="CR15" s="16" t="s">
        <v>34</v>
      </c>
      <c r="CS15" s="16"/>
      <c r="CT15" s="16" t="s">
        <v>35</v>
      </c>
      <c r="CU15" s="16"/>
      <c r="CV15" s="14"/>
      <c r="CW15" s="16" t="s">
        <v>36</v>
      </c>
      <c r="CX15" s="16"/>
      <c r="CY15" s="16" t="s">
        <v>37</v>
      </c>
      <c r="CZ15" s="16"/>
      <c r="DA15" s="16" t="s">
        <v>38</v>
      </c>
      <c r="DB15" s="16"/>
      <c r="DC15" s="16" t="s">
        <v>39</v>
      </c>
      <c r="DD15" s="16"/>
      <c r="DE15" s="16" t="s">
        <v>40</v>
      </c>
      <c r="DF15" s="16"/>
      <c r="DG15" s="16" t="s">
        <v>41</v>
      </c>
      <c r="DH15" s="16"/>
      <c r="DI15" s="14"/>
      <c r="DJ15" s="14"/>
      <c r="DK15" s="16" t="s">
        <v>34</v>
      </c>
      <c r="DL15" s="16"/>
      <c r="DM15" s="16" t="s">
        <v>35</v>
      </c>
      <c r="DN15" s="16"/>
      <c r="DO15" s="14"/>
      <c r="DP15" s="16" t="s">
        <v>36</v>
      </c>
      <c r="DQ15" s="16"/>
      <c r="DR15" s="16" t="s">
        <v>37</v>
      </c>
      <c r="DS15" s="16"/>
      <c r="DT15" s="16" t="s">
        <v>38</v>
      </c>
      <c r="DU15" s="16"/>
      <c r="DV15" s="16" t="s">
        <v>39</v>
      </c>
      <c r="DW15" s="16"/>
      <c r="DX15" s="16" t="s">
        <v>40</v>
      </c>
      <c r="DY15" s="16"/>
      <c r="DZ15" s="16" t="s">
        <v>41</v>
      </c>
      <c r="EA15" s="16"/>
      <c r="EB15" s="14"/>
      <c r="EC15" s="14"/>
      <c r="ED15" s="16" t="s">
        <v>34</v>
      </c>
      <c r="EE15" s="16"/>
      <c r="EF15" s="16" t="s">
        <v>35</v>
      </c>
      <c r="EG15" s="16"/>
      <c r="EH15" s="14"/>
      <c r="EI15" s="16" t="s">
        <v>36</v>
      </c>
      <c r="EJ15" s="16"/>
      <c r="EK15" s="16" t="s">
        <v>37</v>
      </c>
      <c r="EL15" s="16"/>
      <c r="EM15" s="16" t="s">
        <v>38</v>
      </c>
      <c r="EN15" s="16"/>
      <c r="EO15" s="16" t="s">
        <v>39</v>
      </c>
      <c r="EP15" s="16"/>
      <c r="EQ15" s="16" t="s">
        <v>40</v>
      </c>
      <c r="ER15" s="16"/>
      <c r="ES15" s="16" t="s">
        <v>41</v>
      </c>
      <c r="ET15" s="16"/>
      <c r="EU15" s="14"/>
      <c r="EV15" s="14"/>
      <c r="EW15" s="16" t="s">
        <v>34</v>
      </c>
      <c r="EX15" s="16"/>
      <c r="EY15" s="16" t="s">
        <v>35</v>
      </c>
      <c r="EZ15" s="16"/>
      <c r="FA15" s="14"/>
      <c r="FB15" s="16" t="s">
        <v>36</v>
      </c>
      <c r="FC15" s="16"/>
      <c r="FD15" s="16" t="s">
        <v>37</v>
      </c>
      <c r="FE15" s="16"/>
      <c r="FF15" s="16" t="s">
        <v>38</v>
      </c>
      <c r="FG15" s="16"/>
      <c r="FH15" s="16" t="s">
        <v>39</v>
      </c>
      <c r="FI15" s="16"/>
      <c r="FJ15" s="16" t="s">
        <v>40</v>
      </c>
      <c r="FK15" s="16"/>
      <c r="FL15" s="16" t="s">
        <v>41</v>
      </c>
      <c r="FM15" s="16"/>
      <c r="FN15" s="14"/>
      <c r="FO15" s="14"/>
    </row>
    <row r="16" spans="1:171" ht="20.100000000000001" customHeight="1" x14ac:dyDescent="0.2">
      <c r="A16" s="19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9"/>
      <c r="FO16" s="13"/>
    </row>
    <row r="17" spans="1:171" x14ac:dyDescent="0.2">
      <c r="A17" s="6">
        <v>50</v>
      </c>
      <c r="B17" s="6">
        <v>1</v>
      </c>
      <c r="C17" s="6"/>
      <c r="D17" s="6"/>
      <c r="E17" s="3" t="s">
        <v>60</v>
      </c>
      <c r="F17" s="6">
        <f>$B$17*COUNTIF(T17:FM17,"e")</f>
        <v>0</v>
      </c>
      <c r="G17" s="6">
        <f>$B$17*COUNTIF(T17:FM17,"z")</f>
        <v>1</v>
      </c>
      <c r="H17" s="6">
        <f t="shared" ref="H17:H24" si="0">SUM(I17:P17)</f>
        <v>30</v>
      </c>
      <c r="I17" s="6">
        <f t="shared" ref="I17:I24" si="1">T17+AM17+BF17+BY17+CR17+DK17+ED17+EW17</f>
        <v>0</v>
      </c>
      <c r="J17" s="6">
        <f t="shared" ref="J17:J24" si="2">V17+AO17+BH17+CA17+CT17+DM17+EF17+EY17</f>
        <v>0</v>
      </c>
      <c r="K17" s="6">
        <f t="shared" ref="K17:K24" si="3">Y17+AR17+BK17+CD17+CW17+DP17+EI17+FB17</f>
        <v>0</v>
      </c>
      <c r="L17" s="6">
        <f t="shared" ref="L17:L24" si="4">AA17+AT17+BM17+CF17+CY17+DR17+EK17+FD17</f>
        <v>30</v>
      </c>
      <c r="M17" s="6">
        <f t="shared" ref="M17:M24" si="5">AC17+AV17+BO17+CH17+DA17+DT17+EM17+FF17</f>
        <v>0</v>
      </c>
      <c r="N17" s="6">
        <f t="shared" ref="N17:N24" si="6">AE17+AX17+BQ17+CJ17+DC17+DV17+EO17+FH17</f>
        <v>0</v>
      </c>
      <c r="O17" s="6">
        <f t="shared" ref="O17:O24" si="7">AG17+AZ17+BS17+CL17+DE17+DX17+EQ17+FJ17</f>
        <v>0</v>
      </c>
      <c r="P17" s="6">
        <f t="shared" ref="P17:P24" si="8">AI17+BB17+BU17+CN17+DG17+DZ17+ES17+FL17</f>
        <v>0</v>
      </c>
      <c r="Q17" s="7">
        <f t="shared" ref="Q17:Q24" si="9">AL17+BE17+BX17+CQ17+DJ17+EC17+EV17+FO17</f>
        <v>2</v>
      </c>
      <c r="R17" s="7">
        <f t="shared" ref="R17:R24" si="10">AK17+BD17+BW17+CP17+DI17+EB17+EU17+FN17</f>
        <v>2</v>
      </c>
      <c r="S17" s="7">
        <f>$B$17*1.3</f>
        <v>1.3</v>
      </c>
      <c r="T17" s="11"/>
      <c r="U17" s="10"/>
      <c r="V17" s="11"/>
      <c r="W17" s="10"/>
      <c r="X17" s="7"/>
      <c r="Y17" s="11"/>
      <c r="Z17" s="10"/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t="shared" ref="AL17:AL24" si="11">X17+AK17</f>
        <v>0</v>
      </c>
      <c r="AM17" s="11"/>
      <c r="AN17" s="10"/>
      <c r="AO17" s="11"/>
      <c r="AP17" s="10"/>
      <c r="AQ17" s="7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24" si="12">AQ17+BD17</f>
        <v>0</v>
      </c>
      <c r="BF17" s="11"/>
      <c r="BG17" s="10"/>
      <c r="BH17" s="11"/>
      <c r="BI17" s="10"/>
      <c r="BJ17" s="7"/>
      <c r="BK17" s="11"/>
      <c r="BL17" s="10"/>
      <c r="BM17" s="11">
        <f>$B$17*30</f>
        <v>30</v>
      </c>
      <c r="BN17" s="10" t="s">
        <v>61</v>
      </c>
      <c r="BO17" s="11"/>
      <c r="BP17" s="10"/>
      <c r="BQ17" s="11"/>
      <c r="BR17" s="10"/>
      <c r="BS17" s="11"/>
      <c r="BT17" s="10"/>
      <c r="BU17" s="11"/>
      <c r="BV17" s="10"/>
      <c r="BW17" s="7">
        <f>$B$17*2</f>
        <v>2</v>
      </c>
      <c r="BX17" s="7">
        <f t="shared" ref="BX17:BX24" si="13">BJ17+BW17</f>
        <v>2</v>
      </c>
      <c r="BY17" s="11"/>
      <c r="BZ17" s="10"/>
      <c r="CA17" s="11"/>
      <c r="CB17" s="10"/>
      <c r="CC17" s="7"/>
      <c r="CD17" s="11"/>
      <c r="CE17" s="10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24" si="14">CC17+CP17</f>
        <v>0</v>
      </c>
      <c r="CR17" s="11"/>
      <c r="CS17" s="10"/>
      <c r="CT17" s="11"/>
      <c r="CU17" s="10"/>
      <c r="CV17" s="7"/>
      <c r="CW17" s="11"/>
      <c r="CX17" s="10"/>
      <c r="CY17" s="11"/>
      <c r="CZ17" s="10"/>
      <c r="DA17" s="11"/>
      <c r="DB17" s="10"/>
      <c r="DC17" s="11"/>
      <c r="DD17" s="10"/>
      <c r="DE17" s="11"/>
      <c r="DF17" s="10"/>
      <c r="DG17" s="11"/>
      <c r="DH17" s="10"/>
      <c r="DI17" s="7"/>
      <c r="DJ17" s="7">
        <f t="shared" ref="DJ17:DJ24" si="15">CV17+DI17</f>
        <v>0</v>
      </c>
      <c r="DK17" s="11"/>
      <c r="DL17" s="10"/>
      <c r="DM17" s="11"/>
      <c r="DN17" s="10"/>
      <c r="DO17" s="7"/>
      <c r="DP17" s="11"/>
      <c r="DQ17" s="10"/>
      <c r="DR17" s="11"/>
      <c r="DS17" s="10"/>
      <c r="DT17" s="11"/>
      <c r="DU17" s="10"/>
      <c r="DV17" s="11"/>
      <c r="DW17" s="10"/>
      <c r="DX17" s="11"/>
      <c r="DY17" s="10"/>
      <c r="DZ17" s="11"/>
      <c r="EA17" s="10"/>
      <c r="EB17" s="7"/>
      <c r="EC17" s="7">
        <f t="shared" ref="EC17:EC24" si="16">DO17+EB17</f>
        <v>0</v>
      </c>
      <c r="ED17" s="11"/>
      <c r="EE17" s="10"/>
      <c r="EF17" s="11"/>
      <c r="EG17" s="10"/>
      <c r="EH17" s="7"/>
      <c r="EI17" s="11"/>
      <c r="EJ17" s="10"/>
      <c r="EK17" s="11"/>
      <c r="EL17" s="10"/>
      <c r="EM17" s="11"/>
      <c r="EN17" s="10"/>
      <c r="EO17" s="11"/>
      <c r="EP17" s="10"/>
      <c r="EQ17" s="11"/>
      <c r="ER17" s="10"/>
      <c r="ES17" s="11"/>
      <c r="ET17" s="10"/>
      <c r="EU17" s="7"/>
      <c r="EV17" s="7">
        <f t="shared" ref="EV17:EV24" si="17">EH17+EU17</f>
        <v>0</v>
      </c>
      <c r="EW17" s="11"/>
      <c r="EX17" s="10"/>
      <c r="EY17" s="11"/>
      <c r="EZ17" s="10"/>
      <c r="FA17" s="7"/>
      <c r="FB17" s="11"/>
      <c r="FC17" s="10"/>
      <c r="FD17" s="11"/>
      <c r="FE17" s="10"/>
      <c r="FF17" s="11"/>
      <c r="FG17" s="10"/>
      <c r="FH17" s="11"/>
      <c r="FI17" s="10"/>
      <c r="FJ17" s="11"/>
      <c r="FK17" s="10"/>
      <c r="FL17" s="11"/>
      <c r="FM17" s="10"/>
      <c r="FN17" s="7"/>
      <c r="FO17" s="7">
        <f t="shared" ref="FO17:FO24" si="18">FA17+FN17</f>
        <v>0</v>
      </c>
    </row>
    <row r="18" spans="1:171" x14ac:dyDescent="0.2">
      <c r="A18" s="6">
        <v>51</v>
      </c>
      <c r="B18" s="6">
        <v>1</v>
      </c>
      <c r="C18" s="6"/>
      <c r="D18" s="6"/>
      <c r="E18" s="3" t="s">
        <v>62</v>
      </c>
      <c r="F18" s="6">
        <f>$B$18*COUNTIF(T18:FM18,"e")</f>
        <v>0</v>
      </c>
      <c r="G18" s="6">
        <f>$B$18*COUNTIF(T18:FM18,"z")</f>
        <v>1</v>
      </c>
      <c r="H18" s="6">
        <f t="shared" si="0"/>
        <v>30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30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2</v>
      </c>
      <c r="R18" s="7">
        <f t="shared" si="10"/>
        <v>2</v>
      </c>
      <c r="S18" s="7">
        <f>$B$18*1.3</f>
        <v>1.3</v>
      </c>
      <c r="T18" s="11"/>
      <c r="U18" s="10"/>
      <c r="V18" s="11"/>
      <c r="W18" s="10"/>
      <c r="X18" s="7"/>
      <c r="Y18" s="11"/>
      <c r="Z18" s="10"/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/>
      <c r="AN18" s="10"/>
      <c r="AO18" s="11"/>
      <c r="AP18" s="10"/>
      <c r="AQ18" s="7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/>
      <c r="BI18" s="10"/>
      <c r="BJ18" s="7"/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7"/>
      <c r="CD18" s="11"/>
      <c r="CE18" s="10"/>
      <c r="CF18" s="11">
        <f>$B$18*30</f>
        <v>30</v>
      </c>
      <c r="CG18" s="10" t="s">
        <v>61</v>
      </c>
      <c r="CH18" s="11"/>
      <c r="CI18" s="10"/>
      <c r="CJ18" s="11"/>
      <c r="CK18" s="10"/>
      <c r="CL18" s="11"/>
      <c r="CM18" s="10"/>
      <c r="CN18" s="11"/>
      <c r="CO18" s="10"/>
      <c r="CP18" s="7">
        <f>$B$18*2</f>
        <v>2</v>
      </c>
      <c r="CQ18" s="7">
        <f t="shared" si="14"/>
        <v>2</v>
      </c>
      <c r="CR18" s="11"/>
      <c r="CS18" s="10"/>
      <c r="CT18" s="11"/>
      <c r="CU18" s="10"/>
      <c r="CV18" s="7"/>
      <c r="CW18" s="11"/>
      <c r="CX18" s="10"/>
      <c r="CY18" s="11"/>
      <c r="CZ18" s="10"/>
      <c r="DA18" s="11"/>
      <c r="DB18" s="10"/>
      <c r="DC18" s="11"/>
      <c r="DD18" s="10"/>
      <c r="DE18" s="11"/>
      <c r="DF18" s="10"/>
      <c r="DG18" s="11"/>
      <c r="DH18" s="10"/>
      <c r="DI18" s="7"/>
      <c r="DJ18" s="7">
        <f t="shared" si="15"/>
        <v>0</v>
      </c>
      <c r="DK18" s="11"/>
      <c r="DL18" s="10"/>
      <c r="DM18" s="11"/>
      <c r="DN18" s="10"/>
      <c r="DO18" s="7"/>
      <c r="DP18" s="11"/>
      <c r="DQ18" s="10"/>
      <c r="DR18" s="11"/>
      <c r="DS18" s="10"/>
      <c r="DT18" s="11"/>
      <c r="DU18" s="10"/>
      <c r="DV18" s="11"/>
      <c r="DW18" s="10"/>
      <c r="DX18" s="11"/>
      <c r="DY18" s="10"/>
      <c r="DZ18" s="11"/>
      <c r="EA18" s="10"/>
      <c r="EB18" s="7"/>
      <c r="EC18" s="7">
        <f t="shared" si="16"/>
        <v>0</v>
      </c>
      <c r="ED18" s="11"/>
      <c r="EE18" s="10"/>
      <c r="EF18" s="11"/>
      <c r="EG18" s="10"/>
      <c r="EH18" s="7"/>
      <c r="EI18" s="11"/>
      <c r="EJ18" s="10"/>
      <c r="EK18" s="11"/>
      <c r="EL18" s="10"/>
      <c r="EM18" s="11"/>
      <c r="EN18" s="10"/>
      <c r="EO18" s="11"/>
      <c r="EP18" s="10"/>
      <c r="EQ18" s="11"/>
      <c r="ER18" s="10"/>
      <c r="ES18" s="11"/>
      <c r="ET18" s="10"/>
      <c r="EU18" s="7"/>
      <c r="EV18" s="7">
        <f t="shared" si="17"/>
        <v>0</v>
      </c>
      <c r="EW18" s="11"/>
      <c r="EX18" s="10"/>
      <c r="EY18" s="11"/>
      <c r="EZ18" s="10"/>
      <c r="FA18" s="7"/>
      <c r="FB18" s="11"/>
      <c r="FC18" s="10"/>
      <c r="FD18" s="11"/>
      <c r="FE18" s="10"/>
      <c r="FF18" s="11"/>
      <c r="FG18" s="10"/>
      <c r="FH18" s="11"/>
      <c r="FI18" s="10"/>
      <c r="FJ18" s="11"/>
      <c r="FK18" s="10"/>
      <c r="FL18" s="11"/>
      <c r="FM18" s="10"/>
      <c r="FN18" s="7"/>
      <c r="FO18" s="7">
        <f t="shared" si="18"/>
        <v>0</v>
      </c>
    </row>
    <row r="19" spans="1:171" x14ac:dyDescent="0.2">
      <c r="A19" s="6">
        <v>52</v>
      </c>
      <c r="B19" s="6">
        <v>1</v>
      </c>
      <c r="C19" s="6"/>
      <c r="D19" s="6"/>
      <c r="E19" s="3" t="s">
        <v>63</v>
      </c>
      <c r="F19" s="6">
        <f>$B$19*COUNTIF(T19:FM19,"e")</f>
        <v>1</v>
      </c>
      <c r="G19" s="6">
        <f>$B$19*COUNTIF(T19:FM19,"z")</f>
        <v>0</v>
      </c>
      <c r="H19" s="6">
        <f t="shared" si="0"/>
        <v>40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40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3</v>
      </c>
      <c r="R19" s="7">
        <f t="shared" si="10"/>
        <v>3</v>
      </c>
      <c r="S19" s="7">
        <f>$B$19*1.3</f>
        <v>1.3</v>
      </c>
      <c r="T19" s="11"/>
      <c r="U19" s="10"/>
      <c r="V19" s="11"/>
      <c r="W19" s="10"/>
      <c r="X19" s="7"/>
      <c r="Y19" s="11"/>
      <c r="Z19" s="10"/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/>
      <c r="AN19" s="10"/>
      <c r="AO19" s="11"/>
      <c r="AP19" s="10"/>
      <c r="AQ19" s="7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7"/>
      <c r="BK19" s="11"/>
      <c r="BL19" s="10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7"/>
      <c r="CD19" s="11"/>
      <c r="CE19" s="10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  <c r="CR19" s="11"/>
      <c r="CS19" s="10"/>
      <c r="CT19" s="11"/>
      <c r="CU19" s="10"/>
      <c r="CV19" s="7"/>
      <c r="CW19" s="11"/>
      <c r="CX19" s="10"/>
      <c r="CY19" s="11">
        <f>$B$19*40</f>
        <v>40</v>
      </c>
      <c r="CZ19" s="10" t="s">
        <v>64</v>
      </c>
      <c r="DA19" s="11"/>
      <c r="DB19" s="10"/>
      <c r="DC19" s="11"/>
      <c r="DD19" s="10"/>
      <c r="DE19" s="11"/>
      <c r="DF19" s="10"/>
      <c r="DG19" s="11"/>
      <c r="DH19" s="10"/>
      <c r="DI19" s="7">
        <f>$B$19*3</f>
        <v>3</v>
      </c>
      <c r="DJ19" s="7">
        <f t="shared" si="15"/>
        <v>3</v>
      </c>
      <c r="DK19" s="11"/>
      <c r="DL19" s="10"/>
      <c r="DM19" s="11"/>
      <c r="DN19" s="10"/>
      <c r="DO19" s="7"/>
      <c r="DP19" s="11"/>
      <c r="DQ19" s="10"/>
      <c r="DR19" s="11"/>
      <c r="DS19" s="10"/>
      <c r="DT19" s="11"/>
      <c r="DU19" s="10"/>
      <c r="DV19" s="11"/>
      <c r="DW19" s="10"/>
      <c r="DX19" s="11"/>
      <c r="DY19" s="10"/>
      <c r="DZ19" s="11"/>
      <c r="EA19" s="10"/>
      <c r="EB19" s="7"/>
      <c r="EC19" s="7">
        <f t="shared" si="16"/>
        <v>0</v>
      </c>
      <c r="ED19" s="11"/>
      <c r="EE19" s="10"/>
      <c r="EF19" s="11"/>
      <c r="EG19" s="10"/>
      <c r="EH19" s="7"/>
      <c r="EI19" s="11"/>
      <c r="EJ19" s="10"/>
      <c r="EK19" s="11"/>
      <c r="EL19" s="10"/>
      <c r="EM19" s="11"/>
      <c r="EN19" s="10"/>
      <c r="EO19" s="11"/>
      <c r="EP19" s="10"/>
      <c r="EQ19" s="11"/>
      <c r="ER19" s="10"/>
      <c r="ES19" s="11"/>
      <c r="ET19" s="10"/>
      <c r="EU19" s="7"/>
      <c r="EV19" s="7">
        <f t="shared" si="17"/>
        <v>0</v>
      </c>
      <c r="EW19" s="11"/>
      <c r="EX19" s="10"/>
      <c r="EY19" s="11"/>
      <c r="EZ19" s="10"/>
      <c r="FA19" s="7"/>
      <c r="FB19" s="11"/>
      <c r="FC19" s="10"/>
      <c r="FD19" s="11"/>
      <c r="FE19" s="10"/>
      <c r="FF19" s="11"/>
      <c r="FG19" s="10"/>
      <c r="FH19" s="11"/>
      <c r="FI19" s="10"/>
      <c r="FJ19" s="11"/>
      <c r="FK19" s="10"/>
      <c r="FL19" s="11"/>
      <c r="FM19" s="10"/>
      <c r="FN19" s="7"/>
      <c r="FO19" s="7">
        <f t="shared" si="18"/>
        <v>0</v>
      </c>
    </row>
    <row r="20" spans="1:171" x14ac:dyDescent="0.2">
      <c r="A20" s="6"/>
      <c r="B20" s="6"/>
      <c r="C20" s="6"/>
      <c r="D20" s="6" t="s">
        <v>65</v>
      </c>
      <c r="E20" s="3" t="s">
        <v>66</v>
      </c>
      <c r="F20" s="6">
        <f>COUNTIF(T20:FM20,"e")</f>
        <v>0</v>
      </c>
      <c r="G20" s="6">
        <f>COUNTIF(T20:FM20,"z")</f>
        <v>1</v>
      </c>
      <c r="H20" s="6">
        <f t="shared" si="0"/>
        <v>10</v>
      </c>
      <c r="I20" s="6">
        <f t="shared" si="1"/>
        <v>10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1</v>
      </c>
      <c r="R20" s="7">
        <f t="shared" si="10"/>
        <v>0</v>
      </c>
      <c r="S20" s="7">
        <v>0.3</v>
      </c>
      <c r="T20" s="11"/>
      <c r="U20" s="10"/>
      <c r="V20" s="11"/>
      <c r="W20" s="10"/>
      <c r="X20" s="7"/>
      <c r="Y20" s="11"/>
      <c r="Z20" s="10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7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7"/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7"/>
      <c r="CD20" s="11"/>
      <c r="CE20" s="10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  <c r="CR20" s="11"/>
      <c r="CS20" s="10"/>
      <c r="CT20" s="11"/>
      <c r="CU20" s="10"/>
      <c r="CV20" s="7"/>
      <c r="CW20" s="11"/>
      <c r="CX20" s="10"/>
      <c r="CY20" s="11"/>
      <c r="CZ20" s="10"/>
      <c r="DA20" s="11"/>
      <c r="DB20" s="10"/>
      <c r="DC20" s="11"/>
      <c r="DD20" s="10"/>
      <c r="DE20" s="11"/>
      <c r="DF20" s="10"/>
      <c r="DG20" s="11"/>
      <c r="DH20" s="10"/>
      <c r="DI20" s="7"/>
      <c r="DJ20" s="7">
        <f t="shared" si="15"/>
        <v>0</v>
      </c>
      <c r="DK20" s="11"/>
      <c r="DL20" s="10"/>
      <c r="DM20" s="11"/>
      <c r="DN20" s="10"/>
      <c r="DO20" s="7"/>
      <c r="DP20" s="11"/>
      <c r="DQ20" s="10"/>
      <c r="DR20" s="11"/>
      <c r="DS20" s="10"/>
      <c r="DT20" s="11"/>
      <c r="DU20" s="10"/>
      <c r="DV20" s="11"/>
      <c r="DW20" s="10"/>
      <c r="DX20" s="11"/>
      <c r="DY20" s="10"/>
      <c r="DZ20" s="11"/>
      <c r="EA20" s="10"/>
      <c r="EB20" s="7"/>
      <c r="EC20" s="7">
        <f t="shared" si="16"/>
        <v>0</v>
      </c>
      <c r="ED20" s="11">
        <v>10</v>
      </c>
      <c r="EE20" s="10" t="s">
        <v>61</v>
      </c>
      <c r="EF20" s="11"/>
      <c r="EG20" s="10"/>
      <c r="EH20" s="7">
        <v>1</v>
      </c>
      <c r="EI20" s="11"/>
      <c r="EJ20" s="10"/>
      <c r="EK20" s="11"/>
      <c r="EL20" s="10"/>
      <c r="EM20" s="11"/>
      <c r="EN20" s="10"/>
      <c r="EO20" s="11"/>
      <c r="EP20" s="10"/>
      <c r="EQ20" s="11"/>
      <c r="ER20" s="10"/>
      <c r="ES20" s="11"/>
      <c r="ET20" s="10"/>
      <c r="EU20" s="7"/>
      <c r="EV20" s="7">
        <f t="shared" si="17"/>
        <v>1</v>
      </c>
      <c r="EW20" s="11"/>
      <c r="EX20" s="10"/>
      <c r="EY20" s="11"/>
      <c r="EZ20" s="10"/>
      <c r="FA20" s="7"/>
      <c r="FB20" s="11"/>
      <c r="FC20" s="10"/>
      <c r="FD20" s="11"/>
      <c r="FE20" s="10"/>
      <c r="FF20" s="11"/>
      <c r="FG20" s="10"/>
      <c r="FH20" s="11"/>
      <c r="FI20" s="10"/>
      <c r="FJ20" s="11"/>
      <c r="FK20" s="10"/>
      <c r="FL20" s="11"/>
      <c r="FM20" s="10"/>
      <c r="FN20" s="7"/>
      <c r="FO20" s="7">
        <f t="shared" si="18"/>
        <v>0</v>
      </c>
    </row>
    <row r="21" spans="1:171" x14ac:dyDescent="0.2">
      <c r="A21" s="6"/>
      <c r="B21" s="6"/>
      <c r="C21" s="6"/>
      <c r="D21" s="6" t="s">
        <v>67</v>
      </c>
      <c r="E21" s="3" t="s">
        <v>68</v>
      </c>
      <c r="F21" s="6">
        <f>COUNTIF(T21:FM21,"e")</f>
        <v>0</v>
      </c>
      <c r="G21" s="6">
        <f>COUNTIF(T21:FM21,"z")</f>
        <v>1</v>
      </c>
      <c r="H21" s="6">
        <f t="shared" si="0"/>
        <v>9</v>
      </c>
      <c r="I21" s="6">
        <f t="shared" si="1"/>
        <v>9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1</v>
      </c>
      <c r="R21" s="7">
        <f t="shared" si="10"/>
        <v>0</v>
      </c>
      <c r="S21" s="7">
        <v>0.3</v>
      </c>
      <c r="T21" s="11"/>
      <c r="U21" s="10"/>
      <c r="V21" s="11"/>
      <c r="W21" s="10"/>
      <c r="X21" s="7"/>
      <c r="Y21" s="11"/>
      <c r="Z21" s="10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/>
      <c r="AP21" s="10"/>
      <c r="AQ21" s="7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7"/>
      <c r="BK21" s="11"/>
      <c r="BL21" s="10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7"/>
      <c r="CD21" s="11"/>
      <c r="CE21" s="10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  <c r="CR21" s="11">
        <v>9</v>
      </c>
      <c r="CS21" s="10" t="s">
        <v>61</v>
      </c>
      <c r="CT21" s="11"/>
      <c r="CU21" s="10"/>
      <c r="CV21" s="7">
        <v>1</v>
      </c>
      <c r="CW21" s="11"/>
      <c r="CX21" s="10"/>
      <c r="CY21" s="11"/>
      <c r="CZ21" s="10"/>
      <c r="DA21" s="11"/>
      <c r="DB21" s="10"/>
      <c r="DC21" s="11"/>
      <c r="DD21" s="10"/>
      <c r="DE21" s="11"/>
      <c r="DF21" s="10"/>
      <c r="DG21" s="11"/>
      <c r="DH21" s="10"/>
      <c r="DI21" s="7"/>
      <c r="DJ21" s="7">
        <f t="shared" si="15"/>
        <v>1</v>
      </c>
      <c r="DK21" s="11"/>
      <c r="DL21" s="10"/>
      <c r="DM21" s="11"/>
      <c r="DN21" s="10"/>
      <c r="DO21" s="7"/>
      <c r="DP21" s="11"/>
      <c r="DQ21" s="10"/>
      <c r="DR21" s="11"/>
      <c r="DS21" s="10"/>
      <c r="DT21" s="11"/>
      <c r="DU21" s="10"/>
      <c r="DV21" s="11"/>
      <c r="DW21" s="10"/>
      <c r="DX21" s="11"/>
      <c r="DY21" s="10"/>
      <c r="DZ21" s="11"/>
      <c r="EA21" s="10"/>
      <c r="EB21" s="7"/>
      <c r="EC21" s="7">
        <f t="shared" si="16"/>
        <v>0</v>
      </c>
      <c r="ED21" s="11"/>
      <c r="EE21" s="10"/>
      <c r="EF21" s="11"/>
      <c r="EG21" s="10"/>
      <c r="EH21" s="7"/>
      <c r="EI21" s="11"/>
      <c r="EJ21" s="10"/>
      <c r="EK21" s="11"/>
      <c r="EL21" s="10"/>
      <c r="EM21" s="11"/>
      <c r="EN21" s="10"/>
      <c r="EO21" s="11"/>
      <c r="EP21" s="10"/>
      <c r="EQ21" s="11"/>
      <c r="ER21" s="10"/>
      <c r="ES21" s="11"/>
      <c r="ET21" s="10"/>
      <c r="EU21" s="7"/>
      <c r="EV21" s="7">
        <f t="shared" si="17"/>
        <v>0</v>
      </c>
      <c r="EW21" s="11"/>
      <c r="EX21" s="10"/>
      <c r="EY21" s="11"/>
      <c r="EZ21" s="10"/>
      <c r="FA21" s="7"/>
      <c r="FB21" s="11"/>
      <c r="FC21" s="10"/>
      <c r="FD21" s="11"/>
      <c r="FE21" s="10"/>
      <c r="FF21" s="11"/>
      <c r="FG21" s="10"/>
      <c r="FH21" s="11"/>
      <c r="FI21" s="10"/>
      <c r="FJ21" s="11"/>
      <c r="FK21" s="10"/>
      <c r="FL21" s="11"/>
      <c r="FM21" s="10"/>
      <c r="FN21" s="7"/>
      <c r="FO21" s="7">
        <f t="shared" si="18"/>
        <v>0</v>
      </c>
    </row>
    <row r="22" spans="1:171" x14ac:dyDescent="0.2">
      <c r="A22" s="6">
        <v>1</v>
      </c>
      <c r="B22" s="6">
        <v>1</v>
      </c>
      <c r="C22" s="6"/>
      <c r="D22" s="6"/>
      <c r="E22" s="3" t="s">
        <v>69</v>
      </c>
      <c r="F22" s="6">
        <f>$B$22*COUNTIF(T22:FM22,"e")</f>
        <v>0</v>
      </c>
      <c r="G22" s="6">
        <f>$B$22*COUNTIF(T22:FM22,"z")</f>
        <v>1</v>
      </c>
      <c r="H22" s="6">
        <f t="shared" si="0"/>
        <v>9</v>
      </c>
      <c r="I22" s="6">
        <f t="shared" si="1"/>
        <v>9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1</v>
      </c>
      <c r="R22" s="7">
        <f t="shared" si="10"/>
        <v>0</v>
      </c>
      <c r="S22" s="7">
        <f>$B$22*0.3</f>
        <v>0.3</v>
      </c>
      <c r="T22" s="11"/>
      <c r="U22" s="10"/>
      <c r="V22" s="11"/>
      <c r="W22" s="10"/>
      <c r="X22" s="7"/>
      <c r="Y22" s="11"/>
      <c r="Z22" s="10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/>
      <c r="AN22" s="10"/>
      <c r="AO22" s="11"/>
      <c r="AP22" s="10"/>
      <c r="AQ22" s="7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/>
      <c r="BI22" s="10"/>
      <c r="BJ22" s="7"/>
      <c r="BK22" s="11"/>
      <c r="BL22" s="10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7"/>
      <c r="CD22" s="11"/>
      <c r="CE22" s="10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  <c r="CR22" s="11"/>
      <c r="CS22" s="10"/>
      <c r="CT22" s="11"/>
      <c r="CU22" s="10"/>
      <c r="CV22" s="7"/>
      <c r="CW22" s="11"/>
      <c r="CX22" s="10"/>
      <c r="CY22" s="11"/>
      <c r="CZ22" s="10"/>
      <c r="DA22" s="11"/>
      <c r="DB22" s="10"/>
      <c r="DC22" s="11"/>
      <c r="DD22" s="10"/>
      <c r="DE22" s="11"/>
      <c r="DF22" s="10"/>
      <c r="DG22" s="11"/>
      <c r="DH22" s="10"/>
      <c r="DI22" s="7"/>
      <c r="DJ22" s="7">
        <f t="shared" si="15"/>
        <v>0</v>
      </c>
      <c r="DK22" s="11"/>
      <c r="DL22" s="10"/>
      <c r="DM22" s="11"/>
      <c r="DN22" s="10"/>
      <c r="DO22" s="7"/>
      <c r="DP22" s="11"/>
      <c r="DQ22" s="10"/>
      <c r="DR22" s="11"/>
      <c r="DS22" s="10"/>
      <c r="DT22" s="11"/>
      <c r="DU22" s="10"/>
      <c r="DV22" s="11"/>
      <c r="DW22" s="10"/>
      <c r="DX22" s="11"/>
      <c r="DY22" s="10"/>
      <c r="DZ22" s="11"/>
      <c r="EA22" s="10"/>
      <c r="EB22" s="7"/>
      <c r="EC22" s="7">
        <f t="shared" si="16"/>
        <v>0</v>
      </c>
      <c r="ED22" s="11">
        <f>$B$22*9</f>
        <v>9</v>
      </c>
      <c r="EE22" s="10" t="s">
        <v>61</v>
      </c>
      <c r="EF22" s="11"/>
      <c r="EG22" s="10"/>
      <c r="EH22" s="7">
        <f>$B$22*1</f>
        <v>1</v>
      </c>
      <c r="EI22" s="11"/>
      <c r="EJ22" s="10"/>
      <c r="EK22" s="11"/>
      <c r="EL22" s="10"/>
      <c r="EM22" s="11"/>
      <c r="EN22" s="10"/>
      <c r="EO22" s="11"/>
      <c r="EP22" s="10"/>
      <c r="EQ22" s="11"/>
      <c r="ER22" s="10"/>
      <c r="ES22" s="11"/>
      <c r="ET22" s="10"/>
      <c r="EU22" s="7"/>
      <c r="EV22" s="7">
        <f t="shared" si="17"/>
        <v>1</v>
      </c>
      <c r="EW22" s="11"/>
      <c r="EX22" s="10"/>
      <c r="EY22" s="11"/>
      <c r="EZ22" s="10"/>
      <c r="FA22" s="7"/>
      <c r="FB22" s="11"/>
      <c r="FC22" s="10"/>
      <c r="FD22" s="11"/>
      <c r="FE22" s="10"/>
      <c r="FF22" s="11"/>
      <c r="FG22" s="10"/>
      <c r="FH22" s="11"/>
      <c r="FI22" s="10"/>
      <c r="FJ22" s="11"/>
      <c r="FK22" s="10"/>
      <c r="FL22" s="11"/>
      <c r="FM22" s="10"/>
      <c r="FN22" s="7"/>
      <c r="FO22" s="7">
        <f t="shared" si="18"/>
        <v>0</v>
      </c>
    </row>
    <row r="23" spans="1:171" x14ac:dyDescent="0.2">
      <c r="A23" s="6"/>
      <c r="B23" s="6"/>
      <c r="C23" s="6"/>
      <c r="D23" s="6" t="s">
        <v>70</v>
      </c>
      <c r="E23" s="3" t="s">
        <v>71</v>
      </c>
      <c r="F23" s="6">
        <f>COUNTIF(T23:FM23,"e")</f>
        <v>0</v>
      </c>
      <c r="G23" s="6">
        <f>COUNTIF(T23:FM23,"z")</f>
        <v>1</v>
      </c>
      <c r="H23" s="6">
        <f t="shared" si="0"/>
        <v>9</v>
      </c>
      <c r="I23" s="6">
        <f t="shared" si="1"/>
        <v>9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1</v>
      </c>
      <c r="R23" s="7">
        <f t="shared" si="10"/>
        <v>0</v>
      </c>
      <c r="S23" s="7">
        <v>0.3</v>
      </c>
      <c r="T23" s="11"/>
      <c r="U23" s="10"/>
      <c r="V23" s="11"/>
      <c r="W23" s="10"/>
      <c r="X23" s="7"/>
      <c r="Y23" s="11"/>
      <c r="Z23" s="10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/>
      <c r="AN23" s="10"/>
      <c r="AO23" s="11"/>
      <c r="AP23" s="10"/>
      <c r="AQ23" s="7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7"/>
      <c r="BK23" s="11"/>
      <c r="BL23" s="10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/>
      <c r="BZ23" s="10"/>
      <c r="CA23" s="11"/>
      <c r="CB23" s="10"/>
      <c r="CC23" s="7"/>
      <c r="CD23" s="11"/>
      <c r="CE23" s="10"/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  <c r="CR23" s="11"/>
      <c r="CS23" s="10"/>
      <c r="CT23" s="11"/>
      <c r="CU23" s="10"/>
      <c r="CV23" s="7"/>
      <c r="CW23" s="11"/>
      <c r="CX23" s="10"/>
      <c r="CY23" s="11"/>
      <c r="CZ23" s="10"/>
      <c r="DA23" s="11"/>
      <c r="DB23" s="10"/>
      <c r="DC23" s="11"/>
      <c r="DD23" s="10"/>
      <c r="DE23" s="11"/>
      <c r="DF23" s="10"/>
      <c r="DG23" s="11"/>
      <c r="DH23" s="10"/>
      <c r="DI23" s="7"/>
      <c r="DJ23" s="7">
        <f t="shared" si="15"/>
        <v>0</v>
      </c>
      <c r="DK23" s="11">
        <v>9</v>
      </c>
      <c r="DL23" s="10" t="s">
        <v>61</v>
      </c>
      <c r="DM23" s="11"/>
      <c r="DN23" s="10"/>
      <c r="DO23" s="7">
        <v>1</v>
      </c>
      <c r="DP23" s="11"/>
      <c r="DQ23" s="10"/>
      <c r="DR23" s="11"/>
      <c r="DS23" s="10"/>
      <c r="DT23" s="11"/>
      <c r="DU23" s="10"/>
      <c r="DV23" s="11"/>
      <c r="DW23" s="10"/>
      <c r="DX23" s="11"/>
      <c r="DY23" s="10"/>
      <c r="DZ23" s="11"/>
      <c r="EA23" s="10"/>
      <c r="EB23" s="7"/>
      <c r="EC23" s="7">
        <f t="shared" si="16"/>
        <v>1</v>
      </c>
      <c r="ED23" s="11"/>
      <c r="EE23" s="10"/>
      <c r="EF23" s="11"/>
      <c r="EG23" s="10"/>
      <c r="EH23" s="7"/>
      <c r="EI23" s="11"/>
      <c r="EJ23" s="10"/>
      <c r="EK23" s="11"/>
      <c r="EL23" s="10"/>
      <c r="EM23" s="11"/>
      <c r="EN23" s="10"/>
      <c r="EO23" s="11"/>
      <c r="EP23" s="10"/>
      <c r="EQ23" s="11"/>
      <c r="ER23" s="10"/>
      <c r="ES23" s="11"/>
      <c r="ET23" s="10"/>
      <c r="EU23" s="7"/>
      <c r="EV23" s="7">
        <f t="shared" si="17"/>
        <v>0</v>
      </c>
      <c r="EW23" s="11"/>
      <c r="EX23" s="10"/>
      <c r="EY23" s="11"/>
      <c r="EZ23" s="10"/>
      <c r="FA23" s="7"/>
      <c r="FB23" s="11"/>
      <c r="FC23" s="10"/>
      <c r="FD23" s="11"/>
      <c r="FE23" s="10"/>
      <c r="FF23" s="11"/>
      <c r="FG23" s="10"/>
      <c r="FH23" s="11"/>
      <c r="FI23" s="10"/>
      <c r="FJ23" s="11"/>
      <c r="FK23" s="10"/>
      <c r="FL23" s="11"/>
      <c r="FM23" s="10"/>
      <c r="FN23" s="7"/>
      <c r="FO23" s="7">
        <f t="shared" si="18"/>
        <v>0</v>
      </c>
    </row>
    <row r="24" spans="1:171" x14ac:dyDescent="0.2">
      <c r="A24" s="6">
        <v>53</v>
      </c>
      <c r="B24" s="6">
        <v>1</v>
      </c>
      <c r="C24" s="6"/>
      <c r="D24" s="6"/>
      <c r="E24" s="3" t="s">
        <v>72</v>
      </c>
      <c r="F24" s="6">
        <f>$B$24*COUNTIF(T24:FM24,"e")</f>
        <v>0</v>
      </c>
      <c r="G24" s="6">
        <f>$B$24*COUNTIF(T24:FM24,"z")</f>
        <v>2</v>
      </c>
      <c r="H24" s="6">
        <f t="shared" si="0"/>
        <v>18</v>
      </c>
      <c r="I24" s="6">
        <f t="shared" si="1"/>
        <v>9</v>
      </c>
      <c r="J24" s="6">
        <f t="shared" si="2"/>
        <v>9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2</v>
      </c>
      <c r="R24" s="7">
        <f t="shared" si="10"/>
        <v>0</v>
      </c>
      <c r="S24" s="7">
        <f>$B$24*2</f>
        <v>2</v>
      </c>
      <c r="T24" s="11"/>
      <c r="U24" s="10"/>
      <c r="V24" s="11"/>
      <c r="W24" s="10"/>
      <c r="X24" s="7"/>
      <c r="Y24" s="11"/>
      <c r="Z24" s="10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/>
      <c r="AN24" s="10"/>
      <c r="AO24" s="11"/>
      <c r="AP24" s="10"/>
      <c r="AQ24" s="7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 t="shared" si="12"/>
        <v>0</v>
      </c>
      <c r="BF24" s="11"/>
      <c r="BG24" s="10"/>
      <c r="BH24" s="11"/>
      <c r="BI24" s="10"/>
      <c r="BJ24" s="7"/>
      <c r="BK24" s="11"/>
      <c r="BL24" s="10"/>
      <c r="BM24" s="11"/>
      <c r="BN24" s="10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 t="shared" si="13"/>
        <v>0</v>
      </c>
      <c r="BY24" s="11"/>
      <c r="BZ24" s="10"/>
      <c r="CA24" s="11"/>
      <c r="CB24" s="10"/>
      <c r="CC24" s="7"/>
      <c r="CD24" s="11"/>
      <c r="CE24" s="10"/>
      <c r="CF24" s="11"/>
      <c r="CG24" s="10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si="14"/>
        <v>0</v>
      </c>
      <c r="CR24" s="11"/>
      <c r="CS24" s="10"/>
      <c r="CT24" s="11"/>
      <c r="CU24" s="10"/>
      <c r="CV24" s="7"/>
      <c r="CW24" s="11"/>
      <c r="CX24" s="10"/>
      <c r="CY24" s="11"/>
      <c r="CZ24" s="10"/>
      <c r="DA24" s="11"/>
      <c r="DB24" s="10"/>
      <c r="DC24" s="11"/>
      <c r="DD24" s="10"/>
      <c r="DE24" s="11"/>
      <c r="DF24" s="10"/>
      <c r="DG24" s="11"/>
      <c r="DH24" s="10"/>
      <c r="DI24" s="7"/>
      <c r="DJ24" s="7">
        <f t="shared" si="15"/>
        <v>0</v>
      </c>
      <c r="DK24" s="11"/>
      <c r="DL24" s="10"/>
      <c r="DM24" s="11"/>
      <c r="DN24" s="10"/>
      <c r="DO24" s="7"/>
      <c r="DP24" s="11"/>
      <c r="DQ24" s="10"/>
      <c r="DR24" s="11"/>
      <c r="DS24" s="10"/>
      <c r="DT24" s="11"/>
      <c r="DU24" s="10"/>
      <c r="DV24" s="11"/>
      <c r="DW24" s="10"/>
      <c r="DX24" s="11"/>
      <c r="DY24" s="10"/>
      <c r="DZ24" s="11"/>
      <c r="EA24" s="10"/>
      <c r="EB24" s="7"/>
      <c r="EC24" s="7">
        <f t="shared" si="16"/>
        <v>0</v>
      </c>
      <c r="ED24" s="11"/>
      <c r="EE24" s="10"/>
      <c r="EF24" s="11"/>
      <c r="EG24" s="10"/>
      <c r="EH24" s="7"/>
      <c r="EI24" s="11"/>
      <c r="EJ24" s="10"/>
      <c r="EK24" s="11"/>
      <c r="EL24" s="10"/>
      <c r="EM24" s="11"/>
      <c r="EN24" s="10"/>
      <c r="EO24" s="11"/>
      <c r="EP24" s="10"/>
      <c r="EQ24" s="11"/>
      <c r="ER24" s="10"/>
      <c r="ES24" s="11"/>
      <c r="ET24" s="10"/>
      <c r="EU24" s="7"/>
      <c r="EV24" s="7">
        <f t="shared" si="17"/>
        <v>0</v>
      </c>
      <c r="EW24" s="11">
        <f>$B$24*9</f>
        <v>9</v>
      </c>
      <c r="EX24" s="10" t="s">
        <v>61</v>
      </c>
      <c r="EY24" s="11">
        <f>$B$24*9</f>
        <v>9</v>
      </c>
      <c r="EZ24" s="10" t="s">
        <v>61</v>
      </c>
      <c r="FA24" s="7">
        <f>$B$24*2</f>
        <v>2</v>
      </c>
      <c r="FB24" s="11"/>
      <c r="FC24" s="10"/>
      <c r="FD24" s="11"/>
      <c r="FE24" s="10"/>
      <c r="FF24" s="11"/>
      <c r="FG24" s="10"/>
      <c r="FH24" s="11"/>
      <c r="FI24" s="10"/>
      <c r="FJ24" s="11"/>
      <c r="FK24" s="10"/>
      <c r="FL24" s="11"/>
      <c r="FM24" s="10"/>
      <c r="FN24" s="7"/>
      <c r="FO24" s="7">
        <f t="shared" si="18"/>
        <v>2</v>
      </c>
    </row>
    <row r="25" spans="1:171" ht="15.95" customHeight="1" x14ac:dyDescent="0.2">
      <c r="A25" s="6"/>
      <c r="B25" s="6"/>
      <c r="C25" s="6"/>
      <c r="D25" s="6"/>
      <c r="E25" s="6" t="s">
        <v>73</v>
      </c>
      <c r="F25" s="6">
        <f t="shared" ref="F25:AK25" si="19">SUM(F17:F24)</f>
        <v>1</v>
      </c>
      <c r="G25" s="6">
        <f t="shared" si="19"/>
        <v>8</v>
      </c>
      <c r="H25" s="6">
        <f t="shared" si="19"/>
        <v>155</v>
      </c>
      <c r="I25" s="6">
        <f t="shared" si="19"/>
        <v>46</v>
      </c>
      <c r="J25" s="6">
        <f t="shared" si="19"/>
        <v>9</v>
      </c>
      <c r="K25" s="6">
        <f t="shared" si="19"/>
        <v>0</v>
      </c>
      <c r="L25" s="6">
        <f t="shared" si="19"/>
        <v>100</v>
      </c>
      <c r="M25" s="6">
        <f t="shared" si="19"/>
        <v>0</v>
      </c>
      <c r="N25" s="6">
        <f t="shared" si="19"/>
        <v>0</v>
      </c>
      <c r="O25" s="6">
        <f t="shared" si="19"/>
        <v>0</v>
      </c>
      <c r="P25" s="6">
        <f t="shared" si="19"/>
        <v>0</v>
      </c>
      <c r="Q25" s="7">
        <f t="shared" si="19"/>
        <v>13</v>
      </c>
      <c r="R25" s="7">
        <f t="shared" si="19"/>
        <v>7</v>
      </c>
      <c r="S25" s="7">
        <f t="shared" si="19"/>
        <v>7.1</v>
      </c>
      <c r="T25" s="11">
        <f t="shared" si="19"/>
        <v>0</v>
      </c>
      <c r="U25" s="10">
        <f t="shared" si="19"/>
        <v>0</v>
      </c>
      <c r="V25" s="11">
        <f t="shared" si="19"/>
        <v>0</v>
      </c>
      <c r="W25" s="10">
        <f t="shared" si="19"/>
        <v>0</v>
      </c>
      <c r="X25" s="7">
        <f t="shared" si="19"/>
        <v>0</v>
      </c>
      <c r="Y25" s="11">
        <f t="shared" si="19"/>
        <v>0</v>
      </c>
      <c r="Z25" s="10">
        <f t="shared" si="19"/>
        <v>0</v>
      </c>
      <c r="AA25" s="11">
        <f t="shared" si="19"/>
        <v>0</v>
      </c>
      <c r="AB25" s="10">
        <f t="shared" si="19"/>
        <v>0</v>
      </c>
      <c r="AC25" s="11">
        <f t="shared" si="19"/>
        <v>0</v>
      </c>
      <c r="AD25" s="10">
        <f t="shared" si="19"/>
        <v>0</v>
      </c>
      <c r="AE25" s="11">
        <f t="shared" si="19"/>
        <v>0</v>
      </c>
      <c r="AF25" s="10">
        <f t="shared" si="19"/>
        <v>0</v>
      </c>
      <c r="AG25" s="11">
        <f t="shared" si="19"/>
        <v>0</v>
      </c>
      <c r="AH25" s="10">
        <f t="shared" si="19"/>
        <v>0</v>
      </c>
      <c r="AI25" s="11">
        <f t="shared" si="19"/>
        <v>0</v>
      </c>
      <c r="AJ25" s="10">
        <f t="shared" si="19"/>
        <v>0</v>
      </c>
      <c r="AK25" s="7">
        <f t="shared" si="19"/>
        <v>0</v>
      </c>
      <c r="AL25" s="7">
        <f t="shared" ref="AL25:BQ25" si="20">SUM(AL17:AL24)</f>
        <v>0</v>
      </c>
      <c r="AM25" s="11">
        <f t="shared" si="20"/>
        <v>0</v>
      </c>
      <c r="AN25" s="10">
        <f t="shared" si="20"/>
        <v>0</v>
      </c>
      <c r="AO25" s="11">
        <f t="shared" si="20"/>
        <v>0</v>
      </c>
      <c r="AP25" s="10">
        <f t="shared" si="20"/>
        <v>0</v>
      </c>
      <c r="AQ25" s="7">
        <f t="shared" si="20"/>
        <v>0</v>
      </c>
      <c r="AR25" s="11">
        <f t="shared" si="20"/>
        <v>0</v>
      </c>
      <c r="AS25" s="10">
        <f t="shared" si="20"/>
        <v>0</v>
      </c>
      <c r="AT25" s="11">
        <f t="shared" si="20"/>
        <v>0</v>
      </c>
      <c r="AU25" s="10">
        <f t="shared" si="20"/>
        <v>0</v>
      </c>
      <c r="AV25" s="11">
        <f t="shared" si="20"/>
        <v>0</v>
      </c>
      <c r="AW25" s="10">
        <f t="shared" si="20"/>
        <v>0</v>
      </c>
      <c r="AX25" s="11">
        <f t="shared" si="20"/>
        <v>0</v>
      </c>
      <c r="AY25" s="10">
        <f t="shared" si="20"/>
        <v>0</v>
      </c>
      <c r="AZ25" s="11">
        <f t="shared" si="20"/>
        <v>0</v>
      </c>
      <c r="BA25" s="10">
        <f t="shared" si="20"/>
        <v>0</v>
      </c>
      <c r="BB25" s="11">
        <f t="shared" si="20"/>
        <v>0</v>
      </c>
      <c r="BC25" s="10">
        <f t="shared" si="20"/>
        <v>0</v>
      </c>
      <c r="BD25" s="7">
        <f t="shared" si="20"/>
        <v>0</v>
      </c>
      <c r="BE25" s="7">
        <f t="shared" si="20"/>
        <v>0</v>
      </c>
      <c r="BF25" s="11">
        <f t="shared" si="20"/>
        <v>0</v>
      </c>
      <c r="BG25" s="10">
        <f t="shared" si="20"/>
        <v>0</v>
      </c>
      <c r="BH25" s="11">
        <f t="shared" si="20"/>
        <v>0</v>
      </c>
      <c r="BI25" s="10">
        <f t="shared" si="20"/>
        <v>0</v>
      </c>
      <c r="BJ25" s="7">
        <f t="shared" si="20"/>
        <v>0</v>
      </c>
      <c r="BK25" s="11">
        <f t="shared" si="20"/>
        <v>0</v>
      </c>
      <c r="BL25" s="10">
        <f t="shared" si="20"/>
        <v>0</v>
      </c>
      <c r="BM25" s="11">
        <f t="shared" si="20"/>
        <v>30</v>
      </c>
      <c r="BN25" s="10">
        <f t="shared" si="20"/>
        <v>0</v>
      </c>
      <c r="BO25" s="11">
        <f t="shared" si="20"/>
        <v>0</v>
      </c>
      <c r="BP25" s="10">
        <f t="shared" si="20"/>
        <v>0</v>
      </c>
      <c r="BQ25" s="11">
        <f t="shared" si="20"/>
        <v>0</v>
      </c>
      <c r="BR25" s="10">
        <f t="shared" ref="BR25:CW25" si="21">SUM(BR17:BR24)</f>
        <v>0</v>
      </c>
      <c r="BS25" s="11">
        <f t="shared" si="21"/>
        <v>0</v>
      </c>
      <c r="BT25" s="10">
        <f t="shared" si="21"/>
        <v>0</v>
      </c>
      <c r="BU25" s="11">
        <f t="shared" si="21"/>
        <v>0</v>
      </c>
      <c r="BV25" s="10">
        <f t="shared" si="21"/>
        <v>0</v>
      </c>
      <c r="BW25" s="7">
        <f t="shared" si="21"/>
        <v>2</v>
      </c>
      <c r="BX25" s="7">
        <f t="shared" si="21"/>
        <v>2</v>
      </c>
      <c r="BY25" s="11">
        <f t="shared" si="21"/>
        <v>0</v>
      </c>
      <c r="BZ25" s="10">
        <f t="shared" si="21"/>
        <v>0</v>
      </c>
      <c r="CA25" s="11">
        <f t="shared" si="21"/>
        <v>0</v>
      </c>
      <c r="CB25" s="10">
        <f t="shared" si="21"/>
        <v>0</v>
      </c>
      <c r="CC25" s="7">
        <f t="shared" si="21"/>
        <v>0</v>
      </c>
      <c r="CD25" s="11">
        <f t="shared" si="21"/>
        <v>0</v>
      </c>
      <c r="CE25" s="10">
        <f t="shared" si="21"/>
        <v>0</v>
      </c>
      <c r="CF25" s="11">
        <f t="shared" si="21"/>
        <v>30</v>
      </c>
      <c r="CG25" s="10">
        <f t="shared" si="21"/>
        <v>0</v>
      </c>
      <c r="CH25" s="11">
        <f t="shared" si="21"/>
        <v>0</v>
      </c>
      <c r="CI25" s="10">
        <f t="shared" si="21"/>
        <v>0</v>
      </c>
      <c r="CJ25" s="11">
        <f t="shared" si="21"/>
        <v>0</v>
      </c>
      <c r="CK25" s="10">
        <f t="shared" si="21"/>
        <v>0</v>
      </c>
      <c r="CL25" s="11">
        <f t="shared" si="21"/>
        <v>0</v>
      </c>
      <c r="CM25" s="10">
        <f t="shared" si="21"/>
        <v>0</v>
      </c>
      <c r="CN25" s="11">
        <f t="shared" si="21"/>
        <v>0</v>
      </c>
      <c r="CO25" s="10">
        <f t="shared" si="21"/>
        <v>0</v>
      </c>
      <c r="CP25" s="7">
        <f t="shared" si="21"/>
        <v>2</v>
      </c>
      <c r="CQ25" s="7">
        <f t="shared" si="21"/>
        <v>2</v>
      </c>
      <c r="CR25" s="11">
        <f t="shared" si="21"/>
        <v>9</v>
      </c>
      <c r="CS25" s="10">
        <f t="shared" si="21"/>
        <v>0</v>
      </c>
      <c r="CT25" s="11">
        <f t="shared" si="21"/>
        <v>0</v>
      </c>
      <c r="CU25" s="10">
        <f t="shared" si="21"/>
        <v>0</v>
      </c>
      <c r="CV25" s="7">
        <f t="shared" si="21"/>
        <v>1</v>
      </c>
      <c r="CW25" s="11">
        <f t="shared" si="21"/>
        <v>0</v>
      </c>
      <c r="CX25" s="10">
        <f t="shared" ref="CX25:EC25" si="22">SUM(CX17:CX24)</f>
        <v>0</v>
      </c>
      <c r="CY25" s="11">
        <f t="shared" si="22"/>
        <v>40</v>
      </c>
      <c r="CZ25" s="10">
        <f t="shared" si="22"/>
        <v>0</v>
      </c>
      <c r="DA25" s="11">
        <f t="shared" si="22"/>
        <v>0</v>
      </c>
      <c r="DB25" s="10">
        <f t="shared" si="22"/>
        <v>0</v>
      </c>
      <c r="DC25" s="11">
        <f t="shared" si="22"/>
        <v>0</v>
      </c>
      <c r="DD25" s="10">
        <f t="shared" si="22"/>
        <v>0</v>
      </c>
      <c r="DE25" s="11">
        <f t="shared" si="22"/>
        <v>0</v>
      </c>
      <c r="DF25" s="10">
        <f t="shared" si="22"/>
        <v>0</v>
      </c>
      <c r="DG25" s="11">
        <f t="shared" si="22"/>
        <v>0</v>
      </c>
      <c r="DH25" s="10">
        <f t="shared" si="22"/>
        <v>0</v>
      </c>
      <c r="DI25" s="7">
        <f t="shared" si="22"/>
        <v>3</v>
      </c>
      <c r="DJ25" s="7">
        <f t="shared" si="22"/>
        <v>4</v>
      </c>
      <c r="DK25" s="11">
        <f t="shared" si="22"/>
        <v>9</v>
      </c>
      <c r="DL25" s="10">
        <f t="shared" si="22"/>
        <v>0</v>
      </c>
      <c r="DM25" s="11">
        <f t="shared" si="22"/>
        <v>0</v>
      </c>
      <c r="DN25" s="10">
        <f t="shared" si="22"/>
        <v>0</v>
      </c>
      <c r="DO25" s="7">
        <f t="shared" si="22"/>
        <v>1</v>
      </c>
      <c r="DP25" s="11">
        <f t="shared" si="22"/>
        <v>0</v>
      </c>
      <c r="DQ25" s="10">
        <f t="shared" si="22"/>
        <v>0</v>
      </c>
      <c r="DR25" s="11">
        <f t="shared" si="22"/>
        <v>0</v>
      </c>
      <c r="DS25" s="10">
        <f t="shared" si="22"/>
        <v>0</v>
      </c>
      <c r="DT25" s="11">
        <f t="shared" si="22"/>
        <v>0</v>
      </c>
      <c r="DU25" s="10">
        <f t="shared" si="22"/>
        <v>0</v>
      </c>
      <c r="DV25" s="11">
        <f t="shared" si="22"/>
        <v>0</v>
      </c>
      <c r="DW25" s="10">
        <f t="shared" si="22"/>
        <v>0</v>
      </c>
      <c r="DX25" s="11">
        <f t="shared" si="22"/>
        <v>0</v>
      </c>
      <c r="DY25" s="10">
        <f t="shared" si="22"/>
        <v>0</v>
      </c>
      <c r="DZ25" s="11">
        <f t="shared" si="22"/>
        <v>0</v>
      </c>
      <c r="EA25" s="10">
        <f t="shared" si="22"/>
        <v>0</v>
      </c>
      <c r="EB25" s="7">
        <f t="shared" si="22"/>
        <v>0</v>
      </c>
      <c r="EC25" s="7">
        <f t="shared" si="22"/>
        <v>1</v>
      </c>
      <c r="ED25" s="11">
        <f t="shared" ref="ED25:FI25" si="23">SUM(ED17:ED24)</f>
        <v>19</v>
      </c>
      <c r="EE25" s="10">
        <f t="shared" si="23"/>
        <v>0</v>
      </c>
      <c r="EF25" s="11">
        <f t="shared" si="23"/>
        <v>0</v>
      </c>
      <c r="EG25" s="10">
        <f t="shared" si="23"/>
        <v>0</v>
      </c>
      <c r="EH25" s="7">
        <f t="shared" si="23"/>
        <v>2</v>
      </c>
      <c r="EI25" s="11">
        <f t="shared" si="23"/>
        <v>0</v>
      </c>
      <c r="EJ25" s="10">
        <f t="shared" si="23"/>
        <v>0</v>
      </c>
      <c r="EK25" s="11">
        <f t="shared" si="23"/>
        <v>0</v>
      </c>
      <c r="EL25" s="10">
        <f t="shared" si="23"/>
        <v>0</v>
      </c>
      <c r="EM25" s="11">
        <f t="shared" si="23"/>
        <v>0</v>
      </c>
      <c r="EN25" s="10">
        <f t="shared" si="23"/>
        <v>0</v>
      </c>
      <c r="EO25" s="11">
        <f t="shared" si="23"/>
        <v>0</v>
      </c>
      <c r="EP25" s="10">
        <f t="shared" si="23"/>
        <v>0</v>
      </c>
      <c r="EQ25" s="11">
        <f t="shared" si="23"/>
        <v>0</v>
      </c>
      <c r="ER25" s="10">
        <f t="shared" si="23"/>
        <v>0</v>
      </c>
      <c r="ES25" s="11">
        <f t="shared" si="23"/>
        <v>0</v>
      </c>
      <c r="ET25" s="10">
        <f t="shared" si="23"/>
        <v>0</v>
      </c>
      <c r="EU25" s="7">
        <f t="shared" si="23"/>
        <v>0</v>
      </c>
      <c r="EV25" s="7">
        <f t="shared" si="23"/>
        <v>2</v>
      </c>
      <c r="EW25" s="11">
        <f t="shared" si="23"/>
        <v>9</v>
      </c>
      <c r="EX25" s="10">
        <f t="shared" si="23"/>
        <v>0</v>
      </c>
      <c r="EY25" s="11">
        <f t="shared" si="23"/>
        <v>9</v>
      </c>
      <c r="EZ25" s="10">
        <f t="shared" si="23"/>
        <v>0</v>
      </c>
      <c r="FA25" s="7">
        <f t="shared" si="23"/>
        <v>2</v>
      </c>
      <c r="FB25" s="11">
        <f t="shared" si="23"/>
        <v>0</v>
      </c>
      <c r="FC25" s="10">
        <f t="shared" si="23"/>
        <v>0</v>
      </c>
      <c r="FD25" s="11">
        <f t="shared" si="23"/>
        <v>0</v>
      </c>
      <c r="FE25" s="10">
        <f t="shared" si="23"/>
        <v>0</v>
      </c>
      <c r="FF25" s="11">
        <f t="shared" si="23"/>
        <v>0</v>
      </c>
      <c r="FG25" s="10">
        <f t="shared" si="23"/>
        <v>0</v>
      </c>
      <c r="FH25" s="11">
        <f t="shared" si="23"/>
        <v>0</v>
      </c>
      <c r="FI25" s="10">
        <f t="shared" si="23"/>
        <v>0</v>
      </c>
      <c r="FJ25" s="11">
        <f t="shared" ref="FJ25:FO25" si="24">SUM(FJ17:FJ24)</f>
        <v>0</v>
      </c>
      <c r="FK25" s="10">
        <f t="shared" si="24"/>
        <v>0</v>
      </c>
      <c r="FL25" s="11">
        <f t="shared" si="24"/>
        <v>0</v>
      </c>
      <c r="FM25" s="10">
        <f t="shared" si="24"/>
        <v>0</v>
      </c>
      <c r="FN25" s="7">
        <f t="shared" si="24"/>
        <v>0</v>
      </c>
      <c r="FO25" s="7">
        <f t="shared" si="24"/>
        <v>2</v>
      </c>
    </row>
    <row r="26" spans="1:171" ht="20.100000000000001" customHeight="1" x14ac:dyDescent="0.2">
      <c r="A26" s="19" t="s">
        <v>74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9"/>
      <c r="FO26" s="13"/>
    </row>
    <row r="27" spans="1:171" x14ac:dyDescent="0.2">
      <c r="A27" s="6"/>
      <c r="B27" s="6"/>
      <c r="C27" s="6"/>
      <c r="D27" s="6" t="s">
        <v>75</v>
      </c>
      <c r="E27" s="3" t="s">
        <v>76</v>
      </c>
      <c r="F27" s="6">
        <f t="shared" ref="F27:F34" si="25">COUNTIF(T27:FM27,"e")</f>
        <v>1</v>
      </c>
      <c r="G27" s="6">
        <f t="shared" ref="G27:G34" si="26">COUNTIF(T27:FM27,"z")</f>
        <v>1</v>
      </c>
      <c r="H27" s="6">
        <f t="shared" ref="H27:H38" si="27">SUM(I27:P27)</f>
        <v>30</v>
      </c>
      <c r="I27" s="6">
        <f t="shared" ref="I27:I38" si="28">T27+AM27+BF27+BY27+CR27+DK27+ED27+EW27</f>
        <v>10</v>
      </c>
      <c r="J27" s="6">
        <f t="shared" ref="J27:J38" si="29">V27+AO27+BH27+CA27+CT27+DM27+EF27+EY27</f>
        <v>20</v>
      </c>
      <c r="K27" s="6">
        <f t="shared" ref="K27:K38" si="30">Y27+AR27+BK27+CD27+CW27+DP27+EI27+FB27</f>
        <v>0</v>
      </c>
      <c r="L27" s="6">
        <f t="shared" ref="L27:L38" si="31">AA27+AT27+BM27+CF27+CY27+DR27+EK27+FD27</f>
        <v>0</v>
      </c>
      <c r="M27" s="6">
        <f t="shared" ref="M27:M38" si="32">AC27+AV27+BO27+CH27+DA27+DT27+EM27+FF27</f>
        <v>0</v>
      </c>
      <c r="N27" s="6">
        <f t="shared" ref="N27:N38" si="33">AE27+AX27+BQ27+CJ27+DC27+DV27+EO27+FH27</f>
        <v>0</v>
      </c>
      <c r="O27" s="6">
        <f t="shared" ref="O27:O38" si="34">AG27+AZ27+BS27+CL27+DE27+DX27+EQ27+FJ27</f>
        <v>0</v>
      </c>
      <c r="P27" s="6">
        <f t="shared" ref="P27:P38" si="35">AI27+BB27+BU27+CN27+DG27+DZ27+ES27+FL27</f>
        <v>0</v>
      </c>
      <c r="Q27" s="7">
        <f t="shared" ref="Q27:Q38" si="36">AL27+BE27+BX27+CQ27+DJ27+EC27+EV27+FO27</f>
        <v>5</v>
      </c>
      <c r="R27" s="7">
        <f t="shared" ref="R27:R38" si="37">AK27+BD27+BW27+CP27+DI27+EB27+EU27+FN27</f>
        <v>0</v>
      </c>
      <c r="S27" s="7">
        <v>1</v>
      </c>
      <c r="T27" s="11">
        <v>10</v>
      </c>
      <c r="U27" s="10" t="s">
        <v>64</v>
      </c>
      <c r="V27" s="11">
        <v>20</v>
      </c>
      <c r="W27" s="10" t="s">
        <v>61</v>
      </c>
      <c r="X27" s="7">
        <v>5</v>
      </c>
      <c r="Y27" s="11"/>
      <c r="Z27" s="10"/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7"/>
      <c r="AL27" s="7">
        <f t="shared" ref="AL27:AL38" si="38">X27+AK27</f>
        <v>5</v>
      </c>
      <c r="AM27" s="11"/>
      <c r="AN27" s="10"/>
      <c r="AO27" s="11"/>
      <c r="AP27" s="10"/>
      <c r="AQ27" s="7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 t="shared" ref="BE27:BE38" si="39">AQ27+BD27</f>
        <v>0</v>
      </c>
      <c r="BF27" s="11"/>
      <c r="BG27" s="10"/>
      <c r="BH27" s="11"/>
      <c r="BI27" s="10"/>
      <c r="BJ27" s="7"/>
      <c r="BK27" s="11"/>
      <c r="BL27" s="10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 t="shared" ref="BX27:BX38" si="40">BJ27+BW27</f>
        <v>0</v>
      </c>
      <c r="BY27" s="11"/>
      <c r="BZ27" s="10"/>
      <c r="CA27" s="11"/>
      <c r="CB27" s="10"/>
      <c r="CC27" s="7"/>
      <c r="CD27" s="11"/>
      <c r="CE27" s="10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 t="shared" ref="CQ27:CQ38" si="41">CC27+CP27</f>
        <v>0</v>
      </c>
      <c r="CR27" s="11"/>
      <c r="CS27" s="10"/>
      <c r="CT27" s="11"/>
      <c r="CU27" s="10"/>
      <c r="CV27" s="7"/>
      <c r="CW27" s="11"/>
      <c r="CX27" s="10"/>
      <c r="CY27" s="11"/>
      <c r="CZ27" s="10"/>
      <c r="DA27" s="11"/>
      <c r="DB27" s="10"/>
      <c r="DC27" s="11"/>
      <c r="DD27" s="10"/>
      <c r="DE27" s="11"/>
      <c r="DF27" s="10"/>
      <c r="DG27" s="11"/>
      <c r="DH27" s="10"/>
      <c r="DI27" s="7"/>
      <c r="DJ27" s="7">
        <f t="shared" ref="DJ27:DJ38" si="42">CV27+DI27</f>
        <v>0</v>
      </c>
      <c r="DK27" s="11"/>
      <c r="DL27" s="10"/>
      <c r="DM27" s="11"/>
      <c r="DN27" s="10"/>
      <c r="DO27" s="7"/>
      <c r="DP27" s="11"/>
      <c r="DQ27" s="10"/>
      <c r="DR27" s="11"/>
      <c r="DS27" s="10"/>
      <c r="DT27" s="11"/>
      <c r="DU27" s="10"/>
      <c r="DV27" s="11"/>
      <c r="DW27" s="10"/>
      <c r="DX27" s="11"/>
      <c r="DY27" s="10"/>
      <c r="DZ27" s="11"/>
      <c r="EA27" s="10"/>
      <c r="EB27" s="7"/>
      <c r="EC27" s="7">
        <f t="shared" ref="EC27:EC38" si="43">DO27+EB27</f>
        <v>0</v>
      </c>
      <c r="ED27" s="11"/>
      <c r="EE27" s="10"/>
      <c r="EF27" s="11"/>
      <c r="EG27" s="10"/>
      <c r="EH27" s="7"/>
      <c r="EI27" s="11"/>
      <c r="EJ27" s="10"/>
      <c r="EK27" s="11"/>
      <c r="EL27" s="10"/>
      <c r="EM27" s="11"/>
      <c r="EN27" s="10"/>
      <c r="EO27" s="11"/>
      <c r="EP27" s="10"/>
      <c r="EQ27" s="11"/>
      <c r="ER27" s="10"/>
      <c r="ES27" s="11"/>
      <c r="ET27" s="10"/>
      <c r="EU27" s="7"/>
      <c r="EV27" s="7">
        <f t="shared" ref="EV27:EV38" si="44">EH27+EU27</f>
        <v>0</v>
      </c>
      <c r="EW27" s="11"/>
      <c r="EX27" s="10"/>
      <c r="EY27" s="11"/>
      <c r="EZ27" s="10"/>
      <c r="FA27" s="7"/>
      <c r="FB27" s="11"/>
      <c r="FC27" s="10"/>
      <c r="FD27" s="11"/>
      <c r="FE27" s="10"/>
      <c r="FF27" s="11"/>
      <c r="FG27" s="10"/>
      <c r="FH27" s="11"/>
      <c r="FI27" s="10"/>
      <c r="FJ27" s="11"/>
      <c r="FK27" s="10"/>
      <c r="FL27" s="11"/>
      <c r="FM27" s="10"/>
      <c r="FN27" s="7"/>
      <c r="FO27" s="7">
        <f t="shared" ref="FO27:FO38" si="45">FA27+FN27</f>
        <v>0</v>
      </c>
    </row>
    <row r="28" spans="1:171" x14ac:dyDescent="0.2">
      <c r="A28" s="6"/>
      <c r="B28" s="6"/>
      <c r="C28" s="6"/>
      <c r="D28" s="6" t="s">
        <v>77</v>
      </c>
      <c r="E28" s="3" t="s">
        <v>78</v>
      </c>
      <c r="F28" s="6">
        <f t="shared" si="25"/>
        <v>1</v>
      </c>
      <c r="G28" s="6">
        <f t="shared" si="26"/>
        <v>1</v>
      </c>
      <c r="H28" s="6">
        <f t="shared" si="27"/>
        <v>40</v>
      </c>
      <c r="I28" s="6">
        <f t="shared" si="28"/>
        <v>20</v>
      </c>
      <c r="J28" s="6">
        <f t="shared" si="29"/>
        <v>20</v>
      </c>
      <c r="K28" s="6">
        <f t="shared" si="30"/>
        <v>0</v>
      </c>
      <c r="L28" s="6">
        <f t="shared" si="31"/>
        <v>0</v>
      </c>
      <c r="M28" s="6">
        <f t="shared" si="32"/>
        <v>0</v>
      </c>
      <c r="N28" s="6">
        <f t="shared" si="33"/>
        <v>0</v>
      </c>
      <c r="O28" s="6">
        <f t="shared" si="34"/>
        <v>0</v>
      </c>
      <c r="P28" s="6">
        <f t="shared" si="35"/>
        <v>0</v>
      </c>
      <c r="Q28" s="7">
        <f t="shared" si="36"/>
        <v>5</v>
      </c>
      <c r="R28" s="7">
        <f t="shared" si="37"/>
        <v>0</v>
      </c>
      <c r="S28" s="7">
        <v>1.4</v>
      </c>
      <c r="T28" s="11"/>
      <c r="U28" s="10"/>
      <c r="V28" s="11"/>
      <c r="W28" s="10"/>
      <c r="X28" s="7"/>
      <c r="Y28" s="11"/>
      <c r="Z28" s="10"/>
      <c r="AA28" s="11"/>
      <c r="AB28" s="10"/>
      <c r="AC28" s="11"/>
      <c r="AD28" s="10"/>
      <c r="AE28" s="11"/>
      <c r="AF28" s="10"/>
      <c r="AG28" s="11"/>
      <c r="AH28" s="10"/>
      <c r="AI28" s="11"/>
      <c r="AJ28" s="10"/>
      <c r="AK28" s="7"/>
      <c r="AL28" s="7">
        <f t="shared" si="38"/>
        <v>0</v>
      </c>
      <c r="AM28" s="11">
        <v>20</v>
      </c>
      <c r="AN28" s="10" t="s">
        <v>64</v>
      </c>
      <c r="AO28" s="11">
        <v>20</v>
      </c>
      <c r="AP28" s="10" t="s">
        <v>61</v>
      </c>
      <c r="AQ28" s="7">
        <v>5</v>
      </c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 t="shared" si="39"/>
        <v>5</v>
      </c>
      <c r="BF28" s="11"/>
      <c r="BG28" s="10"/>
      <c r="BH28" s="11"/>
      <c r="BI28" s="10"/>
      <c r="BJ28" s="7"/>
      <c r="BK28" s="11"/>
      <c r="BL28" s="10"/>
      <c r="BM28" s="11"/>
      <c r="BN28" s="10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 t="shared" si="40"/>
        <v>0</v>
      </c>
      <c r="BY28" s="11"/>
      <c r="BZ28" s="10"/>
      <c r="CA28" s="11"/>
      <c r="CB28" s="10"/>
      <c r="CC28" s="7"/>
      <c r="CD28" s="11"/>
      <c r="CE28" s="10"/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 t="shared" si="41"/>
        <v>0</v>
      </c>
      <c r="CR28" s="11"/>
      <c r="CS28" s="10"/>
      <c r="CT28" s="11"/>
      <c r="CU28" s="10"/>
      <c r="CV28" s="7"/>
      <c r="CW28" s="11"/>
      <c r="CX28" s="10"/>
      <c r="CY28" s="11"/>
      <c r="CZ28" s="10"/>
      <c r="DA28" s="11"/>
      <c r="DB28" s="10"/>
      <c r="DC28" s="11"/>
      <c r="DD28" s="10"/>
      <c r="DE28" s="11"/>
      <c r="DF28" s="10"/>
      <c r="DG28" s="11"/>
      <c r="DH28" s="10"/>
      <c r="DI28" s="7"/>
      <c r="DJ28" s="7">
        <f t="shared" si="42"/>
        <v>0</v>
      </c>
      <c r="DK28" s="11"/>
      <c r="DL28" s="10"/>
      <c r="DM28" s="11"/>
      <c r="DN28" s="10"/>
      <c r="DO28" s="7"/>
      <c r="DP28" s="11"/>
      <c r="DQ28" s="10"/>
      <c r="DR28" s="11"/>
      <c r="DS28" s="10"/>
      <c r="DT28" s="11"/>
      <c r="DU28" s="10"/>
      <c r="DV28" s="11"/>
      <c r="DW28" s="10"/>
      <c r="DX28" s="11"/>
      <c r="DY28" s="10"/>
      <c r="DZ28" s="11"/>
      <c r="EA28" s="10"/>
      <c r="EB28" s="7"/>
      <c r="EC28" s="7">
        <f t="shared" si="43"/>
        <v>0</v>
      </c>
      <c r="ED28" s="11"/>
      <c r="EE28" s="10"/>
      <c r="EF28" s="11"/>
      <c r="EG28" s="10"/>
      <c r="EH28" s="7"/>
      <c r="EI28" s="11"/>
      <c r="EJ28" s="10"/>
      <c r="EK28" s="11"/>
      <c r="EL28" s="10"/>
      <c r="EM28" s="11"/>
      <c r="EN28" s="10"/>
      <c r="EO28" s="11"/>
      <c r="EP28" s="10"/>
      <c r="EQ28" s="11"/>
      <c r="ER28" s="10"/>
      <c r="ES28" s="11"/>
      <c r="ET28" s="10"/>
      <c r="EU28" s="7"/>
      <c r="EV28" s="7">
        <f t="shared" si="44"/>
        <v>0</v>
      </c>
      <c r="EW28" s="11"/>
      <c r="EX28" s="10"/>
      <c r="EY28" s="11"/>
      <c r="EZ28" s="10"/>
      <c r="FA28" s="7"/>
      <c r="FB28" s="11"/>
      <c r="FC28" s="10"/>
      <c r="FD28" s="11"/>
      <c r="FE28" s="10"/>
      <c r="FF28" s="11"/>
      <c r="FG28" s="10"/>
      <c r="FH28" s="11"/>
      <c r="FI28" s="10"/>
      <c r="FJ28" s="11"/>
      <c r="FK28" s="10"/>
      <c r="FL28" s="11"/>
      <c r="FM28" s="10"/>
      <c r="FN28" s="7"/>
      <c r="FO28" s="7">
        <f t="shared" si="45"/>
        <v>0</v>
      </c>
    </row>
    <row r="29" spans="1:171" x14ac:dyDescent="0.2">
      <c r="A29" s="6"/>
      <c r="B29" s="6"/>
      <c r="C29" s="6"/>
      <c r="D29" s="6" t="s">
        <v>79</v>
      </c>
      <c r="E29" s="3" t="s">
        <v>80</v>
      </c>
      <c r="F29" s="6">
        <f t="shared" si="25"/>
        <v>0</v>
      </c>
      <c r="G29" s="6">
        <f t="shared" si="26"/>
        <v>2</v>
      </c>
      <c r="H29" s="6">
        <f t="shared" si="27"/>
        <v>18</v>
      </c>
      <c r="I29" s="6">
        <f t="shared" si="28"/>
        <v>9</v>
      </c>
      <c r="J29" s="6">
        <f t="shared" si="29"/>
        <v>0</v>
      </c>
      <c r="K29" s="6">
        <f t="shared" si="30"/>
        <v>9</v>
      </c>
      <c r="L29" s="6">
        <f t="shared" si="31"/>
        <v>0</v>
      </c>
      <c r="M29" s="6">
        <f t="shared" si="32"/>
        <v>0</v>
      </c>
      <c r="N29" s="6">
        <f t="shared" si="33"/>
        <v>0</v>
      </c>
      <c r="O29" s="6">
        <f t="shared" si="34"/>
        <v>0</v>
      </c>
      <c r="P29" s="6">
        <f t="shared" si="35"/>
        <v>0</v>
      </c>
      <c r="Q29" s="7">
        <f t="shared" si="36"/>
        <v>3</v>
      </c>
      <c r="R29" s="7">
        <f t="shared" si="37"/>
        <v>1</v>
      </c>
      <c r="S29" s="7">
        <v>0.6</v>
      </c>
      <c r="T29" s="11"/>
      <c r="U29" s="10"/>
      <c r="V29" s="11"/>
      <c r="W29" s="10"/>
      <c r="X29" s="7"/>
      <c r="Y29" s="11"/>
      <c r="Z29" s="10"/>
      <c r="AA29" s="11"/>
      <c r="AB29" s="10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 t="shared" si="38"/>
        <v>0</v>
      </c>
      <c r="AM29" s="11"/>
      <c r="AN29" s="10"/>
      <c r="AO29" s="11"/>
      <c r="AP29" s="10"/>
      <c r="AQ29" s="7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7"/>
      <c r="BE29" s="7">
        <f t="shared" si="39"/>
        <v>0</v>
      </c>
      <c r="BF29" s="11">
        <v>9</v>
      </c>
      <c r="BG29" s="10" t="s">
        <v>61</v>
      </c>
      <c r="BH29" s="11"/>
      <c r="BI29" s="10"/>
      <c r="BJ29" s="7">
        <v>2</v>
      </c>
      <c r="BK29" s="11">
        <v>9</v>
      </c>
      <c r="BL29" s="10" t="s">
        <v>61</v>
      </c>
      <c r="BM29" s="11"/>
      <c r="BN29" s="10"/>
      <c r="BO29" s="11"/>
      <c r="BP29" s="10"/>
      <c r="BQ29" s="11"/>
      <c r="BR29" s="10"/>
      <c r="BS29" s="11"/>
      <c r="BT29" s="10"/>
      <c r="BU29" s="11"/>
      <c r="BV29" s="10"/>
      <c r="BW29" s="7">
        <v>1</v>
      </c>
      <c r="BX29" s="7">
        <f t="shared" si="40"/>
        <v>3</v>
      </c>
      <c r="BY29" s="11"/>
      <c r="BZ29" s="10"/>
      <c r="CA29" s="11"/>
      <c r="CB29" s="10"/>
      <c r="CC29" s="7"/>
      <c r="CD29" s="11"/>
      <c r="CE29" s="10"/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si="41"/>
        <v>0</v>
      </c>
      <c r="CR29" s="11"/>
      <c r="CS29" s="10"/>
      <c r="CT29" s="11"/>
      <c r="CU29" s="10"/>
      <c r="CV29" s="7"/>
      <c r="CW29" s="11"/>
      <c r="CX29" s="10"/>
      <c r="CY29" s="11"/>
      <c r="CZ29" s="10"/>
      <c r="DA29" s="11"/>
      <c r="DB29" s="10"/>
      <c r="DC29" s="11"/>
      <c r="DD29" s="10"/>
      <c r="DE29" s="11"/>
      <c r="DF29" s="10"/>
      <c r="DG29" s="11"/>
      <c r="DH29" s="10"/>
      <c r="DI29" s="7"/>
      <c r="DJ29" s="7">
        <f t="shared" si="42"/>
        <v>0</v>
      </c>
      <c r="DK29" s="11"/>
      <c r="DL29" s="10"/>
      <c r="DM29" s="11"/>
      <c r="DN29" s="10"/>
      <c r="DO29" s="7"/>
      <c r="DP29" s="11"/>
      <c r="DQ29" s="10"/>
      <c r="DR29" s="11"/>
      <c r="DS29" s="10"/>
      <c r="DT29" s="11"/>
      <c r="DU29" s="10"/>
      <c r="DV29" s="11"/>
      <c r="DW29" s="10"/>
      <c r="DX29" s="11"/>
      <c r="DY29" s="10"/>
      <c r="DZ29" s="11"/>
      <c r="EA29" s="10"/>
      <c r="EB29" s="7"/>
      <c r="EC29" s="7">
        <f t="shared" si="43"/>
        <v>0</v>
      </c>
      <c r="ED29" s="11"/>
      <c r="EE29" s="10"/>
      <c r="EF29" s="11"/>
      <c r="EG29" s="10"/>
      <c r="EH29" s="7"/>
      <c r="EI29" s="11"/>
      <c r="EJ29" s="10"/>
      <c r="EK29" s="11"/>
      <c r="EL29" s="10"/>
      <c r="EM29" s="11"/>
      <c r="EN29" s="10"/>
      <c r="EO29" s="11"/>
      <c r="EP29" s="10"/>
      <c r="EQ29" s="11"/>
      <c r="ER29" s="10"/>
      <c r="ES29" s="11"/>
      <c r="ET29" s="10"/>
      <c r="EU29" s="7"/>
      <c r="EV29" s="7">
        <f t="shared" si="44"/>
        <v>0</v>
      </c>
      <c r="EW29" s="11"/>
      <c r="EX29" s="10"/>
      <c r="EY29" s="11"/>
      <c r="EZ29" s="10"/>
      <c r="FA29" s="7"/>
      <c r="FB29" s="11"/>
      <c r="FC29" s="10"/>
      <c r="FD29" s="11"/>
      <c r="FE29" s="10"/>
      <c r="FF29" s="11"/>
      <c r="FG29" s="10"/>
      <c r="FH29" s="11"/>
      <c r="FI29" s="10"/>
      <c r="FJ29" s="11"/>
      <c r="FK29" s="10"/>
      <c r="FL29" s="11"/>
      <c r="FM29" s="10"/>
      <c r="FN29" s="7"/>
      <c r="FO29" s="7">
        <f t="shared" si="45"/>
        <v>0</v>
      </c>
    </row>
    <row r="30" spans="1:171" x14ac:dyDescent="0.2">
      <c r="A30" s="6"/>
      <c r="B30" s="6"/>
      <c r="C30" s="6"/>
      <c r="D30" s="6" t="s">
        <v>81</v>
      </c>
      <c r="E30" s="3" t="s">
        <v>82</v>
      </c>
      <c r="F30" s="6">
        <f t="shared" si="25"/>
        <v>1</v>
      </c>
      <c r="G30" s="6">
        <f t="shared" si="26"/>
        <v>1</v>
      </c>
      <c r="H30" s="6">
        <f t="shared" si="27"/>
        <v>18</v>
      </c>
      <c r="I30" s="6">
        <f t="shared" si="28"/>
        <v>10</v>
      </c>
      <c r="J30" s="6">
        <f t="shared" si="29"/>
        <v>0</v>
      </c>
      <c r="K30" s="6">
        <f t="shared" si="30"/>
        <v>0</v>
      </c>
      <c r="L30" s="6">
        <f t="shared" si="31"/>
        <v>0</v>
      </c>
      <c r="M30" s="6">
        <f t="shared" si="32"/>
        <v>8</v>
      </c>
      <c r="N30" s="6">
        <f t="shared" si="33"/>
        <v>0</v>
      </c>
      <c r="O30" s="6">
        <f t="shared" si="34"/>
        <v>0</v>
      </c>
      <c r="P30" s="6">
        <f t="shared" si="35"/>
        <v>0</v>
      </c>
      <c r="Q30" s="7">
        <f t="shared" si="36"/>
        <v>3</v>
      </c>
      <c r="R30" s="7">
        <f t="shared" si="37"/>
        <v>1</v>
      </c>
      <c r="S30" s="7">
        <v>0.6</v>
      </c>
      <c r="T30" s="11"/>
      <c r="U30" s="10"/>
      <c r="V30" s="11"/>
      <c r="W30" s="10"/>
      <c r="X30" s="7"/>
      <c r="Y30" s="11"/>
      <c r="Z30" s="10"/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7"/>
      <c r="AL30" s="7">
        <f t="shared" si="38"/>
        <v>0</v>
      </c>
      <c r="AM30" s="11"/>
      <c r="AN30" s="10"/>
      <c r="AO30" s="11"/>
      <c r="AP30" s="10"/>
      <c r="AQ30" s="7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39"/>
        <v>0</v>
      </c>
      <c r="BF30" s="11"/>
      <c r="BG30" s="10"/>
      <c r="BH30" s="11"/>
      <c r="BI30" s="10"/>
      <c r="BJ30" s="7"/>
      <c r="BK30" s="11"/>
      <c r="BL30" s="10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si="40"/>
        <v>0</v>
      </c>
      <c r="BY30" s="11">
        <v>10</v>
      </c>
      <c r="BZ30" s="10" t="s">
        <v>64</v>
      </c>
      <c r="CA30" s="11"/>
      <c r="CB30" s="10"/>
      <c r="CC30" s="7">
        <v>2</v>
      </c>
      <c r="CD30" s="11"/>
      <c r="CE30" s="10"/>
      <c r="CF30" s="11"/>
      <c r="CG30" s="10"/>
      <c r="CH30" s="11">
        <v>8</v>
      </c>
      <c r="CI30" s="10" t="s">
        <v>61</v>
      </c>
      <c r="CJ30" s="11"/>
      <c r="CK30" s="10"/>
      <c r="CL30" s="11"/>
      <c r="CM30" s="10"/>
      <c r="CN30" s="11"/>
      <c r="CO30" s="10"/>
      <c r="CP30" s="7">
        <v>1</v>
      </c>
      <c r="CQ30" s="7">
        <f t="shared" si="41"/>
        <v>3</v>
      </c>
      <c r="CR30" s="11"/>
      <c r="CS30" s="10"/>
      <c r="CT30" s="11"/>
      <c r="CU30" s="10"/>
      <c r="CV30" s="7"/>
      <c r="CW30" s="11"/>
      <c r="CX30" s="10"/>
      <c r="CY30" s="11"/>
      <c r="CZ30" s="10"/>
      <c r="DA30" s="11"/>
      <c r="DB30" s="10"/>
      <c r="DC30" s="11"/>
      <c r="DD30" s="10"/>
      <c r="DE30" s="11"/>
      <c r="DF30" s="10"/>
      <c r="DG30" s="11"/>
      <c r="DH30" s="10"/>
      <c r="DI30" s="7"/>
      <c r="DJ30" s="7">
        <f t="shared" si="42"/>
        <v>0</v>
      </c>
      <c r="DK30" s="11"/>
      <c r="DL30" s="10"/>
      <c r="DM30" s="11"/>
      <c r="DN30" s="10"/>
      <c r="DO30" s="7"/>
      <c r="DP30" s="11"/>
      <c r="DQ30" s="10"/>
      <c r="DR30" s="11"/>
      <c r="DS30" s="10"/>
      <c r="DT30" s="11"/>
      <c r="DU30" s="10"/>
      <c r="DV30" s="11"/>
      <c r="DW30" s="10"/>
      <c r="DX30" s="11"/>
      <c r="DY30" s="10"/>
      <c r="DZ30" s="11"/>
      <c r="EA30" s="10"/>
      <c r="EB30" s="7"/>
      <c r="EC30" s="7">
        <f t="shared" si="43"/>
        <v>0</v>
      </c>
      <c r="ED30" s="11"/>
      <c r="EE30" s="10"/>
      <c r="EF30" s="11"/>
      <c r="EG30" s="10"/>
      <c r="EH30" s="7"/>
      <c r="EI30" s="11"/>
      <c r="EJ30" s="10"/>
      <c r="EK30" s="11"/>
      <c r="EL30" s="10"/>
      <c r="EM30" s="11"/>
      <c r="EN30" s="10"/>
      <c r="EO30" s="11"/>
      <c r="EP30" s="10"/>
      <c r="EQ30" s="11"/>
      <c r="ER30" s="10"/>
      <c r="ES30" s="11"/>
      <c r="ET30" s="10"/>
      <c r="EU30" s="7"/>
      <c r="EV30" s="7">
        <f t="shared" si="44"/>
        <v>0</v>
      </c>
      <c r="EW30" s="11"/>
      <c r="EX30" s="10"/>
      <c r="EY30" s="11"/>
      <c r="EZ30" s="10"/>
      <c r="FA30" s="7"/>
      <c r="FB30" s="11"/>
      <c r="FC30" s="10"/>
      <c r="FD30" s="11"/>
      <c r="FE30" s="10"/>
      <c r="FF30" s="11"/>
      <c r="FG30" s="10"/>
      <c r="FH30" s="11"/>
      <c r="FI30" s="10"/>
      <c r="FJ30" s="11"/>
      <c r="FK30" s="10"/>
      <c r="FL30" s="11"/>
      <c r="FM30" s="10"/>
      <c r="FN30" s="7"/>
      <c r="FO30" s="7">
        <f t="shared" si="45"/>
        <v>0</v>
      </c>
    </row>
    <row r="31" spans="1:171" x14ac:dyDescent="0.2">
      <c r="A31" s="6"/>
      <c r="B31" s="6"/>
      <c r="C31" s="6"/>
      <c r="D31" s="6" t="s">
        <v>83</v>
      </c>
      <c r="E31" s="3" t="s">
        <v>84</v>
      </c>
      <c r="F31" s="6">
        <f t="shared" si="25"/>
        <v>1</v>
      </c>
      <c r="G31" s="6">
        <f t="shared" si="26"/>
        <v>1</v>
      </c>
      <c r="H31" s="6">
        <f t="shared" si="27"/>
        <v>36</v>
      </c>
      <c r="I31" s="6">
        <f t="shared" si="28"/>
        <v>18</v>
      </c>
      <c r="J31" s="6">
        <f t="shared" si="29"/>
        <v>0</v>
      </c>
      <c r="K31" s="6">
        <f t="shared" si="30"/>
        <v>18</v>
      </c>
      <c r="L31" s="6">
        <f t="shared" si="31"/>
        <v>0</v>
      </c>
      <c r="M31" s="6">
        <f t="shared" si="32"/>
        <v>0</v>
      </c>
      <c r="N31" s="6">
        <f t="shared" si="33"/>
        <v>0</v>
      </c>
      <c r="O31" s="6">
        <f t="shared" si="34"/>
        <v>0</v>
      </c>
      <c r="P31" s="6">
        <f t="shared" si="35"/>
        <v>0</v>
      </c>
      <c r="Q31" s="7">
        <f t="shared" si="36"/>
        <v>5</v>
      </c>
      <c r="R31" s="7">
        <f t="shared" si="37"/>
        <v>2.5</v>
      </c>
      <c r="S31" s="7">
        <v>1.2</v>
      </c>
      <c r="T31" s="11"/>
      <c r="U31" s="10"/>
      <c r="V31" s="11"/>
      <c r="W31" s="10"/>
      <c r="X31" s="7"/>
      <c r="Y31" s="11"/>
      <c r="Z31" s="10"/>
      <c r="AA31" s="11"/>
      <c r="AB31" s="10"/>
      <c r="AC31" s="11"/>
      <c r="AD31" s="10"/>
      <c r="AE31" s="11"/>
      <c r="AF31" s="10"/>
      <c r="AG31" s="11"/>
      <c r="AH31" s="10"/>
      <c r="AI31" s="11"/>
      <c r="AJ31" s="10"/>
      <c r="AK31" s="7"/>
      <c r="AL31" s="7">
        <f t="shared" si="38"/>
        <v>0</v>
      </c>
      <c r="AM31" s="11">
        <v>18</v>
      </c>
      <c r="AN31" s="10" t="s">
        <v>64</v>
      </c>
      <c r="AO31" s="11"/>
      <c r="AP31" s="10"/>
      <c r="AQ31" s="7">
        <v>2.5</v>
      </c>
      <c r="AR31" s="11">
        <v>18</v>
      </c>
      <c r="AS31" s="10" t="s">
        <v>61</v>
      </c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7">
        <v>2.5</v>
      </c>
      <c r="BE31" s="7">
        <f t="shared" si="39"/>
        <v>5</v>
      </c>
      <c r="BF31" s="11"/>
      <c r="BG31" s="10"/>
      <c r="BH31" s="11"/>
      <c r="BI31" s="10"/>
      <c r="BJ31" s="7"/>
      <c r="BK31" s="11"/>
      <c r="BL31" s="10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40"/>
        <v>0</v>
      </c>
      <c r="BY31" s="11"/>
      <c r="BZ31" s="10"/>
      <c r="CA31" s="11"/>
      <c r="CB31" s="10"/>
      <c r="CC31" s="7"/>
      <c r="CD31" s="11"/>
      <c r="CE31" s="10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41"/>
        <v>0</v>
      </c>
      <c r="CR31" s="11"/>
      <c r="CS31" s="10"/>
      <c r="CT31" s="11"/>
      <c r="CU31" s="10"/>
      <c r="CV31" s="7"/>
      <c r="CW31" s="11"/>
      <c r="CX31" s="10"/>
      <c r="CY31" s="11"/>
      <c r="CZ31" s="10"/>
      <c r="DA31" s="11"/>
      <c r="DB31" s="10"/>
      <c r="DC31" s="11"/>
      <c r="DD31" s="10"/>
      <c r="DE31" s="11"/>
      <c r="DF31" s="10"/>
      <c r="DG31" s="11"/>
      <c r="DH31" s="10"/>
      <c r="DI31" s="7"/>
      <c r="DJ31" s="7">
        <f t="shared" si="42"/>
        <v>0</v>
      </c>
      <c r="DK31" s="11"/>
      <c r="DL31" s="10"/>
      <c r="DM31" s="11"/>
      <c r="DN31" s="10"/>
      <c r="DO31" s="7"/>
      <c r="DP31" s="11"/>
      <c r="DQ31" s="10"/>
      <c r="DR31" s="11"/>
      <c r="DS31" s="10"/>
      <c r="DT31" s="11"/>
      <c r="DU31" s="10"/>
      <c r="DV31" s="11"/>
      <c r="DW31" s="10"/>
      <c r="DX31" s="11"/>
      <c r="DY31" s="10"/>
      <c r="DZ31" s="11"/>
      <c r="EA31" s="10"/>
      <c r="EB31" s="7"/>
      <c r="EC31" s="7">
        <f t="shared" si="43"/>
        <v>0</v>
      </c>
      <c r="ED31" s="11"/>
      <c r="EE31" s="10"/>
      <c r="EF31" s="11"/>
      <c r="EG31" s="10"/>
      <c r="EH31" s="7"/>
      <c r="EI31" s="11"/>
      <c r="EJ31" s="10"/>
      <c r="EK31" s="11"/>
      <c r="EL31" s="10"/>
      <c r="EM31" s="11"/>
      <c r="EN31" s="10"/>
      <c r="EO31" s="11"/>
      <c r="EP31" s="10"/>
      <c r="EQ31" s="11"/>
      <c r="ER31" s="10"/>
      <c r="ES31" s="11"/>
      <c r="ET31" s="10"/>
      <c r="EU31" s="7"/>
      <c r="EV31" s="7">
        <f t="shared" si="44"/>
        <v>0</v>
      </c>
      <c r="EW31" s="11"/>
      <c r="EX31" s="10"/>
      <c r="EY31" s="11"/>
      <c r="EZ31" s="10"/>
      <c r="FA31" s="7"/>
      <c r="FB31" s="11"/>
      <c r="FC31" s="10"/>
      <c r="FD31" s="11"/>
      <c r="FE31" s="10"/>
      <c r="FF31" s="11"/>
      <c r="FG31" s="10"/>
      <c r="FH31" s="11"/>
      <c r="FI31" s="10"/>
      <c r="FJ31" s="11"/>
      <c r="FK31" s="10"/>
      <c r="FL31" s="11"/>
      <c r="FM31" s="10"/>
      <c r="FN31" s="7"/>
      <c r="FO31" s="7">
        <f t="shared" si="45"/>
        <v>0</v>
      </c>
    </row>
    <row r="32" spans="1:171" x14ac:dyDescent="0.2">
      <c r="A32" s="6"/>
      <c r="B32" s="6"/>
      <c r="C32" s="6"/>
      <c r="D32" s="6" t="s">
        <v>85</v>
      </c>
      <c r="E32" s="3" t="s">
        <v>86</v>
      </c>
      <c r="F32" s="6">
        <f t="shared" si="25"/>
        <v>0</v>
      </c>
      <c r="G32" s="6">
        <f t="shared" si="26"/>
        <v>2</v>
      </c>
      <c r="H32" s="6">
        <f t="shared" si="27"/>
        <v>27</v>
      </c>
      <c r="I32" s="6">
        <f t="shared" si="28"/>
        <v>9</v>
      </c>
      <c r="J32" s="6">
        <f t="shared" si="29"/>
        <v>0</v>
      </c>
      <c r="K32" s="6">
        <f t="shared" si="30"/>
        <v>18</v>
      </c>
      <c r="L32" s="6">
        <f t="shared" si="31"/>
        <v>0</v>
      </c>
      <c r="M32" s="6">
        <f t="shared" si="32"/>
        <v>0</v>
      </c>
      <c r="N32" s="6">
        <f t="shared" si="33"/>
        <v>0</v>
      </c>
      <c r="O32" s="6">
        <f t="shared" si="34"/>
        <v>0</v>
      </c>
      <c r="P32" s="6">
        <f t="shared" si="35"/>
        <v>0</v>
      </c>
      <c r="Q32" s="7">
        <f t="shared" si="36"/>
        <v>3</v>
      </c>
      <c r="R32" s="7">
        <f t="shared" si="37"/>
        <v>2</v>
      </c>
      <c r="S32" s="7">
        <v>0.9</v>
      </c>
      <c r="T32" s="11">
        <v>9</v>
      </c>
      <c r="U32" s="10" t="s">
        <v>61</v>
      </c>
      <c r="V32" s="11"/>
      <c r="W32" s="10"/>
      <c r="X32" s="7">
        <v>1</v>
      </c>
      <c r="Y32" s="11">
        <v>18</v>
      </c>
      <c r="Z32" s="10" t="s">
        <v>61</v>
      </c>
      <c r="AA32" s="11"/>
      <c r="AB32" s="10"/>
      <c r="AC32" s="11"/>
      <c r="AD32" s="10"/>
      <c r="AE32" s="11"/>
      <c r="AF32" s="10"/>
      <c r="AG32" s="11"/>
      <c r="AH32" s="10"/>
      <c r="AI32" s="11"/>
      <c r="AJ32" s="10"/>
      <c r="AK32" s="7">
        <v>2</v>
      </c>
      <c r="AL32" s="7">
        <f t="shared" si="38"/>
        <v>3</v>
      </c>
      <c r="AM32" s="11"/>
      <c r="AN32" s="10"/>
      <c r="AO32" s="11"/>
      <c r="AP32" s="10"/>
      <c r="AQ32" s="7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7"/>
      <c r="BE32" s="7">
        <f t="shared" si="39"/>
        <v>0</v>
      </c>
      <c r="BF32" s="11"/>
      <c r="BG32" s="10"/>
      <c r="BH32" s="11"/>
      <c r="BI32" s="10"/>
      <c r="BJ32" s="7"/>
      <c r="BK32" s="11"/>
      <c r="BL32" s="10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40"/>
        <v>0</v>
      </c>
      <c r="BY32" s="11"/>
      <c r="BZ32" s="10"/>
      <c r="CA32" s="11"/>
      <c r="CB32" s="10"/>
      <c r="CC32" s="7"/>
      <c r="CD32" s="11"/>
      <c r="CE32" s="10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41"/>
        <v>0</v>
      </c>
      <c r="CR32" s="11"/>
      <c r="CS32" s="10"/>
      <c r="CT32" s="11"/>
      <c r="CU32" s="10"/>
      <c r="CV32" s="7"/>
      <c r="CW32" s="11"/>
      <c r="CX32" s="10"/>
      <c r="CY32" s="11"/>
      <c r="CZ32" s="10"/>
      <c r="DA32" s="11"/>
      <c r="DB32" s="10"/>
      <c r="DC32" s="11"/>
      <c r="DD32" s="10"/>
      <c r="DE32" s="11"/>
      <c r="DF32" s="10"/>
      <c r="DG32" s="11"/>
      <c r="DH32" s="10"/>
      <c r="DI32" s="7"/>
      <c r="DJ32" s="7">
        <f t="shared" si="42"/>
        <v>0</v>
      </c>
      <c r="DK32" s="11"/>
      <c r="DL32" s="10"/>
      <c r="DM32" s="11"/>
      <c r="DN32" s="10"/>
      <c r="DO32" s="7"/>
      <c r="DP32" s="11"/>
      <c r="DQ32" s="10"/>
      <c r="DR32" s="11"/>
      <c r="DS32" s="10"/>
      <c r="DT32" s="11"/>
      <c r="DU32" s="10"/>
      <c r="DV32" s="11"/>
      <c r="DW32" s="10"/>
      <c r="DX32" s="11"/>
      <c r="DY32" s="10"/>
      <c r="DZ32" s="11"/>
      <c r="EA32" s="10"/>
      <c r="EB32" s="7"/>
      <c r="EC32" s="7">
        <f t="shared" si="43"/>
        <v>0</v>
      </c>
      <c r="ED32" s="11"/>
      <c r="EE32" s="10"/>
      <c r="EF32" s="11"/>
      <c r="EG32" s="10"/>
      <c r="EH32" s="7"/>
      <c r="EI32" s="11"/>
      <c r="EJ32" s="10"/>
      <c r="EK32" s="11"/>
      <c r="EL32" s="10"/>
      <c r="EM32" s="11"/>
      <c r="EN32" s="10"/>
      <c r="EO32" s="11"/>
      <c r="EP32" s="10"/>
      <c r="EQ32" s="11"/>
      <c r="ER32" s="10"/>
      <c r="ES32" s="11"/>
      <c r="ET32" s="10"/>
      <c r="EU32" s="7"/>
      <c r="EV32" s="7">
        <f t="shared" si="44"/>
        <v>0</v>
      </c>
      <c r="EW32" s="11"/>
      <c r="EX32" s="10"/>
      <c r="EY32" s="11"/>
      <c r="EZ32" s="10"/>
      <c r="FA32" s="7"/>
      <c r="FB32" s="11"/>
      <c r="FC32" s="10"/>
      <c r="FD32" s="11"/>
      <c r="FE32" s="10"/>
      <c r="FF32" s="11"/>
      <c r="FG32" s="10"/>
      <c r="FH32" s="11"/>
      <c r="FI32" s="10"/>
      <c r="FJ32" s="11"/>
      <c r="FK32" s="10"/>
      <c r="FL32" s="11"/>
      <c r="FM32" s="10"/>
      <c r="FN32" s="7"/>
      <c r="FO32" s="7">
        <f t="shared" si="45"/>
        <v>0</v>
      </c>
    </row>
    <row r="33" spans="1:171" x14ac:dyDescent="0.2">
      <c r="A33" s="6"/>
      <c r="B33" s="6"/>
      <c r="C33" s="6"/>
      <c r="D33" s="6" t="s">
        <v>87</v>
      </c>
      <c r="E33" s="3" t="s">
        <v>88</v>
      </c>
      <c r="F33" s="6">
        <f t="shared" si="25"/>
        <v>0</v>
      </c>
      <c r="G33" s="6">
        <f t="shared" si="26"/>
        <v>2</v>
      </c>
      <c r="H33" s="6">
        <f t="shared" si="27"/>
        <v>27</v>
      </c>
      <c r="I33" s="6">
        <f t="shared" si="28"/>
        <v>9</v>
      </c>
      <c r="J33" s="6">
        <f t="shared" si="29"/>
        <v>0</v>
      </c>
      <c r="K33" s="6">
        <f t="shared" si="30"/>
        <v>18</v>
      </c>
      <c r="L33" s="6">
        <f t="shared" si="31"/>
        <v>0</v>
      </c>
      <c r="M33" s="6">
        <f t="shared" si="32"/>
        <v>0</v>
      </c>
      <c r="N33" s="6">
        <f t="shared" si="33"/>
        <v>0</v>
      </c>
      <c r="O33" s="6">
        <f t="shared" si="34"/>
        <v>0</v>
      </c>
      <c r="P33" s="6">
        <f t="shared" si="35"/>
        <v>0</v>
      </c>
      <c r="Q33" s="7">
        <f t="shared" si="36"/>
        <v>3</v>
      </c>
      <c r="R33" s="7">
        <f t="shared" si="37"/>
        <v>2</v>
      </c>
      <c r="S33" s="7">
        <v>0.9</v>
      </c>
      <c r="T33" s="11"/>
      <c r="U33" s="10"/>
      <c r="V33" s="11"/>
      <c r="W33" s="10"/>
      <c r="X33" s="7"/>
      <c r="Y33" s="11"/>
      <c r="Z33" s="10"/>
      <c r="AA33" s="11"/>
      <c r="AB33" s="10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38"/>
        <v>0</v>
      </c>
      <c r="AM33" s="11"/>
      <c r="AN33" s="10"/>
      <c r="AO33" s="11"/>
      <c r="AP33" s="10"/>
      <c r="AQ33" s="7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9"/>
        <v>0</v>
      </c>
      <c r="BF33" s="11">
        <v>9</v>
      </c>
      <c r="BG33" s="10" t="s">
        <v>61</v>
      </c>
      <c r="BH33" s="11"/>
      <c r="BI33" s="10"/>
      <c r="BJ33" s="7">
        <v>1</v>
      </c>
      <c r="BK33" s="11">
        <v>18</v>
      </c>
      <c r="BL33" s="10" t="s">
        <v>61</v>
      </c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7">
        <v>2</v>
      </c>
      <c r="BX33" s="7">
        <f t="shared" si="40"/>
        <v>3</v>
      </c>
      <c r="BY33" s="11"/>
      <c r="BZ33" s="10"/>
      <c r="CA33" s="11"/>
      <c r="CB33" s="10"/>
      <c r="CC33" s="7"/>
      <c r="CD33" s="11"/>
      <c r="CE33" s="10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41"/>
        <v>0</v>
      </c>
      <c r="CR33" s="11"/>
      <c r="CS33" s="10"/>
      <c r="CT33" s="11"/>
      <c r="CU33" s="10"/>
      <c r="CV33" s="7"/>
      <c r="CW33" s="11"/>
      <c r="CX33" s="10"/>
      <c r="CY33" s="11"/>
      <c r="CZ33" s="10"/>
      <c r="DA33" s="11"/>
      <c r="DB33" s="10"/>
      <c r="DC33" s="11"/>
      <c r="DD33" s="10"/>
      <c r="DE33" s="11"/>
      <c r="DF33" s="10"/>
      <c r="DG33" s="11"/>
      <c r="DH33" s="10"/>
      <c r="DI33" s="7"/>
      <c r="DJ33" s="7">
        <f t="shared" si="42"/>
        <v>0</v>
      </c>
      <c r="DK33" s="11"/>
      <c r="DL33" s="10"/>
      <c r="DM33" s="11"/>
      <c r="DN33" s="10"/>
      <c r="DO33" s="7"/>
      <c r="DP33" s="11"/>
      <c r="DQ33" s="10"/>
      <c r="DR33" s="11"/>
      <c r="DS33" s="10"/>
      <c r="DT33" s="11"/>
      <c r="DU33" s="10"/>
      <c r="DV33" s="11"/>
      <c r="DW33" s="10"/>
      <c r="DX33" s="11"/>
      <c r="DY33" s="10"/>
      <c r="DZ33" s="11"/>
      <c r="EA33" s="10"/>
      <c r="EB33" s="7"/>
      <c r="EC33" s="7">
        <f t="shared" si="43"/>
        <v>0</v>
      </c>
      <c r="ED33" s="11"/>
      <c r="EE33" s="10"/>
      <c r="EF33" s="11"/>
      <c r="EG33" s="10"/>
      <c r="EH33" s="7"/>
      <c r="EI33" s="11"/>
      <c r="EJ33" s="10"/>
      <c r="EK33" s="11"/>
      <c r="EL33" s="10"/>
      <c r="EM33" s="11"/>
      <c r="EN33" s="10"/>
      <c r="EO33" s="11"/>
      <c r="EP33" s="10"/>
      <c r="EQ33" s="11"/>
      <c r="ER33" s="10"/>
      <c r="ES33" s="11"/>
      <c r="ET33" s="10"/>
      <c r="EU33" s="7"/>
      <c r="EV33" s="7">
        <f t="shared" si="44"/>
        <v>0</v>
      </c>
      <c r="EW33" s="11"/>
      <c r="EX33" s="10"/>
      <c r="EY33" s="11"/>
      <c r="EZ33" s="10"/>
      <c r="FA33" s="7"/>
      <c r="FB33" s="11"/>
      <c r="FC33" s="10"/>
      <c r="FD33" s="11"/>
      <c r="FE33" s="10"/>
      <c r="FF33" s="11"/>
      <c r="FG33" s="10"/>
      <c r="FH33" s="11"/>
      <c r="FI33" s="10"/>
      <c r="FJ33" s="11"/>
      <c r="FK33" s="10"/>
      <c r="FL33" s="11"/>
      <c r="FM33" s="10"/>
      <c r="FN33" s="7"/>
      <c r="FO33" s="7">
        <f t="shared" si="45"/>
        <v>0</v>
      </c>
    </row>
    <row r="34" spans="1:171" x14ac:dyDescent="0.2">
      <c r="A34" s="6"/>
      <c r="B34" s="6"/>
      <c r="C34" s="6"/>
      <c r="D34" s="6" t="s">
        <v>89</v>
      </c>
      <c r="E34" s="3" t="s">
        <v>90</v>
      </c>
      <c r="F34" s="6">
        <f t="shared" si="25"/>
        <v>0</v>
      </c>
      <c r="G34" s="6">
        <f t="shared" si="26"/>
        <v>2</v>
      </c>
      <c r="H34" s="6">
        <f t="shared" si="27"/>
        <v>18</v>
      </c>
      <c r="I34" s="6">
        <f t="shared" si="28"/>
        <v>9</v>
      </c>
      <c r="J34" s="6">
        <f t="shared" si="29"/>
        <v>0</v>
      </c>
      <c r="K34" s="6">
        <f t="shared" si="30"/>
        <v>9</v>
      </c>
      <c r="L34" s="6">
        <f t="shared" si="31"/>
        <v>0</v>
      </c>
      <c r="M34" s="6">
        <f t="shared" si="32"/>
        <v>0</v>
      </c>
      <c r="N34" s="6">
        <f t="shared" si="33"/>
        <v>0</v>
      </c>
      <c r="O34" s="6">
        <f t="shared" si="34"/>
        <v>0</v>
      </c>
      <c r="P34" s="6">
        <f t="shared" si="35"/>
        <v>0</v>
      </c>
      <c r="Q34" s="7">
        <f t="shared" si="36"/>
        <v>3</v>
      </c>
      <c r="R34" s="7">
        <f t="shared" si="37"/>
        <v>1</v>
      </c>
      <c r="S34" s="7">
        <v>1.1000000000000001</v>
      </c>
      <c r="T34" s="11">
        <v>9</v>
      </c>
      <c r="U34" s="10" t="s">
        <v>61</v>
      </c>
      <c r="V34" s="11"/>
      <c r="W34" s="10"/>
      <c r="X34" s="7">
        <v>2</v>
      </c>
      <c r="Y34" s="11">
        <v>9</v>
      </c>
      <c r="Z34" s="10" t="s">
        <v>61</v>
      </c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7">
        <v>1</v>
      </c>
      <c r="AL34" s="7">
        <f t="shared" si="38"/>
        <v>3</v>
      </c>
      <c r="AM34" s="11"/>
      <c r="AN34" s="10"/>
      <c r="AO34" s="11"/>
      <c r="AP34" s="10"/>
      <c r="AQ34" s="7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9"/>
        <v>0</v>
      </c>
      <c r="BF34" s="11"/>
      <c r="BG34" s="10"/>
      <c r="BH34" s="11"/>
      <c r="BI34" s="10"/>
      <c r="BJ34" s="7"/>
      <c r="BK34" s="11"/>
      <c r="BL34" s="10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40"/>
        <v>0</v>
      </c>
      <c r="BY34" s="11"/>
      <c r="BZ34" s="10"/>
      <c r="CA34" s="11"/>
      <c r="CB34" s="10"/>
      <c r="CC34" s="7"/>
      <c r="CD34" s="11"/>
      <c r="CE34" s="10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41"/>
        <v>0</v>
      </c>
      <c r="CR34" s="11"/>
      <c r="CS34" s="10"/>
      <c r="CT34" s="11"/>
      <c r="CU34" s="10"/>
      <c r="CV34" s="7"/>
      <c r="CW34" s="11"/>
      <c r="CX34" s="10"/>
      <c r="CY34" s="11"/>
      <c r="CZ34" s="10"/>
      <c r="DA34" s="11"/>
      <c r="DB34" s="10"/>
      <c r="DC34" s="11"/>
      <c r="DD34" s="10"/>
      <c r="DE34" s="11"/>
      <c r="DF34" s="10"/>
      <c r="DG34" s="11"/>
      <c r="DH34" s="10"/>
      <c r="DI34" s="7"/>
      <c r="DJ34" s="7">
        <f t="shared" si="42"/>
        <v>0</v>
      </c>
      <c r="DK34" s="11"/>
      <c r="DL34" s="10"/>
      <c r="DM34" s="11"/>
      <c r="DN34" s="10"/>
      <c r="DO34" s="7"/>
      <c r="DP34" s="11"/>
      <c r="DQ34" s="10"/>
      <c r="DR34" s="11"/>
      <c r="DS34" s="10"/>
      <c r="DT34" s="11"/>
      <c r="DU34" s="10"/>
      <c r="DV34" s="11"/>
      <c r="DW34" s="10"/>
      <c r="DX34" s="11"/>
      <c r="DY34" s="10"/>
      <c r="DZ34" s="11"/>
      <c r="EA34" s="10"/>
      <c r="EB34" s="7"/>
      <c r="EC34" s="7">
        <f t="shared" si="43"/>
        <v>0</v>
      </c>
      <c r="ED34" s="11"/>
      <c r="EE34" s="10"/>
      <c r="EF34" s="11"/>
      <c r="EG34" s="10"/>
      <c r="EH34" s="7"/>
      <c r="EI34" s="11"/>
      <c r="EJ34" s="10"/>
      <c r="EK34" s="11"/>
      <c r="EL34" s="10"/>
      <c r="EM34" s="11"/>
      <c r="EN34" s="10"/>
      <c r="EO34" s="11"/>
      <c r="EP34" s="10"/>
      <c r="EQ34" s="11"/>
      <c r="ER34" s="10"/>
      <c r="ES34" s="11"/>
      <c r="ET34" s="10"/>
      <c r="EU34" s="7"/>
      <c r="EV34" s="7">
        <f t="shared" si="44"/>
        <v>0</v>
      </c>
      <c r="EW34" s="11"/>
      <c r="EX34" s="10"/>
      <c r="EY34" s="11"/>
      <c r="EZ34" s="10"/>
      <c r="FA34" s="7"/>
      <c r="FB34" s="11"/>
      <c r="FC34" s="10"/>
      <c r="FD34" s="11"/>
      <c r="FE34" s="10"/>
      <c r="FF34" s="11"/>
      <c r="FG34" s="10"/>
      <c r="FH34" s="11"/>
      <c r="FI34" s="10"/>
      <c r="FJ34" s="11"/>
      <c r="FK34" s="10"/>
      <c r="FL34" s="11"/>
      <c r="FM34" s="10"/>
      <c r="FN34" s="7"/>
      <c r="FO34" s="7">
        <f t="shared" si="45"/>
        <v>0</v>
      </c>
    </row>
    <row r="35" spans="1:171" x14ac:dyDescent="0.2">
      <c r="A35" s="6">
        <v>2</v>
      </c>
      <c r="B35" s="6">
        <v>1</v>
      </c>
      <c r="C35" s="6"/>
      <c r="D35" s="6"/>
      <c r="E35" s="3" t="s">
        <v>91</v>
      </c>
      <c r="F35" s="6">
        <f>$B$35*COUNTIF(T35:FM35,"e")</f>
        <v>0</v>
      </c>
      <c r="G35" s="6">
        <f>$B$35*COUNTIF(T35:FM35,"z")</f>
        <v>2</v>
      </c>
      <c r="H35" s="6">
        <f t="shared" si="27"/>
        <v>18</v>
      </c>
      <c r="I35" s="6">
        <f t="shared" si="28"/>
        <v>9</v>
      </c>
      <c r="J35" s="6">
        <f t="shared" si="29"/>
        <v>0</v>
      </c>
      <c r="K35" s="6">
        <f t="shared" si="30"/>
        <v>9</v>
      </c>
      <c r="L35" s="6">
        <f t="shared" si="31"/>
        <v>0</v>
      </c>
      <c r="M35" s="6">
        <f t="shared" si="32"/>
        <v>0</v>
      </c>
      <c r="N35" s="6">
        <f t="shared" si="33"/>
        <v>0</v>
      </c>
      <c r="O35" s="6">
        <f t="shared" si="34"/>
        <v>0</v>
      </c>
      <c r="P35" s="6">
        <f t="shared" si="35"/>
        <v>0</v>
      </c>
      <c r="Q35" s="7">
        <f t="shared" si="36"/>
        <v>2</v>
      </c>
      <c r="R35" s="7">
        <f t="shared" si="37"/>
        <v>1</v>
      </c>
      <c r="S35" s="7">
        <f>$B$35*0.6</f>
        <v>0.6</v>
      </c>
      <c r="T35" s="11"/>
      <c r="U35" s="10"/>
      <c r="V35" s="11"/>
      <c r="W35" s="10"/>
      <c r="X35" s="7"/>
      <c r="Y35" s="11"/>
      <c r="Z35" s="10"/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38"/>
        <v>0</v>
      </c>
      <c r="AM35" s="11">
        <f>$B$35*9</f>
        <v>9</v>
      </c>
      <c r="AN35" s="10" t="s">
        <v>61</v>
      </c>
      <c r="AO35" s="11"/>
      <c r="AP35" s="10"/>
      <c r="AQ35" s="7">
        <f>$B$35*1</f>
        <v>1</v>
      </c>
      <c r="AR35" s="11">
        <f>$B$35*9</f>
        <v>9</v>
      </c>
      <c r="AS35" s="10" t="s">
        <v>61</v>
      </c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7">
        <f>$B$35*1</f>
        <v>1</v>
      </c>
      <c r="BE35" s="7">
        <f t="shared" si="39"/>
        <v>2</v>
      </c>
      <c r="BF35" s="11"/>
      <c r="BG35" s="10"/>
      <c r="BH35" s="11"/>
      <c r="BI35" s="10"/>
      <c r="BJ35" s="7"/>
      <c r="BK35" s="11"/>
      <c r="BL35" s="10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40"/>
        <v>0</v>
      </c>
      <c r="BY35" s="11"/>
      <c r="BZ35" s="10"/>
      <c r="CA35" s="11"/>
      <c r="CB35" s="10"/>
      <c r="CC35" s="7"/>
      <c r="CD35" s="11"/>
      <c r="CE35" s="10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41"/>
        <v>0</v>
      </c>
      <c r="CR35" s="11"/>
      <c r="CS35" s="10"/>
      <c r="CT35" s="11"/>
      <c r="CU35" s="10"/>
      <c r="CV35" s="7"/>
      <c r="CW35" s="11"/>
      <c r="CX35" s="10"/>
      <c r="CY35" s="11"/>
      <c r="CZ35" s="10"/>
      <c r="DA35" s="11"/>
      <c r="DB35" s="10"/>
      <c r="DC35" s="11"/>
      <c r="DD35" s="10"/>
      <c r="DE35" s="11"/>
      <c r="DF35" s="10"/>
      <c r="DG35" s="11"/>
      <c r="DH35" s="10"/>
      <c r="DI35" s="7"/>
      <c r="DJ35" s="7">
        <f t="shared" si="42"/>
        <v>0</v>
      </c>
      <c r="DK35" s="11"/>
      <c r="DL35" s="10"/>
      <c r="DM35" s="11"/>
      <c r="DN35" s="10"/>
      <c r="DO35" s="7"/>
      <c r="DP35" s="11"/>
      <c r="DQ35" s="10"/>
      <c r="DR35" s="11"/>
      <c r="DS35" s="10"/>
      <c r="DT35" s="11"/>
      <c r="DU35" s="10"/>
      <c r="DV35" s="11"/>
      <c r="DW35" s="10"/>
      <c r="DX35" s="11"/>
      <c r="DY35" s="10"/>
      <c r="DZ35" s="11"/>
      <c r="EA35" s="10"/>
      <c r="EB35" s="7"/>
      <c r="EC35" s="7">
        <f t="shared" si="43"/>
        <v>0</v>
      </c>
      <c r="ED35" s="11"/>
      <c r="EE35" s="10"/>
      <c r="EF35" s="11"/>
      <c r="EG35" s="10"/>
      <c r="EH35" s="7"/>
      <c r="EI35" s="11"/>
      <c r="EJ35" s="10"/>
      <c r="EK35" s="11"/>
      <c r="EL35" s="10"/>
      <c r="EM35" s="11"/>
      <c r="EN35" s="10"/>
      <c r="EO35" s="11"/>
      <c r="EP35" s="10"/>
      <c r="EQ35" s="11"/>
      <c r="ER35" s="10"/>
      <c r="ES35" s="11"/>
      <c r="ET35" s="10"/>
      <c r="EU35" s="7"/>
      <c r="EV35" s="7">
        <f t="shared" si="44"/>
        <v>0</v>
      </c>
      <c r="EW35" s="11"/>
      <c r="EX35" s="10"/>
      <c r="EY35" s="11"/>
      <c r="EZ35" s="10"/>
      <c r="FA35" s="7"/>
      <c r="FB35" s="11"/>
      <c r="FC35" s="10"/>
      <c r="FD35" s="11"/>
      <c r="FE35" s="10"/>
      <c r="FF35" s="11"/>
      <c r="FG35" s="10"/>
      <c r="FH35" s="11"/>
      <c r="FI35" s="10"/>
      <c r="FJ35" s="11"/>
      <c r="FK35" s="10"/>
      <c r="FL35" s="11"/>
      <c r="FM35" s="10"/>
      <c r="FN35" s="7"/>
      <c r="FO35" s="7">
        <f t="shared" si="45"/>
        <v>0</v>
      </c>
    </row>
    <row r="36" spans="1:171" x14ac:dyDescent="0.2">
      <c r="A36" s="6"/>
      <c r="B36" s="6"/>
      <c r="C36" s="6"/>
      <c r="D36" s="6" t="s">
        <v>92</v>
      </c>
      <c r="E36" s="3" t="s">
        <v>93</v>
      </c>
      <c r="F36" s="6">
        <f>COUNTIF(T36:FM36,"e")</f>
        <v>1</v>
      </c>
      <c r="G36" s="6">
        <f>COUNTIF(T36:FM36,"z")</f>
        <v>1</v>
      </c>
      <c r="H36" s="6">
        <f t="shared" si="27"/>
        <v>36</v>
      </c>
      <c r="I36" s="6">
        <f t="shared" si="28"/>
        <v>18</v>
      </c>
      <c r="J36" s="6">
        <f t="shared" si="29"/>
        <v>18</v>
      </c>
      <c r="K36" s="6">
        <f t="shared" si="30"/>
        <v>0</v>
      </c>
      <c r="L36" s="6">
        <f t="shared" si="31"/>
        <v>0</v>
      </c>
      <c r="M36" s="6">
        <f t="shared" si="32"/>
        <v>0</v>
      </c>
      <c r="N36" s="6">
        <f t="shared" si="33"/>
        <v>0</v>
      </c>
      <c r="O36" s="6">
        <f t="shared" si="34"/>
        <v>0</v>
      </c>
      <c r="P36" s="6">
        <f t="shared" si="35"/>
        <v>0</v>
      </c>
      <c r="Q36" s="7">
        <f t="shared" si="36"/>
        <v>5</v>
      </c>
      <c r="R36" s="7">
        <f t="shared" si="37"/>
        <v>0</v>
      </c>
      <c r="S36" s="7">
        <v>1.2</v>
      </c>
      <c r="T36" s="11"/>
      <c r="U36" s="10"/>
      <c r="V36" s="11"/>
      <c r="W36" s="10"/>
      <c r="X36" s="7"/>
      <c r="Y36" s="11"/>
      <c r="Z36" s="10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38"/>
        <v>0</v>
      </c>
      <c r="AM36" s="11">
        <v>18</v>
      </c>
      <c r="AN36" s="10" t="s">
        <v>64</v>
      </c>
      <c r="AO36" s="11">
        <v>18</v>
      </c>
      <c r="AP36" s="10" t="s">
        <v>61</v>
      </c>
      <c r="AQ36" s="7">
        <v>5</v>
      </c>
      <c r="AR36" s="11"/>
      <c r="AS36" s="10"/>
      <c r="AT36" s="11"/>
      <c r="AU36" s="10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t="shared" si="39"/>
        <v>5</v>
      </c>
      <c r="BF36" s="11"/>
      <c r="BG36" s="10"/>
      <c r="BH36" s="11"/>
      <c r="BI36" s="10"/>
      <c r="BJ36" s="7"/>
      <c r="BK36" s="11"/>
      <c r="BL36" s="10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40"/>
        <v>0</v>
      </c>
      <c r="BY36" s="11"/>
      <c r="BZ36" s="10"/>
      <c r="CA36" s="11"/>
      <c r="CB36" s="10"/>
      <c r="CC36" s="7"/>
      <c r="CD36" s="11"/>
      <c r="CE36" s="10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41"/>
        <v>0</v>
      </c>
      <c r="CR36" s="11"/>
      <c r="CS36" s="10"/>
      <c r="CT36" s="11"/>
      <c r="CU36" s="10"/>
      <c r="CV36" s="7"/>
      <c r="CW36" s="11"/>
      <c r="CX36" s="10"/>
      <c r="CY36" s="11"/>
      <c r="CZ36" s="10"/>
      <c r="DA36" s="11"/>
      <c r="DB36" s="10"/>
      <c r="DC36" s="11"/>
      <c r="DD36" s="10"/>
      <c r="DE36" s="11"/>
      <c r="DF36" s="10"/>
      <c r="DG36" s="11"/>
      <c r="DH36" s="10"/>
      <c r="DI36" s="7"/>
      <c r="DJ36" s="7">
        <f t="shared" si="42"/>
        <v>0</v>
      </c>
      <c r="DK36" s="11"/>
      <c r="DL36" s="10"/>
      <c r="DM36" s="11"/>
      <c r="DN36" s="10"/>
      <c r="DO36" s="7"/>
      <c r="DP36" s="11"/>
      <c r="DQ36" s="10"/>
      <c r="DR36" s="11"/>
      <c r="DS36" s="10"/>
      <c r="DT36" s="11"/>
      <c r="DU36" s="10"/>
      <c r="DV36" s="11"/>
      <c r="DW36" s="10"/>
      <c r="DX36" s="11"/>
      <c r="DY36" s="10"/>
      <c r="DZ36" s="11"/>
      <c r="EA36" s="10"/>
      <c r="EB36" s="7"/>
      <c r="EC36" s="7">
        <f t="shared" si="43"/>
        <v>0</v>
      </c>
      <c r="ED36" s="11"/>
      <c r="EE36" s="10"/>
      <c r="EF36" s="11"/>
      <c r="EG36" s="10"/>
      <c r="EH36" s="7"/>
      <c r="EI36" s="11"/>
      <c r="EJ36" s="10"/>
      <c r="EK36" s="11"/>
      <c r="EL36" s="10"/>
      <c r="EM36" s="11"/>
      <c r="EN36" s="10"/>
      <c r="EO36" s="11"/>
      <c r="EP36" s="10"/>
      <c r="EQ36" s="11"/>
      <c r="ER36" s="10"/>
      <c r="ES36" s="11"/>
      <c r="ET36" s="10"/>
      <c r="EU36" s="7"/>
      <c r="EV36" s="7">
        <f t="shared" si="44"/>
        <v>0</v>
      </c>
      <c r="EW36" s="11"/>
      <c r="EX36" s="10"/>
      <c r="EY36" s="11"/>
      <c r="EZ36" s="10"/>
      <c r="FA36" s="7"/>
      <c r="FB36" s="11"/>
      <c r="FC36" s="10"/>
      <c r="FD36" s="11"/>
      <c r="FE36" s="10"/>
      <c r="FF36" s="11"/>
      <c r="FG36" s="10"/>
      <c r="FH36" s="11"/>
      <c r="FI36" s="10"/>
      <c r="FJ36" s="11"/>
      <c r="FK36" s="10"/>
      <c r="FL36" s="11"/>
      <c r="FM36" s="10"/>
      <c r="FN36" s="7"/>
      <c r="FO36" s="7">
        <f t="shared" si="45"/>
        <v>0</v>
      </c>
    </row>
    <row r="37" spans="1:171" x14ac:dyDescent="0.2">
      <c r="A37" s="6"/>
      <c r="B37" s="6"/>
      <c r="C37" s="6"/>
      <c r="D37" s="6" t="s">
        <v>94</v>
      </c>
      <c r="E37" s="3" t="s">
        <v>95</v>
      </c>
      <c r="F37" s="6">
        <f>COUNTIF(T37:FM37,"e")</f>
        <v>1</v>
      </c>
      <c r="G37" s="6">
        <f>COUNTIF(T37:FM37,"z")</f>
        <v>2</v>
      </c>
      <c r="H37" s="6">
        <f t="shared" si="27"/>
        <v>35</v>
      </c>
      <c r="I37" s="6">
        <f t="shared" si="28"/>
        <v>15</v>
      </c>
      <c r="J37" s="6">
        <f t="shared" si="29"/>
        <v>10</v>
      </c>
      <c r="K37" s="6">
        <f t="shared" si="30"/>
        <v>10</v>
      </c>
      <c r="L37" s="6">
        <f t="shared" si="31"/>
        <v>0</v>
      </c>
      <c r="M37" s="6">
        <f t="shared" si="32"/>
        <v>0</v>
      </c>
      <c r="N37" s="6">
        <f t="shared" si="33"/>
        <v>0</v>
      </c>
      <c r="O37" s="6">
        <f t="shared" si="34"/>
        <v>0</v>
      </c>
      <c r="P37" s="6">
        <f t="shared" si="35"/>
        <v>0</v>
      </c>
      <c r="Q37" s="7">
        <f t="shared" si="36"/>
        <v>5</v>
      </c>
      <c r="R37" s="7">
        <f t="shared" si="37"/>
        <v>1.4</v>
      </c>
      <c r="S37" s="7">
        <v>1.2</v>
      </c>
      <c r="T37" s="11"/>
      <c r="U37" s="10"/>
      <c r="V37" s="11"/>
      <c r="W37" s="10"/>
      <c r="X37" s="7"/>
      <c r="Y37" s="11"/>
      <c r="Z37" s="10"/>
      <c r="AA37" s="11"/>
      <c r="AB37" s="10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38"/>
        <v>0</v>
      </c>
      <c r="AM37" s="11"/>
      <c r="AN37" s="10"/>
      <c r="AO37" s="11"/>
      <c r="AP37" s="10"/>
      <c r="AQ37" s="7"/>
      <c r="AR37" s="11"/>
      <c r="AS37" s="10"/>
      <c r="AT37" s="11"/>
      <c r="AU37" s="10"/>
      <c r="AV37" s="11"/>
      <c r="AW37" s="10"/>
      <c r="AX37" s="11"/>
      <c r="AY37" s="10"/>
      <c r="AZ37" s="11"/>
      <c r="BA37" s="10"/>
      <c r="BB37" s="11"/>
      <c r="BC37" s="10"/>
      <c r="BD37" s="7"/>
      <c r="BE37" s="7">
        <f t="shared" si="39"/>
        <v>0</v>
      </c>
      <c r="BF37" s="11">
        <v>15</v>
      </c>
      <c r="BG37" s="10" t="s">
        <v>64</v>
      </c>
      <c r="BH37" s="11">
        <v>10</v>
      </c>
      <c r="BI37" s="10" t="s">
        <v>61</v>
      </c>
      <c r="BJ37" s="7">
        <v>3.6</v>
      </c>
      <c r="BK37" s="11">
        <v>10</v>
      </c>
      <c r="BL37" s="10" t="s">
        <v>61</v>
      </c>
      <c r="BM37" s="11"/>
      <c r="BN37" s="10"/>
      <c r="BO37" s="11"/>
      <c r="BP37" s="10"/>
      <c r="BQ37" s="11"/>
      <c r="BR37" s="10"/>
      <c r="BS37" s="11"/>
      <c r="BT37" s="10"/>
      <c r="BU37" s="11"/>
      <c r="BV37" s="10"/>
      <c r="BW37" s="7">
        <v>1.4</v>
      </c>
      <c r="BX37" s="7">
        <f t="shared" si="40"/>
        <v>5</v>
      </c>
      <c r="BY37" s="11"/>
      <c r="BZ37" s="10"/>
      <c r="CA37" s="11"/>
      <c r="CB37" s="10"/>
      <c r="CC37" s="7"/>
      <c r="CD37" s="11"/>
      <c r="CE37" s="10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41"/>
        <v>0</v>
      </c>
      <c r="CR37" s="11"/>
      <c r="CS37" s="10"/>
      <c r="CT37" s="11"/>
      <c r="CU37" s="10"/>
      <c r="CV37" s="7"/>
      <c r="CW37" s="11"/>
      <c r="CX37" s="10"/>
      <c r="CY37" s="11"/>
      <c r="CZ37" s="10"/>
      <c r="DA37" s="11"/>
      <c r="DB37" s="10"/>
      <c r="DC37" s="11"/>
      <c r="DD37" s="10"/>
      <c r="DE37" s="11"/>
      <c r="DF37" s="10"/>
      <c r="DG37" s="11"/>
      <c r="DH37" s="10"/>
      <c r="DI37" s="7"/>
      <c r="DJ37" s="7">
        <f t="shared" si="42"/>
        <v>0</v>
      </c>
      <c r="DK37" s="11"/>
      <c r="DL37" s="10"/>
      <c r="DM37" s="11"/>
      <c r="DN37" s="10"/>
      <c r="DO37" s="7"/>
      <c r="DP37" s="11"/>
      <c r="DQ37" s="10"/>
      <c r="DR37" s="11"/>
      <c r="DS37" s="10"/>
      <c r="DT37" s="11"/>
      <c r="DU37" s="10"/>
      <c r="DV37" s="11"/>
      <c r="DW37" s="10"/>
      <c r="DX37" s="11"/>
      <c r="DY37" s="10"/>
      <c r="DZ37" s="11"/>
      <c r="EA37" s="10"/>
      <c r="EB37" s="7"/>
      <c r="EC37" s="7">
        <f t="shared" si="43"/>
        <v>0</v>
      </c>
      <c r="ED37" s="11"/>
      <c r="EE37" s="10"/>
      <c r="EF37" s="11"/>
      <c r="EG37" s="10"/>
      <c r="EH37" s="7"/>
      <c r="EI37" s="11"/>
      <c r="EJ37" s="10"/>
      <c r="EK37" s="11"/>
      <c r="EL37" s="10"/>
      <c r="EM37" s="11"/>
      <c r="EN37" s="10"/>
      <c r="EO37" s="11"/>
      <c r="EP37" s="10"/>
      <c r="EQ37" s="11"/>
      <c r="ER37" s="10"/>
      <c r="ES37" s="11"/>
      <c r="ET37" s="10"/>
      <c r="EU37" s="7"/>
      <c r="EV37" s="7">
        <f t="shared" si="44"/>
        <v>0</v>
      </c>
      <c r="EW37" s="11"/>
      <c r="EX37" s="10"/>
      <c r="EY37" s="11"/>
      <c r="EZ37" s="10"/>
      <c r="FA37" s="7"/>
      <c r="FB37" s="11"/>
      <c r="FC37" s="10"/>
      <c r="FD37" s="11"/>
      <c r="FE37" s="10"/>
      <c r="FF37" s="11"/>
      <c r="FG37" s="10"/>
      <c r="FH37" s="11"/>
      <c r="FI37" s="10"/>
      <c r="FJ37" s="11"/>
      <c r="FK37" s="10"/>
      <c r="FL37" s="11"/>
      <c r="FM37" s="10"/>
      <c r="FN37" s="7"/>
      <c r="FO37" s="7">
        <f t="shared" si="45"/>
        <v>0</v>
      </c>
    </row>
    <row r="38" spans="1:171" x14ac:dyDescent="0.2">
      <c r="A38" s="6"/>
      <c r="B38" s="6"/>
      <c r="C38" s="6"/>
      <c r="D38" s="6" t="s">
        <v>96</v>
      </c>
      <c r="E38" s="3" t="s">
        <v>97</v>
      </c>
      <c r="F38" s="6">
        <f>COUNTIF(T38:FM38,"e")</f>
        <v>0</v>
      </c>
      <c r="G38" s="6">
        <f>COUNTIF(T38:FM38,"z")</f>
        <v>2</v>
      </c>
      <c r="H38" s="6">
        <f t="shared" si="27"/>
        <v>18</v>
      </c>
      <c r="I38" s="6">
        <f t="shared" si="28"/>
        <v>9</v>
      </c>
      <c r="J38" s="6">
        <f t="shared" si="29"/>
        <v>9</v>
      </c>
      <c r="K38" s="6">
        <f t="shared" si="30"/>
        <v>0</v>
      </c>
      <c r="L38" s="6">
        <f t="shared" si="31"/>
        <v>0</v>
      </c>
      <c r="M38" s="6">
        <f t="shared" si="32"/>
        <v>0</v>
      </c>
      <c r="N38" s="6">
        <f t="shared" si="33"/>
        <v>0</v>
      </c>
      <c r="O38" s="6">
        <f t="shared" si="34"/>
        <v>0</v>
      </c>
      <c r="P38" s="6">
        <f t="shared" si="35"/>
        <v>0</v>
      </c>
      <c r="Q38" s="7">
        <f t="shared" si="36"/>
        <v>2</v>
      </c>
      <c r="R38" s="7">
        <f t="shared" si="37"/>
        <v>0</v>
      </c>
      <c r="S38" s="7">
        <v>0.6</v>
      </c>
      <c r="T38" s="11"/>
      <c r="U38" s="10"/>
      <c r="V38" s="11"/>
      <c r="W38" s="10"/>
      <c r="X38" s="7"/>
      <c r="Y38" s="11"/>
      <c r="Z38" s="10"/>
      <c r="AA38" s="11"/>
      <c r="AB38" s="10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38"/>
        <v>0</v>
      </c>
      <c r="AM38" s="11"/>
      <c r="AN38" s="10"/>
      <c r="AO38" s="11"/>
      <c r="AP38" s="10"/>
      <c r="AQ38" s="7"/>
      <c r="AR38" s="11"/>
      <c r="AS38" s="10"/>
      <c r="AT38" s="11"/>
      <c r="AU38" s="10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si="39"/>
        <v>0</v>
      </c>
      <c r="BF38" s="11"/>
      <c r="BG38" s="10"/>
      <c r="BH38" s="11"/>
      <c r="BI38" s="10"/>
      <c r="BJ38" s="7"/>
      <c r="BK38" s="11"/>
      <c r="BL38" s="10"/>
      <c r="BM38" s="11"/>
      <c r="BN38" s="10"/>
      <c r="BO38" s="11"/>
      <c r="BP38" s="10"/>
      <c r="BQ38" s="11"/>
      <c r="BR38" s="10"/>
      <c r="BS38" s="11"/>
      <c r="BT38" s="10"/>
      <c r="BU38" s="11"/>
      <c r="BV38" s="10"/>
      <c r="BW38" s="7"/>
      <c r="BX38" s="7">
        <f t="shared" si="40"/>
        <v>0</v>
      </c>
      <c r="BY38" s="11">
        <v>9</v>
      </c>
      <c r="BZ38" s="10" t="s">
        <v>61</v>
      </c>
      <c r="CA38" s="11">
        <v>9</v>
      </c>
      <c r="CB38" s="10" t="s">
        <v>61</v>
      </c>
      <c r="CC38" s="7">
        <v>2</v>
      </c>
      <c r="CD38" s="11"/>
      <c r="CE38" s="10"/>
      <c r="CF38" s="11"/>
      <c r="CG38" s="10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41"/>
        <v>2</v>
      </c>
      <c r="CR38" s="11"/>
      <c r="CS38" s="10"/>
      <c r="CT38" s="11"/>
      <c r="CU38" s="10"/>
      <c r="CV38" s="7"/>
      <c r="CW38" s="11"/>
      <c r="CX38" s="10"/>
      <c r="CY38" s="11"/>
      <c r="CZ38" s="10"/>
      <c r="DA38" s="11"/>
      <c r="DB38" s="10"/>
      <c r="DC38" s="11"/>
      <c r="DD38" s="10"/>
      <c r="DE38" s="11"/>
      <c r="DF38" s="10"/>
      <c r="DG38" s="11"/>
      <c r="DH38" s="10"/>
      <c r="DI38" s="7"/>
      <c r="DJ38" s="7">
        <f t="shared" si="42"/>
        <v>0</v>
      </c>
      <c r="DK38" s="11"/>
      <c r="DL38" s="10"/>
      <c r="DM38" s="11"/>
      <c r="DN38" s="10"/>
      <c r="DO38" s="7"/>
      <c r="DP38" s="11"/>
      <c r="DQ38" s="10"/>
      <c r="DR38" s="11"/>
      <c r="DS38" s="10"/>
      <c r="DT38" s="11"/>
      <c r="DU38" s="10"/>
      <c r="DV38" s="11"/>
      <c r="DW38" s="10"/>
      <c r="DX38" s="11"/>
      <c r="DY38" s="10"/>
      <c r="DZ38" s="11"/>
      <c r="EA38" s="10"/>
      <c r="EB38" s="7"/>
      <c r="EC38" s="7">
        <f t="shared" si="43"/>
        <v>0</v>
      </c>
      <c r="ED38" s="11"/>
      <c r="EE38" s="10"/>
      <c r="EF38" s="11"/>
      <c r="EG38" s="10"/>
      <c r="EH38" s="7"/>
      <c r="EI38" s="11"/>
      <c r="EJ38" s="10"/>
      <c r="EK38" s="11"/>
      <c r="EL38" s="10"/>
      <c r="EM38" s="11"/>
      <c r="EN38" s="10"/>
      <c r="EO38" s="11"/>
      <c r="EP38" s="10"/>
      <c r="EQ38" s="11"/>
      <c r="ER38" s="10"/>
      <c r="ES38" s="11"/>
      <c r="ET38" s="10"/>
      <c r="EU38" s="7"/>
      <c r="EV38" s="7">
        <f t="shared" si="44"/>
        <v>0</v>
      </c>
      <c r="EW38" s="11"/>
      <c r="EX38" s="10"/>
      <c r="EY38" s="11"/>
      <c r="EZ38" s="10"/>
      <c r="FA38" s="7"/>
      <c r="FB38" s="11"/>
      <c r="FC38" s="10"/>
      <c r="FD38" s="11"/>
      <c r="FE38" s="10"/>
      <c r="FF38" s="11"/>
      <c r="FG38" s="10"/>
      <c r="FH38" s="11"/>
      <c r="FI38" s="10"/>
      <c r="FJ38" s="11"/>
      <c r="FK38" s="10"/>
      <c r="FL38" s="11"/>
      <c r="FM38" s="10"/>
      <c r="FN38" s="7"/>
      <c r="FO38" s="7">
        <f t="shared" si="45"/>
        <v>0</v>
      </c>
    </row>
    <row r="39" spans="1:171" ht="15.95" customHeight="1" x14ac:dyDescent="0.2">
      <c r="A39" s="6"/>
      <c r="B39" s="6"/>
      <c r="C39" s="6"/>
      <c r="D39" s="6"/>
      <c r="E39" s="6" t="s">
        <v>73</v>
      </c>
      <c r="F39" s="6">
        <f t="shared" ref="F39:AK39" si="46">SUM(F27:F38)</f>
        <v>6</v>
      </c>
      <c r="G39" s="6">
        <f t="shared" si="46"/>
        <v>19</v>
      </c>
      <c r="H39" s="6">
        <f t="shared" si="46"/>
        <v>321</v>
      </c>
      <c r="I39" s="6">
        <f t="shared" si="46"/>
        <v>145</v>
      </c>
      <c r="J39" s="6">
        <f t="shared" si="46"/>
        <v>77</v>
      </c>
      <c r="K39" s="6">
        <f t="shared" si="46"/>
        <v>91</v>
      </c>
      <c r="L39" s="6">
        <f t="shared" si="46"/>
        <v>0</v>
      </c>
      <c r="M39" s="6">
        <f t="shared" si="46"/>
        <v>8</v>
      </c>
      <c r="N39" s="6">
        <f t="shared" si="46"/>
        <v>0</v>
      </c>
      <c r="O39" s="6">
        <f t="shared" si="46"/>
        <v>0</v>
      </c>
      <c r="P39" s="6">
        <f t="shared" si="46"/>
        <v>0</v>
      </c>
      <c r="Q39" s="7">
        <f t="shared" si="46"/>
        <v>44</v>
      </c>
      <c r="R39" s="7">
        <f t="shared" si="46"/>
        <v>11.9</v>
      </c>
      <c r="S39" s="7">
        <f t="shared" si="46"/>
        <v>11.299999999999999</v>
      </c>
      <c r="T39" s="11">
        <f t="shared" si="46"/>
        <v>28</v>
      </c>
      <c r="U39" s="10">
        <f t="shared" si="46"/>
        <v>0</v>
      </c>
      <c r="V39" s="11">
        <f t="shared" si="46"/>
        <v>20</v>
      </c>
      <c r="W39" s="10">
        <f t="shared" si="46"/>
        <v>0</v>
      </c>
      <c r="X39" s="7">
        <f t="shared" si="46"/>
        <v>8</v>
      </c>
      <c r="Y39" s="11">
        <f t="shared" si="46"/>
        <v>27</v>
      </c>
      <c r="Z39" s="10">
        <f t="shared" si="46"/>
        <v>0</v>
      </c>
      <c r="AA39" s="11">
        <f t="shared" si="46"/>
        <v>0</v>
      </c>
      <c r="AB39" s="10">
        <f t="shared" si="46"/>
        <v>0</v>
      </c>
      <c r="AC39" s="11">
        <f t="shared" si="46"/>
        <v>0</v>
      </c>
      <c r="AD39" s="10">
        <f t="shared" si="46"/>
        <v>0</v>
      </c>
      <c r="AE39" s="11">
        <f t="shared" si="46"/>
        <v>0</v>
      </c>
      <c r="AF39" s="10">
        <f t="shared" si="46"/>
        <v>0</v>
      </c>
      <c r="AG39" s="11">
        <f t="shared" si="46"/>
        <v>0</v>
      </c>
      <c r="AH39" s="10">
        <f t="shared" si="46"/>
        <v>0</v>
      </c>
      <c r="AI39" s="11">
        <f t="shared" si="46"/>
        <v>0</v>
      </c>
      <c r="AJ39" s="10">
        <f t="shared" si="46"/>
        <v>0</v>
      </c>
      <c r="AK39" s="7">
        <f t="shared" si="46"/>
        <v>3</v>
      </c>
      <c r="AL39" s="7">
        <f t="shared" ref="AL39:BQ39" si="47">SUM(AL27:AL38)</f>
        <v>11</v>
      </c>
      <c r="AM39" s="11">
        <f t="shared" si="47"/>
        <v>65</v>
      </c>
      <c r="AN39" s="10">
        <f t="shared" si="47"/>
        <v>0</v>
      </c>
      <c r="AO39" s="11">
        <f t="shared" si="47"/>
        <v>38</v>
      </c>
      <c r="AP39" s="10">
        <f t="shared" si="47"/>
        <v>0</v>
      </c>
      <c r="AQ39" s="7">
        <f t="shared" si="47"/>
        <v>13.5</v>
      </c>
      <c r="AR39" s="11">
        <f t="shared" si="47"/>
        <v>27</v>
      </c>
      <c r="AS39" s="10">
        <f t="shared" si="47"/>
        <v>0</v>
      </c>
      <c r="AT39" s="11">
        <f t="shared" si="47"/>
        <v>0</v>
      </c>
      <c r="AU39" s="10">
        <f t="shared" si="47"/>
        <v>0</v>
      </c>
      <c r="AV39" s="11">
        <f t="shared" si="47"/>
        <v>0</v>
      </c>
      <c r="AW39" s="10">
        <f t="shared" si="47"/>
        <v>0</v>
      </c>
      <c r="AX39" s="11">
        <f t="shared" si="47"/>
        <v>0</v>
      </c>
      <c r="AY39" s="10">
        <f t="shared" si="47"/>
        <v>0</v>
      </c>
      <c r="AZ39" s="11">
        <f t="shared" si="47"/>
        <v>0</v>
      </c>
      <c r="BA39" s="10">
        <f t="shared" si="47"/>
        <v>0</v>
      </c>
      <c r="BB39" s="11">
        <f t="shared" si="47"/>
        <v>0</v>
      </c>
      <c r="BC39" s="10">
        <f t="shared" si="47"/>
        <v>0</v>
      </c>
      <c r="BD39" s="7">
        <f t="shared" si="47"/>
        <v>3.5</v>
      </c>
      <c r="BE39" s="7">
        <f t="shared" si="47"/>
        <v>17</v>
      </c>
      <c r="BF39" s="11">
        <f t="shared" si="47"/>
        <v>33</v>
      </c>
      <c r="BG39" s="10">
        <f t="shared" si="47"/>
        <v>0</v>
      </c>
      <c r="BH39" s="11">
        <f t="shared" si="47"/>
        <v>10</v>
      </c>
      <c r="BI39" s="10">
        <f t="shared" si="47"/>
        <v>0</v>
      </c>
      <c r="BJ39" s="7">
        <f t="shared" si="47"/>
        <v>6.6</v>
      </c>
      <c r="BK39" s="11">
        <f t="shared" si="47"/>
        <v>37</v>
      </c>
      <c r="BL39" s="10">
        <f t="shared" si="47"/>
        <v>0</v>
      </c>
      <c r="BM39" s="11">
        <f t="shared" si="47"/>
        <v>0</v>
      </c>
      <c r="BN39" s="10">
        <f t="shared" si="47"/>
        <v>0</v>
      </c>
      <c r="BO39" s="11">
        <f t="shared" si="47"/>
        <v>0</v>
      </c>
      <c r="BP39" s="10">
        <f t="shared" si="47"/>
        <v>0</v>
      </c>
      <c r="BQ39" s="11">
        <f t="shared" si="47"/>
        <v>0</v>
      </c>
      <c r="BR39" s="10">
        <f t="shared" ref="BR39:CW39" si="48">SUM(BR27:BR38)</f>
        <v>0</v>
      </c>
      <c r="BS39" s="11">
        <f t="shared" si="48"/>
        <v>0</v>
      </c>
      <c r="BT39" s="10">
        <f t="shared" si="48"/>
        <v>0</v>
      </c>
      <c r="BU39" s="11">
        <f t="shared" si="48"/>
        <v>0</v>
      </c>
      <c r="BV39" s="10">
        <f t="shared" si="48"/>
        <v>0</v>
      </c>
      <c r="BW39" s="7">
        <f t="shared" si="48"/>
        <v>4.4000000000000004</v>
      </c>
      <c r="BX39" s="7">
        <f t="shared" si="48"/>
        <v>11</v>
      </c>
      <c r="BY39" s="11">
        <f t="shared" si="48"/>
        <v>19</v>
      </c>
      <c r="BZ39" s="10">
        <f t="shared" si="48"/>
        <v>0</v>
      </c>
      <c r="CA39" s="11">
        <f t="shared" si="48"/>
        <v>9</v>
      </c>
      <c r="CB39" s="10">
        <f t="shared" si="48"/>
        <v>0</v>
      </c>
      <c r="CC39" s="7">
        <f t="shared" si="48"/>
        <v>4</v>
      </c>
      <c r="CD39" s="11">
        <f t="shared" si="48"/>
        <v>0</v>
      </c>
      <c r="CE39" s="10">
        <f t="shared" si="48"/>
        <v>0</v>
      </c>
      <c r="CF39" s="11">
        <f t="shared" si="48"/>
        <v>0</v>
      </c>
      <c r="CG39" s="10">
        <f t="shared" si="48"/>
        <v>0</v>
      </c>
      <c r="CH39" s="11">
        <f t="shared" si="48"/>
        <v>8</v>
      </c>
      <c r="CI39" s="10">
        <f t="shared" si="48"/>
        <v>0</v>
      </c>
      <c r="CJ39" s="11">
        <f t="shared" si="48"/>
        <v>0</v>
      </c>
      <c r="CK39" s="10">
        <f t="shared" si="48"/>
        <v>0</v>
      </c>
      <c r="CL39" s="11">
        <f t="shared" si="48"/>
        <v>0</v>
      </c>
      <c r="CM39" s="10">
        <f t="shared" si="48"/>
        <v>0</v>
      </c>
      <c r="CN39" s="11">
        <f t="shared" si="48"/>
        <v>0</v>
      </c>
      <c r="CO39" s="10">
        <f t="shared" si="48"/>
        <v>0</v>
      </c>
      <c r="CP39" s="7">
        <f t="shared" si="48"/>
        <v>1</v>
      </c>
      <c r="CQ39" s="7">
        <f t="shared" si="48"/>
        <v>5</v>
      </c>
      <c r="CR39" s="11">
        <f t="shared" si="48"/>
        <v>0</v>
      </c>
      <c r="CS39" s="10">
        <f t="shared" si="48"/>
        <v>0</v>
      </c>
      <c r="CT39" s="11">
        <f t="shared" si="48"/>
        <v>0</v>
      </c>
      <c r="CU39" s="10">
        <f t="shared" si="48"/>
        <v>0</v>
      </c>
      <c r="CV39" s="7">
        <f t="shared" si="48"/>
        <v>0</v>
      </c>
      <c r="CW39" s="11">
        <f t="shared" si="48"/>
        <v>0</v>
      </c>
      <c r="CX39" s="10">
        <f t="shared" ref="CX39:EC39" si="49">SUM(CX27:CX38)</f>
        <v>0</v>
      </c>
      <c r="CY39" s="11">
        <f t="shared" si="49"/>
        <v>0</v>
      </c>
      <c r="CZ39" s="10">
        <f t="shared" si="49"/>
        <v>0</v>
      </c>
      <c r="DA39" s="11">
        <f t="shared" si="49"/>
        <v>0</v>
      </c>
      <c r="DB39" s="10">
        <f t="shared" si="49"/>
        <v>0</v>
      </c>
      <c r="DC39" s="11">
        <f t="shared" si="49"/>
        <v>0</v>
      </c>
      <c r="DD39" s="10">
        <f t="shared" si="49"/>
        <v>0</v>
      </c>
      <c r="DE39" s="11">
        <f t="shared" si="49"/>
        <v>0</v>
      </c>
      <c r="DF39" s="10">
        <f t="shared" si="49"/>
        <v>0</v>
      </c>
      <c r="DG39" s="11">
        <f t="shared" si="49"/>
        <v>0</v>
      </c>
      <c r="DH39" s="10">
        <f t="shared" si="49"/>
        <v>0</v>
      </c>
      <c r="DI39" s="7">
        <f t="shared" si="49"/>
        <v>0</v>
      </c>
      <c r="DJ39" s="7">
        <f t="shared" si="49"/>
        <v>0</v>
      </c>
      <c r="DK39" s="11">
        <f t="shared" si="49"/>
        <v>0</v>
      </c>
      <c r="DL39" s="10">
        <f t="shared" si="49"/>
        <v>0</v>
      </c>
      <c r="DM39" s="11">
        <f t="shared" si="49"/>
        <v>0</v>
      </c>
      <c r="DN39" s="10">
        <f t="shared" si="49"/>
        <v>0</v>
      </c>
      <c r="DO39" s="7">
        <f t="shared" si="49"/>
        <v>0</v>
      </c>
      <c r="DP39" s="11">
        <f t="shared" si="49"/>
        <v>0</v>
      </c>
      <c r="DQ39" s="10">
        <f t="shared" si="49"/>
        <v>0</v>
      </c>
      <c r="DR39" s="11">
        <f t="shared" si="49"/>
        <v>0</v>
      </c>
      <c r="DS39" s="10">
        <f t="shared" si="49"/>
        <v>0</v>
      </c>
      <c r="DT39" s="11">
        <f t="shared" si="49"/>
        <v>0</v>
      </c>
      <c r="DU39" s="10">
        <f t="shared" si="49"/>
        <v>0</v>
      </c>
      <c r="DV39" s="11">
        <f t="shared" si="49"/>
        <v>0</v>
      </c>
      <c r="DW39" s="10">
        <f t="shared" si="49"/>
        <v>0</v>
      </c>
      <c r="DX39" s="11">
        <f t="shared" si="49"/>
        <v>0</v>
      </c>
      <c r="DY39" s="10">
        <f t="shared" si="49"/>
        <v>0</v>
      </c>
      <c r="DZ39" s="11">
        <f t="shared" si="49"/>
        <v>0</v>
      </c>
      <c r="EA39" s="10">
        <f t="shared" si="49"/>
        <v>0</v>
      </c>
      <c r="EB39" s="7">
        <f t="shared" si="49"/>
        <v>0</v>
      </c>
      <c r="EC39" s="7">
        <f t="shared" si="49"/>
        <v>0</v>
      </c>
      <c r="ED39" s="11">
        <f t="shared" ref="ED39:FI39" si="50">SUM(ED27:ED38)</f>
        <v>0</v>
      </c>
      <c r="EE39" s="10">
        <f t="shared" si="50"/>
        <v>0</v>
      </c>
      <c r="EF39" s="11">
        <f t="shared" si="50"/>
        <v>0</v>
      </c>
      <c r="EG39" s="10">
        <f t="shared" si="50"/>
        <v>0</v>
      </c>
      <c r="EH39" s="7">
        <f t="shared" si="50"/>
        <v>0</v>
      </c>
      <c r="EI39" s="11">
        <f t="shared" si="50"/>
        <v>0</v>
      </c>
      <c r="EJ39" s="10">
        <f t="shared" si="50"/>
        <v>0</v>
      </c>
      <c r="EK39" s="11">
        <f t="shared" si="50"/>
        <v>0</v>
      </c>
      <c r="EL39" s="10">
        <f t="shared" si="50"/>
        <v>0</v>
      </c>
      <c r="EM39" s="11">
        <f t="shared" si="50"/>
        <v>0</v>
      </c>
      <c r="EN39" s="10">
        <f t="shared" si="50"/>
        <v>0</v>
      </c>
      <c r="EO39" s="11">
        <f t="shared" si="50"/>
        <v>0</v>
      </c>
      <c r="EP39" s="10">
        <f t="shared" si="50"/>
        <v>0</v>
      </c>
      <c r="EQ39" s="11">
        <f t="shared" si="50"/>
        <v>0</v>
      </c>
      <c r="ER39" s="10">
        <f t="shared" si="50"/>
        <v>0</v>
      </c>
      <c r="ES39" s="11">
        <f t="shared" si="50"/>
        <v>0</v>
      </c>
      <c r="ET39" s="10">
        <f t="shared" si="50"/>
        <v>0</v>
      </c>
      <c r="EU39" s="7">
        <f t="shared" si="50"/>
        <v>0</v>
      </c>
      <c r="EV39" s="7">
        <f t="shared" si="50"/>
        <v>0</v>
      </c>
      <c r="EW39" s="11">
        <f t="shared" si="50"/>
        <v>0</v>
      </c>
      <c r="EX39" s="10">
        <f t="shared" si="50"/>
        <v>0</v>
      </c>
      <c r="EY39" s="11">
        <f t="shared" si="50"/>
        <v>0</v>
      </c>
      <c r="EZ39" s="10">
        <f t="shared" si="50"/>
        <v>0</v>
      </c>
      <c r="FA39" s="7">
        <f t="shared" si="50"/>
        <v>0</v>
      </c>
      <c r="FB39" s="11">
        <f t="shared" si="50"/>
        <v>0</v>
      </c>
      <c r="FC39" s="10">
        <f t="shared" si="50"/>
        <v>0</v>
      </c>
      <c r="FD39" s="11">
        <f t="shared" si="50"/>
        <v>0</v>
      </c>
      <c r="FE39" s="10">
        <f t="shared" si="50"/>
        <v>0</v>
      </c>
      <c r="FF39" s="11">
        <f t="shared" si="50"/>
        <v>0</v>
      </c>
      <c r="FG39" s="10">
        <f t="shared" si="50"/>
        <v>0</v>
      </c>
      <c r="FH39" s="11">
        <f t="shared" si="50"/>
        <v>0</v>
      </c>
      <c r="FI39" s="10">
        <f t="shared" si="50"/>
        <v>0</v>
      </c>
      <c r="FJ39" s="11">
        <f t="shared" ref="FJ39:FO39" si="51">SUM(FJ27:FJ38)</f>
        <v>0</v>
      </c>
      <c r="FK39" s="10">
        <f t="shared" si="51"/>
        <v>0</v>
      </c>
      <c r="FL39" s="11">
        <f t="shared" si="51"/>
        <v>0</v>
      </c>
      <c r="FM39" s="10">
        <f t="shared" si="51"/>
        <v>0</v>
      </c>
      <c r="FN39" s="7">
        <f t="shared" si="51"/>
        <v>0</v>
      </c>
      <c r="FO39" s="7">
        <f t="shared" si="51"/>
        <v>0</v>
      </c>
    </row>
    <row r="40" spans="1:171" ht="20.100000000000001" customHeight="1" x14ac:dyDescent="0.2">
      <c r="A40" s="19" t="s">
        <v>98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9"/>
      <c r="FO40" s="13"/>
    </row>
    <row r="41" spans="1:171" x14ac:dyDescent="0.2">
      <c r="A41" s="6"/>
      <c r="B41" s="6"/>
      <c r="C41" s="6"/>
      <c r="D41" s="6" t="s">
        <v>99</v>
      </c>
      <c r="E41" s="3" t="s">
        <v>100</v>
      </c>
      <c r="F41" s="6">
        <f>COUNTIF(T41:FM41,"e")</f>
        <v>0</v>
      </c>
      <c r="G41" s="6">
        <f>COUNTIF(T41:FM41,"z")</f>
        <v>2</v>
      </c>
      <c r="H41" s="6">
        <f t="shared" ref="H41:H77" si="52">SUM(I41:P41)</f>
        <v>18</v>
      </c>
      <c r="I41" s="6">
        <f t="shared" ref="I41:I77" si="53">T41+AM41+BF41+BY41+CR41+DK41+ED41+EW41</f>
        <v>9</v>
      </c>
      <c r="J41" s="6">
        <f t="shared" ref="J41:J77" si="54">V41+AO41+BH41+CA41+CT41+DM41+EF41+EY41</f>
        <v>0</v>
      </c>
      <c r="K41" s="6">
        <f t="shared" ref="K41:K77" si="55">Y41+AR41+BK41+CD41+CW41+DP41+EI41+FB41</f>
        <v>9</v>
      </c>
      <c r="L41" s="6">
        <f t="shared" ref="L41:L77" si="56">AA41+AT41+BM41+CF41+CY41+DR41+EK41+FD41</f>
        <v>0</v>
      </c>
      <c r="M41" s="6">
        <f t="shared" ref="M41:M77" si="57">AC41+AV41+BO41+CH41+DA41+DT41+EM41+FF41</f>
        <v>0</v>
      </c>
      <c r="N41" s="6">
        <f t="shared" ref="N41:N77" si="58">AE41+AX41+BQ41+CJ41+DC41+DV41+EO41+FH41</f>
        <v>0</v>
      </c>
      <c r="O41" s="6">
        <f t="shared" ref="O41:O77" si="59">AG41+AZ41+BS41+CL41+DE41+DX41+EQ41+FJ41</f>
        <v>0</v>
      </c>
      <c r="P41" s="6">
        <f t="shared" ref="P41:P77" si="60">AI41+BB41+BU41+CN41+DG41+DZ41+ES41+FL41</f>
        <v>0</v>
      </c>
      <c r="Q41" s="7">
        <f t="shared" ref="Q41:Q77" si="61">AL41+BE41+BX41+CQ41+DJ41+EC41+EV41+FO41</f>
        <v>2</v>
      </c>
      <c r="R41" s="7">
        <f t="shared" ref="R41:R77" si="62">AK41+BD41+BW41+CP41+DI41+EB41+EU41+FN41</f>
        <v>1</v>
      </c>
      <c r="S41" s="7">
        <v>0.6</v>
      </c>
      <c r="T41" s="11"/>
      <c r="U41" s="10"/>
      <c r="V41" s="11"/>
      <c r="W41" s="10"/>
      <c r="X41" s="7"/>
      <c r="Y41" s="11"/>
      <c r="Z41" s="10"/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ref="AL41:AL77" si="63">X41+AK41</f>
        <v>0</v>
      </c>
      <c r="AM41" s="11"/>
      <c r="AN41" s="10"/>
      <c r="AO41" s="11"/>
      <c r="AP41" s="10"/>
      <c r="AQ41" s="7"/>
      <c r="AR41" s="11"/>
      <c r="AS41" s="10"/>
      <c r="AT41" s="11"/>
      <c r="AU41" s="10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ref="BE41:BE77" si="64">AQ41+BD41</f>
        <v>0</v>
      </c>
      <c r="BF41" s="11"/>
      <c r="BG41" s="10"/>
      <c r="BH41" s="11"/>
      <c r="BI41" s="10"/>
      <c r="BJ41" s="7"/>
      <c r="BK41" s="11"/>
      <c r="BL41" s="10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ref="BX41:BX77" si="65">BJ41+BW41</f>
        <v>0</v>
      </c>
      <c r="BY41" s="11">
        <v>9</v>
      </c>
      <c r="BZ41" s="10" t="s">
        <v>61</v>
      </c>
      <c r="CA41" s="11"/>
      <c r="CB41" s="10"/>
      <c r="CC41" s="7">
        <v>1</v>
      </c>
      <c r="CD41" s="11">
        <v>9</v>
      </c>
      <c r="CE41" s="10" t="s">
        <v>61</v>
      </c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>
        <v>1</v>
      </c>
      <c r="CQ41" s="7">
        <f t="shared" ref="CQ41:CQ77" si="66">CC41+CP41</f>
        <v>2</v>
      </c>
      <c r="CR41" s="11"/>
      <c r="CS41" s="10"/>
      <c r="CT41" s="11"/>
      <c r="CU41" s="10"/>
      <c r="CV41" s="7"/>
      <c r="CW41" s="11"/>
      <c r="CX41" s="10"/>
      <c r="CY41" s="11"/>
      <c r="CZ41" s="10"/>
      <c r="DA41" s="11"/>
      <c r="DB41" s="10"/>
      <c r="DC41" s="11"/>
      <c r="DD41" s="10"/>
      <c r="DE41" s="11"/>
      <c r="DF41" s="10"/>
      <c r="DG41" s="11"/>
      <c r="DH41" s="10"/>
      <c r="DI41" s="7"/>
      <c r="DJ41" s="7">
        <f t="shared" ref="DJ41:DJ77" si="67">CV41+DI41</f>
        <v>0</v>
      </c>
      <c r="DK41" s="11"/>
      <c r="DL41" s="10"/>
      <c r="DM41" s="11"/>
      <c r="DN41" s="10"/>
      <c r="DO41" s="7"/>
      <c r="DP41" s="11"/>
      <c r="DQ41" s="10"/>
      <c r="DR41" s="11"/>
      <c r="DS41" s="10"/>
      <c r="DT41" s="11"/>
      <c r="DU41" s="10"/>
      <c r="DV41" s="11"/>
      <c r="DW41" s="10"/>
      <c r="DX41" s="11"/>
      <c r="DY41" s="10"/>
      <c r="DZ41" s="11"/>
      <c r="EA41" s="10"/>
      <c r="EB41" s="7"/>
      <c r="EC41" s="7">
        <f t="shared" ref="EC41:EC77" si="68">DO41+EB41</f>
        <v>0</v>
      </c>
      <c r="ED41" s="11"/>
      <c r="EE41" s="10"/>
      <c r="EF41" s="11"/>
      <c r="EG41" s="10"/>
      <c r="EH41" s="7"/>
      <c r="EI41" s="11"/>
      <c r="EJ41" s="10"/>
      <c r="EK41" s="11"/>
      <c r="EL41" s="10"/>
      <c r="EM41" s="11"/>
      <c r="EN41" s="10"/>
      <c r="EO41" s="11"/>
      <c r="EP41" s="10"/>
      <c r="EQ41" s="11"/>
      <c r="ER41" s="10"/>
      <c r="ES41" s="11"/>
      <c r="ET41" s="10"/>
      <c r="EU41" s="7"/>
      <c r="EV41" s="7">
        <f t="shared" ref="EV41:EV77" si="69">EH41+EU41</f>
        <v>0</v>
      </c>
      <c r="EW41" s="11"/>
      <c r="EX41" s="10"/>
      <c r="EY41" s="11"/>
      <c r="EZ41" s="10"/>
      <c r="FA41" s="7"/>
      <c r="FB41" s="11"/>
      <c r="FC41" s="10"/>
      <c r="FD41" s="11"/>
      <c r="FE41" s="10"/>
      <c r="FF41" s="11"/>
      <c r="FG41" s="10"/>
      <c r="FH41" s="11"/>
      <c r="FI41" s="10"/>
      <c r="FJ41" s="11"/>
      <c r="FK41" s="10"/>
      <c r="FL41" s="11"/>
      <c r="FM41" s="10"/>
      <c r="FN41" s="7"/>
      <c r="FO41" s="7">
        <f t="shared" ref="FO41:FO77" si="70">FA41+FN41</f>
        <v>0</v>
      </c>
    </row>
    <row r="42" spans="1:171" x14ac:dyDescent="0.2">
      <c r="A42" s="6"/>
      <c r="B42" s="6"/>
      <c r="C42" s="6"/>
      <c r="D42" s="6" t="s">
        <v>101</v>
      </c>
      <c r="E42" s="3" t="s">
        <v>102</v>
      </c>
      <c r="F42" s="6">
        <f>COUNTIF(T42:FM42,"e")</f>
        <v>1</v>
      </c>
      <c r="G42" s="6">
        <f>COUNTIF(T42:FM42,"z")</f>
        <v>2</v>
      </c>
      <c r="H42" s="6">
        <f t="shared" si="52"/>
        <v>45</v>
      </c>
      <c r="I42" s="6">
        <f t="shared" si="53"/>
        <v>18</v>
      </c>
      <c r="J42" s="6">
        <f t="shared" si="54"/>
        <v>9</v>
      </c>
      <c r="K42" s="6">
        <f t="shared" si="55"/>
        <v>18</v>
      </c>
      <c r="L42" s="6">
        <f t="shared" si="56"/>
        <v>0</v>
      </c>
      <c r="M42" s="6">
        <f t="shared" si="57"/>
        <v>0</v>
      </c>
      <c r="N42" s="6">
        <f t="shared" si="58"/>
        <v>0</v>
      </c>
      <c r="O42" s="6">
        <f t="shared" si="59"/>
        <v>0</v>
      </c>
      <c r="P42" s="6">
        <f t="shared" si="60"/>
        <v>0</v>
      </c>
      <c r="Q42" s="7">
        <f t="shared" si="61"/>
        <v>5</v>
      </c>
      <c r="R42" s="7">
        <f t="shared" si="62"/>
        <v>2</v>
      </c>
      <c r="S42" s="7">
        <v>1.5</v>
      </c>
      <c r="T42" s="11"/>
      <c r="U42" s="10"/>
      <c r="V42" s="11"/>
      <c r="W42" s="10"/>
      <c r="X42" s="7"/>
      <c r="Y42" s="11"/>
      <c r="Z42" s="10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63"/>
        <v>0</v>
      </c>
      <c r="AM42" s="11"/>
      <c r="AN42" s="10"/>
      <c r="AO42" s="11"/>
      <c r="AP42" s="10"/>
      <c r="AQ42" s="7"/>
      <c r="AR42" s="11"/>
      <c r="AS42" s="10"/>
      <c r="AT42" s="11"/>
      <c r="AU42" s="10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64"/>
        <v>0</v>
      </c>
      <c r="BF42" s="11">
        <v>18</v>
      </c>
      <c r="BG42" s="10" t="s">
        <v>64</v>
      </c>
      <c r="BH42" s="11">
        <v>9</v>
      </c>
      <c r="BI42" s="10" t="s">
        <v>61</v>
      </c>
      <c r="BJ42" s="7">
        <v>3</v>
      </c>
      <c r="BK42" s="11">
        <v>18</v>
      </c>
      <c r="BL42" s="10" t="s">
        <v>61</v>
      </c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7">
        <v>2</v>
      </c>
      <c r="BX42" s="7">
        <f t="shared" si="65"/>
        <v>5</v>
      </c>
      <c r="BY42" s="11"/>
      <c r="BZ42" s="10"/>
      <c r="CA42" s="11"/>
      <c r="CB42" s="10"/>
      <c r="CC42" s="7"/>
      <c r="CD42" s="11"/>
      <c r="CE42" s="10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66"/>
        <v>0</v>
      </c>
      <c r="CR42" s="11"/>
      <c r="CS42" s="10"/>
      <c r="CT42" s="11"/>
      <c r="CU42" s="10"/>
      <c r="CV42" s="7"/>
      <c r="CW42" s="11"/>
      <c r="CX42" s="10"/>
      <c r="CY42" s="11"/>
      <c r="CZ42" s="10"/>
      <c r="DA42" s="11"/>
      <c r="DB42" s="10"/>
      <c r="DC42" s="11"/>
      <c r="DD42" s="10"/>
      <c r="DE42" s="11"/>
      <c r="DF42" s="10"/>
      <c r="DG42" s="11"/>
      <c r="DH42" s="10"/>
      <c r="DI42" s="7"/>
      <c r="DJ42" s="7">
        <f t="shared" si="67"/>
        <v>0</v>
      </c>
      <c r="DK42" s="11"/>
      <c r="DL42" s="10"/>
      <c r="DM42" s="11"/>
      <c r="DN42" s="10"/>
      <c r="DO42" s="7"/>
      <c r="DP42" s="11"/>
      <c r="DQ42" s="10"/>
      <c r="DR42" s="11"/>
      <c r="DS42" s="10"/>
      <c r="DT42" s="11"/>
      <c r="DU42" s="10"/>
      <c r="DV42" s="11"/>
      <c r="DW42" s="10"/>
      <c r="DX42" s="11"/>
      <c r="DY42" s="10"/>
      <c r="DZ42" s="11"/>
      <c r="EA42" s="10"/>
      <c r="EB42" s="7"/>
      <c r="EC42" s="7">
        <f t="shared" si="68"/>
        <v>0</v>
      </c>
      <c r="ED42" s="11"/>
      <c r="EE42" s="10"/>
      <c r="EF42" s="11"/>
      <c r="EG42" s="10"/>
      <c r="EH42" s="7"/>
      <c r="EI42" s="11"/>
      <c r="EJ42" s="10"/>
      <c r="EK42" s="11"/>
      <c r="EL42" s="10"/>
      <c r="EM42" s="11"/>
      <c r="EN42" s="10"/>
      <c r="EO42" s="11"/>
      <c r="EP42" s="10"/>
      <c r="EQ42" s="11"/>
      <c r="ER42" s="10"/>
      <c r="ES42" s="11"/>
      <c r="ET42" s="10"/>
      <c r="EU42" s="7"/>
      <c r="EV42" s="7">
        <f t="shared" si="69"/>
        <v>0</v>
      </c>
      <c r="EW42" s="11"/>
      <c r="EX42" s="10"/>
      <c r="EY42" s="11"/>
      <c r="EZ42" s="10"/>
      <c r="FA42" s="7"/>
      <c r="FB42" s="11"/>
      <c r="FC42" s="10"/>
      <c r="FD42" s="11"/>
      <c r="FE42" s="10"/>
      <c r="FF42" s="11"/>
      <c r="FG42" s="10"/>
      <c r="FH42" s="11"/>
      <c r="FI42" s="10"/>
      <c r="FJ42" s="11"/>
      <c r="FK42" s="10"/>
      <c r="FL42" s="11"/>
      <c r="FM42" s="10"/>
      <c r="FN42" s="7"/>
      <c r="FO42" s="7">
        <f t="shared" si="70"/>
        <v>0</v>
      </c>
    </row>
    <row r="43" spans="1:171" x14ac:dyDescent="0.2">
      <c r="A43" s="6">
        <v>3</v>
      </c>
      <c r="B43" s="6">
        <v>1</v>
      </c>
      <c r="C43" s="6"/>
      <c r="D43" s="6"/>
      <c r="E43" s="3" t="s">
        <v>103</v>
      </c>
      <c r="F43" s="6">
        <f>$B$43*COUNTIF(T43:FM43,"e")</f>
        <v>0</v>
      </c>
      <c r="G43" s="6">
        <f>$B$43*COUNTIF(T43:FM43,"z")</f>
        <v>2</v>
      </c>
      <c r="H43" s="6">
        <f t="shared" si="52"/>
        <v>24</v>
      </c>
      <c r="I43" s="6">
        <f t="shared" si="53"/>
        <v>12</v>
      </c>
      <c r="J43" s="6">
        <f t="shared" si="54"/>
        <v>0</v>
      </c>
      <c r="K43" s="6">
        <f t="shared" si="55"/>
        <v>0</v>
      </c>
      <c r="L43" s="6">
        <f t="shared" si="56"/>
        <v>0</v>
      </c>
      <c r="M43" s="6">
        <f t="shared" si="57"/>
        <v>12</v>
      </c>
      <c r="N43" s="6">
        <f t="shared" si="58"/>
        <v>0</v>
      </c>
      <c r="O43" s="6">
        <f t="shared" si="59"/>
        <v>0</v>
      </c>
      <c r="P43" s="6">
        <f t="shared" si="60"/>
        <v>0</v>
      </c>
      <c r="Q43" s="7">
        <f t="shared" si="61"/>
        <v>2</v>
      </c>
      <c r="R43" s="7">
        <f t="shared" si="62"/>
        <v>1</v>
      </c>
      <c r="S43" s="7">
        <f>$B$43*0.8</f>
        <v>0.8</v>
      </c>
      <c r="T43" s="11"/>
      <c r="U43" s="10"/>
      <c r="V43" s="11"/>
      <c r="W43" s="10"/>
      <c r="X43" s="7"/>
      <c r="Y43" s="11"/>
      <c r="Z43" s="10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63"/>
        <v>0</v>
      </c>
      <c r="AM43" s="11"/>
      <c r="AN43" s="10"/>
      <c r="AO43" s="11"/>
      <c r="AP43" s="10"/>
      <c r="AQ43" s="7"/>
      <c r="AR43" s="11"/>
      <c r="AS43" s="10"/>
      <c r="AT43" s="11"/>
      <c r="AU43" s="10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64"/>
        <v>0</v>
      </c>
      <c r="BF43" s="11"/>
      <c r="BG43" s="10"/>
      <c r="BH43" s="11"/>
      <c r="BI43" s="10"/>
      <c r="BJ43" s="7"/>
      <c r="BK43" s="11"/>
      <c r="BL43" s="10"/>
      <c r="BM43" s="11"/>
      <c r="BN43" s="10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65"/>
        <v>0</v>
      </c>
      <c r="BY43" s="11">
        <f>$B$43*12</f>
        <v>12</v>
      </c>
      <c r="BZ43" s="10" t="s">
        <v>61</v>
      </c>
      <c r="CA43" s="11"/>
      <c r="CB43" s="10"/>
      <c r="CC43" s="7">
        <f>$B$43*1</f>
        <v>1</v>
      </c>
      <c r="CD43" s="11"/>
      <c r="CE43" s="10"/>
      <c r="CF43" s="11"/>
      <c r="CG43" s="10"/>
      <c r="CH43" s="11">
        <f>$B$43*12</f>
        <v>12</v>
      </c>
      <c r="CI43" s="10" t="s">
        <v>61</v>
      </c>
      <c r="CJ43" s="11"/>
      <c r="CK43" s="10"/>
      <c r="CL43" s="11"/>
      <c r="CM43" s="10"/>
      <c r="CN43" s="11"/>
      <c r="CO43" s="10"/>
      <c r="CP43" s="7">
        <f>$B$43*1</f>
        <v>1</v>
      </c>
      <c r="CQ43" s="7">
        <f t="shared" si="66"/>
        <v>2</v>
      </c>
      <c r="CR43" s="11"/>
      <c r="CS43" s="10"/>
      <c r="CT43" s="11"/>
      <c r="CU43" s="10"/>
      <c r="CV43" s="7"/>
      <c r="CW43" s="11"/>
      <c r="CX43" s="10"/>
      <c r="CY43" s="11"/>
      <c r="CZ43" s="10"/>
      <c r="DA43" s="11"/>
      <c r="DB43" s="10"/>
      <c r="DC43" s="11"/>
      <c r="DD43" s="10"/>
      <c r="DE43" s="11"/>
      <c r="DF43" s="10"/>
      <c r="DG43" s="11"/>
      <c r="DH43" s="10"/>
      <c r="DI43" s="7"/>
      <c r="DJ43" s="7">
        <f t="shared" si="67"/>
        <v>0</v>
      </c>
      <c r="DK43" s="11"/>
      <c r="DL43" s="10"/>
      <c r="DM43" s="11"/>
      <c r="DN43" s="10"/>
      <c r="DO43" s="7"/>
      <c r="DP43" s="11"/>
      <c r="DQ43" s="10"/>
      <c r="DR43" s="11"/>
      <c r="DS43" s="10"/>
      <c r="DT43" s="11"/>
      <c r="DU43" s="10"/>
      <c r="DV43" s="11"/>
      <c r="DW43" s="10"/>
      <c r="DX43" s="11"/>
      <c r="DY43" s="10"/>
      <c r="DZ43" s="11"/>
      <c r="EA43" s="10"/>
      <c r="EB43" s="7"/>
      <c r="EC43" s="7">
        <f t="shared" si="68"/>
        <v>0</v>
      </c>
      <c r="ED43" s="11"/>
      <c r="EE43" s="10"/>
      <c r="EF43" s="11"/>
      <c r="EG43" s="10"/>
      <c r="EH43" s="7"/>
      <c r="EI43" s="11"/>
      <c r="EJ43" s="10"/>
      <c r="EK43" s="11"/>
      <c r="EL43" s="10"/>
      <c r="EM43" s="11"/>
      <c r="EN43" s="10"/>
      <c r="EO43" s="11"/>
      <c r="EP43" s="10"/>
      <c r="EQ43" s="11"/>
      <c r="ER43" s="10"/>
      <c r="ES43" s="11"/>
      <c r="ET43" s="10"/>
      <c r="EU43" s="7"/>
      <c r="EV43" s="7">
        <f t="shared" si="69"/>
        <v>0</v>
      </c>
      <c r="EW43" s="11"/>
      <c r="EX43" s="10"/>
      <c r="EY43" s="11"/>
      <c r="EZ43" s="10"/>
      <c r="FA43" s="7"/>
      <c r="FB43" s="11"/>
      <c r="FC43" s="10"/>
      <c r="FD43" s="11"/>
      <c r="FE43" s="10"/>
      <c r="FF43" s="11"/>
      <c r="FG43" s="10"/>
      <c r="FH43" s="11"/>
      <c r="FI43" s="10"/>
      <c r="FJ43" s="11"/>
      <c r="FK43" s="10"/>
      <c r="FL43" s="11"/>
      <c r="FM43" s="10"/>
      <c r="FN43" s="7"/>
      <c r="FO43" s="7">
        <f t="shared" si="70"/>
        <v>0</v>
      </c>
    </row>
    <row r="44" spans="1:171" x14ac:dyDescent="0.2">
      <c r="A44" s="6"/>
      <c r="B44" s="6"/>
      <c r="C44" s="6"/>
      <c r="D44" s="6" t="s">
        <v>104</v>
      </c>
      <c r="E44" s="3" t="s">
        <v>105</v>
      </c>
      <c r="F44" s="6">
        <f t="shared" ref="F44:F57" si="71">COUNTIF(T44:FM44,"e")</f>
        <v>0</v>
      </c>
      <c r="G44" s="6">
        <f t="shared" ref="G44:G57" si="72">COUNTIF(T44:FM44,"z")</f>
        <v>2</v>
      </c>
      <c r="H44" s="6">
        <f t="shared" si="52"/>
        <v>30</v>
      </c>
      <c r="I44" s="6">
        <f t="shared" si="53"/>
        <v>20</v>
      </c>
      <c r="J44" s="6">
        <f t="shared" si="54"/>
        <v>0</v>
      </c>
      <c r="K44" s="6">
        <f t="shared" si="55"/>
        <v>0</v>
      </c>
      <c r="L44" s="6">
        <f t="shared" si="56"/>
        <v>0</v>
      </c>
      <c r="M44" s="6">
        <f t="shared" si="57"/>
        <v>10</v>
      </c>
      <c r="N44" s="6">
        <f t="shared" si="58"/>
        <v>0</v>
      </c>
      <c r="O44" s="6">
        <f t="shared" si="59"/>
        <v>0</v>
      </c>
      <c r="P44" s="6">
        <f t="shared" si="60"/>
        <v>0</v>
      </c>
      <c r="Q44" s="7">
        <f t="shared" si="61"/>
        <v>3</v>
      </c>
      <c r="R44" s="7">
        <f t="shared" si="62"/>
        <v>1</v>
      </c>
      <c r="S44" s="7">
        <v>1</v>
      </c>
      <c r="T44" s="11">
        <v>20</v>
      </c>
      <c r="U44" s="10" t="s">
        <v>61</v>
      </c>
      <c r="V44" s="11"/>
      <c r="W44" s="10"/>
      <c r="X44" s="7">
        <v>2</v>
      </c>
      <c r="Y44" s="11"/>
      <c r="Z44" s="10"/>
      <c r="AA44" s="11"/>
      <c r="AB44" s="10"/>
      <c r="AC44" s="11">
        <v>10</v>
      </c>
      <c r="AD44" s="10" t="s">
        <v>61</v>
      </c>
      <c r="AE44" s="11"/>
      <c r="AF44" s="10"/>
      <c r="AG44" s="11"/>
      <c r="AH44" s="10"/>
      <c r="AI44" s="11"/>
      <c r="AJ44" s="10"/>
      <c r="AK44" s="7">
        <v>1</v>
      </c>
      <c r="AL44" s="7">
        <f t="shared" si="63"/>
        <v>3</v>
      </c>
      <c r="AM44" s="11"/>
      <c r="AN44" s="10"/>
      <c r="AO44" s="11"/>
      <c r="AP44" s="10"/>
      <c r="AQ44" s="7"/>
      <c r="AR44" s="11"/>
      <c r="AS44" s="10"/>
      <c r="AT44" s="11"/>
      <c r="AU44" s="10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64"/>
        <v>0</v>
      </c>
      <c r="BF44" s="11"/>
      <c r="BG44" s="10"/>
      <c r="BH44" s="11"/>
      <c r="BI44" s="10"/>
      <c r="BJ44" s="7"/>
      <c r="BK44" s="11"/>
      <c r="BL44" s="10"/>
      <c r="BM44" s="11"/>
      <c r="BN44" s="10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65"/>
        <v>0</v>
      </c>
      <c r="BY44" s="11"/>
      <c r="BZ44" s="10"/>
      <c r="CA44" s="11"/>
      <c r="CB44" s="10"/>
      <c r="CC44" s="7"/>
      <c r="CD44" s="11"/>
      <c r="CE44" s="10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66"/>
        <v>0</v>
      </c>
      <c r="CR44" s="11"/>
      <c r="CS44" s="10"/>
      <c r="CT44" s="11"/>
      <c r="CU44" s="10"/>
      <c r="CV44" s="7"/>
      <c r="CW44" s="11"/>
      <c r="CX44" s="10"/>
      <c r="CY44" s="11"/>
      <c r="CZ44" s="10"/>
      <c r="DA44" s="11"/>
      <c r="DB44" s="10"/>
      <c r="DC44" s="11"/>
      <c r="DD44" s="10"/>
      <c r="DE44" s="11"/>
      <c r="DF44" s="10"/>
      <c r="DG44" s="11"/>
      <c r="DH44" s="10"/>
      <c r="DI44" s="7"/>
      <c r="DJ44" s="7">
        <f t="shared" si="67"/>
        <v>0</v>
      </c>
      <c r="DK44" s="11"/>
      <c r="DL44" s="10"/>
      <c r="DM44" s="11"/>
      <c r="DN44" s="10"/>
      <c r="DO44" s="7"/>
      <c r="DP44" s="11"/>
      <c r="DQ44" s="10"/>
      <c r="DR44" s="11"/>
      <c r="DS44" s="10"/>
      <c r="DT44" s="11"/>
      <c r="DU44" s="10"/>
      <c r="DV44" s="11"/>
      <c r="DW44" s="10"/>
      <c r="DX44" s="11"/>
      <c r="DY44" s="10"/>
      <c r="DZ44" s="11"/>
      <c r="EA44" s="10"/>
      <c r="EB44" s="7"/>
      <c r="EC44" s="7">
        <f t="shared" si="68"/>
        <v>0</v>
      </c>
      <c r="ED44" s="11"/>
      <c r="EE44" s="10"/>
      <c r="EF44" s="11"/>
      <c r="EG44" s="10"/>
      <c r="EH44" s="7"/>
      <c r="EI44" s="11"/>
      <c r="EJ44" s="10"/>
      <c r="EK44" s="11"/>
      <c r="EL44" s="10"/>
      <c r="EM44" s="11"/>
      <c r="EN44" s="10"/>
      <c r="EO44" s="11"/>
      <c r="EP44" s="10"/>
      <c r="EQ44" s="11"/>
      <c r="ER44" s="10"/>
      <c r="ES44" s="11"/>
      <c r="ET44" s="10"/>
      <c r="EU44" s="7"/>
      <c r="EV44" s="7">
        <f t="shared" si="69"/>
        <v>0</v>
      </c>
      <c r="EW44" s="11"/>
      <c r="EX44" s="10"/>
      <c r="EY44" s="11"/>
      <c r="EZ44" s="10"/>
      <c r="FA44" s="7"/>
      <c r="FB44" s="11"/>
      <c r="FC44" s="10"/>
      <c r="FD44" s="11"/>
      <c r="FE44" s="10"/>
      <c r="FF44" s="11"/>
      <c r="FG44" s="10"/>
      <c r="FH44" s="11"/>
      <c r="FI44" s="10"/>
      <c r="FJ44" s="11"/>
      <c r="FK44" s="10"/>
      <c r="FL44" s="11"/>
      <c r="FM44" s="10"/>
      <c r="FN44" s="7"/>
      <c r="FO44" s="7">
        <f t="shared" si="70"/>
        <v>0</v>
      </c>
    </row>
    <row r="45" spans="1:171" x14ac:dyDescent="0.2">
      <c r="A45" s="6"/>
      <c r="B45" s="6"/>
      <c r="C45" s="6"/>
      <c r="D45" s="6" t="s">
        <v>106</v>
      </c>
      <c r="E45" s="3" t="s">
        <v>107</v>
      </c>
      <c r="F45" s="6">
        <f t="shared" si="71"/>
        <v>0</v>
      </c>
      <c r="G45" s="6">
        <f t="shared" si="72"/>
        <v>1</v>
      </c>
      <c r="H45" s="6">
        <f t="shared" si="52"/>
        <v>20</v>
      </c>
      <c r="I45" s="6">
        <f t="shared" si="53"/>
        <v>20</v>
      </c>
      <c r="J45" s="6">
        <f t="shared" si="54"/>
        <v>0</v>
      </c>
      <c r="K45" s="6">
        <f t="shared" si="55"/>
        <v>0</v>
      </c>
      <c r="L45" s="6">
        <f t="shared" si="56"/>
        <v>0</v>
      </c>
      <c r="M45" s="6">
        <f t="shared" si="57"/>
        <v>0</v>
      </c>
      <c r="N45" s="6">
        <f t="shared" si="58"/>
        <v>0</v>
      </c>
      <c r="O45" s="6">
        <f t="shared" si="59"/>
        <v>0</v>
      </c>
      <c r="P45" s="6">
        <f t="shared" si="60"/>
        <v>0</v>
      </c>
      <c r="Q45" s="7">
        <f t="shared" si="61"/>
        <v>2</v>
      </c>
      <c r="R45" s="7">
        <f t="shared" si="62"/>
        <v>0</v>
      </c>
      <c r="S45" s="7">
        <v>0.7</v>
      </c>
      <c r="T45" s="11">
        <v>20</v>
      </c>
      <c r="U45" s="10" t="s">
        <v>61</v>
      </c>
      <c r="V45" s="11"/>
      <c r="W45" s="10"/>
      <c r="X45" s="7">
        <v>2</v>
      </c>
      <c r="Y45" s="11"/>
      <c r="Z45" s="10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63"/>
        <v>2</v>
      </c>
      <c r="AM45" s="11"/>
      <c r="AN45" s="10"/>
      <c r="AO45" s="11"/>
      <c r="AP45" s="10"/>
      <c r="AQ45" s="7"/>
      <c r="AR45" s="11"/>
      <c r="AS45" s="10"/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64"/>
        <v>0</v>
      </c>
      <c r="BF45" s="11"/>
      <c r="BG45" s="10"/>
      <c r="BH45" s="11"/>
      <c r="BI45" s="10"/>
      <c r="BJ45" s="7"/>
      <c r="BK45" s="11"/>
      <c r="BL45" s="10"/>
      <c r="BM45" s="11"/>
      <c r="BN45" s="10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65"/>
        <v>0</v>
      </c>
      <c r="BY45" s="11"/>
      <c r="BZ45" s="10"/>
      <c r="CA45" s="11"/>
      <c r="CB45" s="10"/>
      <c r="CC45" s="7"/>
      <c r="CD45" s="11"/>
      <c r="CE45" s="10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66"/>
        <v>0</v>
      </c>
      <c r="CR45" s="11"/>
      <c r="CS45" s="10"/>
      <c r="CT45" s="11"/>
      <c r="CU45" s="10"/>
      <c r="CV45" s="7"/>
      <c r="CW45" s="11"/>
      <c r="CX45" s="10"/>
      <c r="CY45" s="11"/>
      <c r="CZ45" s="10"/>
      <c r="DA45" s="11"/>
      <c r="DB45" s="10"/>
      <c r="DC45" s="11"/>
      <c r="DD45" s="10"/>
      <c r="DE45" s="11"/>
      <c r="DF45" s="10"/>
      <c r="DG45" s="11"/>
      <c r="DH45" s="10"/>
      <c r="DI45" s="7"/>
      <c r="DJ45" s="7">
        <f t="shared" si="67"/>
        <v>0</v>
      </c>
      <c r="DK45" s="11"/>
      <c r="DL45" s="10"/>
      <c r="DM45" s="11"/>
      <c r="DN45" s="10"/>
      <c r="DO45" s="7"/>
      <c r="DP45" s="11"/>
      <c r="DQ45" s="10"/>
      <c r="DR45" s="11"/>
      <c r="DS45" s="10"/>
      <c r="DT45" s="11"/>
      <c r="DU45" s="10"/>
      <c r="DV45" s="11"/>
      <c r="DW45" s="10"/>
      <c r="DX45" s="11"/>
      <c r="DY45" s="10"/>
      <c r="DZ45" s="11"/>
      <c r="EA45" s="10"/>
      <c r="EB45" s="7"/>
      <c r="EC45" s="7">
        <f t="shared" si="68"/>
        <v>0</v>
      </c>
      <c r="ED45" s="11"/>
      <c r="EE45" s="10"/>
      <c r="EF45" s="11"/>
      <c r="EG45" s="10"/>
      <c r="EH45" s="7"/>
      <c r="EI45" s="11"/>
      <c r="EJ45" s="10"/>
      <c r="EK45" s="11"/>
      <c r="EL45" s="10"/>
      <c r="EM45" s="11"/>
      <c r="EN45" s="10"/>
      <c r="EO45" s="11"/>
      <c r="EP45" s="10"/>
      <c r="EQ45" s="11"/>
      <c r="ER45" s="10"/>
      <c r="ES45" s="11"/>
      <c r="ET45" s="10"/>
      <c r="EU45" s="7"/>
      <c r="EV45" s="7">
        <f t="shared" si="69"/>
        <v>0</v>
      </c>
      <c r="EW45" s="11"/>
      <c r="EX45" s="10"/>
      <c r="EY45" s="11"/>
      <c r="EZ45" s="10"/>
      <c r="FA45" s="7"/>
      <c r="FB45" s="11"/>
      <c r="FC45" s="10"/>
      <c r="FD45" s="11"/>
      <c r="FE45" s="10"/>
      <c r="FF45" s="11"/>
      <c r="FG45" s="10"/>
      <c r="FH45" s="11"/>
      <c r="FI45" s="10"/>
      <c r="FJ45" s="11"/>
      <c r="FK45" s="10"/>
      <c r="FL45" s="11"/>
      <c r="FM45" s="10"/>
      <c r="FN45" s="7"/>
      <c r="FO45" s="7">
        <f t="shared" si="70"/>
        <v>0</v>
      </c>
    </row>
    <row r="46" spans="1:171" x14ac:dyDescent="0.2">
      <c r="A46" s="6"/>
      <c r="B46" s="6"/>
      <c r="C46" s="6"/>
      <c r="D46" s="6" t="s">
        <v>108</v>
      </c>
      <c r="E46" s="3" t="s">
        <v>109</v>
      </c>
      <c r="F46" s="6">
        <f t="shared" si="71"/>
        <v>1</v>
      </c>
      <c r="G46" s="6">
        <f t="shared" si="72"/>
        <v>1</v>
      </c>
      <c r="H46" s="6">
        <f t="shared" si="52"/>
        <v>22</v>
      </c>
      <c r="I46" s="6">
        <f t="shared" si="53"/>
        <v>12</v>
      </c>
      <c r="J46" s="6">
        <f t="shared" si="54"/>
        <v>10</v>
      </c>
      <c r="K46" s="6">
        <f t="shared" si="55"/>
        <v>0</v>
      </c>
      <c r="L46" s="6">
        <f t="shared" si="56"/>
        <v>0</v>
      </c>
      <c r="M46" s="6">
        <f t="shared" si="57"/>
        <v>0</v>
      </c>
      <c r="N46" s="6">
        <f t="shared" si="58"/>
        <v>0</v>
      </c>
      <c r="O46" s="6">
        <f t="shared" si="59"/>
        <v>0</v>
      </c>
      <c r="P46" s="6">
        <f t="shared" si="60"/>
        <v>0</v>
      </c>
      <c r="Q46" s="7">
        <f t="shared" si="61"/>
        <v>2</v>
      </c>
      <c r="R46" s="7">
        <f t="shared" si="62"/>
        <v>0</v>
      </c>
      <c r="S46" s="7">
        <v>0.7</v>
      </c>
      <c r="T46" s="11">
        <v>12</v>
      </c>
      <c r="U46" s="10" t="s">
        <v>64</v>
      </c>
      <c r="V46" s="11">
        <v>10</v>
      </c>
      <c r="W46" s="10" t="s">
        <v>61</v>
      </c>
      <c r="X46" s="7">
        <v>2</v>
      </c>
      <c r="Y46" s="11"/>
      <c r="Z46" s="10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63"/>
        <v>2</v>
      </c>
      <c r="AM46" s="11"/>
      <c r="AN46" s="10"/>
      <c r="AO46" s="11"/>
      <c r="AP46" s="10"/>
      <c r="AQ46" s="7"/>
      <c r="AR46" s="11"/>
      <c r="AS46" s="10"/>
      <c r="AT46" s="11"/>
      <c r="AU46" s="10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64"/>
        <v>0</v>
      </c>
      <c r="BF46" s="11"/>
      <c r="BG46" s="10"/>
      <c r="BH46" s="11"/>
      <c r="BI46" s="10"/>
      <c r="BJ46" s="7"/>
      <c r="BK46" s="11"/>
      <c r="BL46" s="10"/>
      <c r="BM46" s="11"/>
      <c r="BN46" s="10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65"/>
        <v>0</v>
      </c>
      <c r="BY46" s="11"/>
      <c r="BZ46" s="10"/>
      <c r="CA46" s="11"/>
      <c r="CB46" s="10"/>
      <c r="CC46" s="7"/>
      <c r="CD46" s="11"/>
      <c r="CE46" s="10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66"/>
        <v>0</v>
      </c>
      <c r="CR46" s="11"/>
      <c r="CS46" s="10"/>
      <c r="CT46" s="11"/>
      <c r="CU46" s="10"/>
      <c r="CV46" s="7"/>
      <c r="CW46" s="11"/>
      <c r="CX46" s="10"/>
      <c r="CY46" s="11"/>
      <c r="CZ46" s="10"/>
      <c r="DA46" s="11"/>
      <c r="DB46" s="10"/>
      <c r="DC46" s="11"/>
      <c r="DD46" s="10"/>
      <c r="DE46" s="11"/>
      <c r="DF46" s="10"/>
      <c r="DG46" s="11"/>
      <c r="DH46" s="10"/>
      <c r="DI46" s="7"/>
      <c r="DJ46" s="7">
        <f t="shared" si="67"/>
        <v>0</v>
      </c>
      <c r="DK46" s="11"/>
      <c r="DL46" s="10"/>
      <c r="DM46" s="11"/>
      <c r="DN46" s="10"/>
      <c r="DO46" s="7"/>
      <c r="DP46" s="11"/>
      <c r="DQ46" s="10"/>
      <c r="DR46" s="11"/>
      <c r="DS46" s="10"/>
      <c r="DT46" s="11"/>
      <c r="DU46" s="10"/>
      <c r="DV46" s="11"/>
      <c r="DW46" s="10"/>
      <c r="DX46" s="11"/>
      <c r="DY46" s="10"/>
      <c r="DZ46" s="11"/>
      <c r="EA46" s="10"/>
      <c r="EB46" s="7"/>
      <c r="EC46" s="7">
        <f t="shared" si="68"/>
        <v>0</v>
      </c>
      <c r="ED46" s="11"/>
      <c r="EE46" s="10"/>
      <c r="EF46" s="11"/>
      <c r="EG46" s="10"/>
      <c r="EH46" s="7"/>
      <c r="EI46" s="11"/>
      <c r="EJ46" s="10"/>
      <c r="EK46" s="11"/>
      <c r="EL46" s="10"/>
      <c r="EM46" s="11"/>
      <c r="EN46" s="10"/>
      <c r="EO46" s="11"/>
      <c r="EP46" s="10"/>
      <c r="EQ46" s="11"/>
      <c r="ER46" s="10"/>
      <c r="ES46" s="11"/>
      <c r="ET46" s="10"/>
      <c r="EU46" s="7"/>
      <c r="EV46" s="7">
        <f t="shared" si="69"/>
        <v>0</v>
      </c>
      <c r="EW46" s="11"/>
      <c r="EX46" s="10"/>
      <c r="EY46" s="11"/>
      <c r="EZ46" s="10"/>
      <c r="FA46" s="7"/>
      <c r="FB46" s="11"/>
      <c r="FC46" s="10"/>
      <c r="FD46" s="11"/>
      <c r="FE46" s="10"/>
      <c r="FF46" s="11"/>
      <c r="FG46" s="10"/>
      <c r="FH46" s="11"/>
      <c r="FI46" s="10"/>
      <c r="FJ46" s="11"/>
      <c r="FK46" s="10"/>
      <c r="FL46" s="11"/>
      <c r="FM46" s="10"/>
      <c r="FN46" s="7"/>
      <c r="FO46" s="7">
        <f t="shared" si="70"/>
        <v>0</v>
      </c>
    </row>
    <row r="47" spans="1:171" x14ac:dyDescent="0.2">
      <c r="A47" s="6"/>
      <c r="B47" s="6"/>
      <c r="C47" s="6"/>
      <c r="D47" s="6" t="s">
        <v>110</v>
      </c>
      <c r="E47" s="3" t="s">
        <v>111</v>
      </c>
      <c r="F47" s="6">
        <f t="shared" si="71"/>
        <v>0</v>
      </c>
      <c r="G47" s="6">
        <f t="shared" si="72"/>
        <v>2</v>
      </c>
      <c r="H47" s="6">
        <f t="shared" si="52"/>
        <v>30</v>
      </c>
      <c r="I47" s="6">
        <f t="shared" si="53"/>
        <v>20</v>
      </c>
      <c r="J47" s="6">
        <f t="shared" si="54"/>
        <v>10</v>
      </c>
      <c r="K47" s="6">
        <f t="shared" si="55"/>
        <v>0</v>
      </c>
      <c r="L47" s="6">
        <f t="shared" si="56"/>
        <v>0</v>
      </c>
      <c r="M47" s="6">
        <f t="shared" si="57"/>
        <v>0</v>
      </c>
      <c r="N47" s="6">
        <f t="shared" si="58"/>
        <v>0</v>
      </c>
      <c r="O47" s="6">
        <f t="shared" si="59"/>
        <v>0</v>
      </c>
      <c r="P47" s="6">
        <f t="shared" si="60"/>
        <v>0</v>
      </c>
      <c r="Q47" s="7">
        <f t="shared" si="61"/>
        <v>4</v>
      </c>
      <c r="R47" s="7">
        <f t="shared" si="62"/>
        <v>0</v>
      </c>
      <c r="S47" s="7">
        <v>1</v>
      </c>
      <c r="T47" s="11">
        <v>20</v>
      </c>
      <c r="U47" s="10" t="s">
        <v>61</v>
      </c>
      <c r="V47" s="11">
        <v>10</v>
      </c>
      <c r="W47" s="10" t="s">
        <v>61</v>
      </c>
      <c r="X47" s="7">
        <v>4</v>
      </c>
      <c r="Y47" s="11"/>
      <c r="Z47" s="10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63"/>
        <v>4</v>
      </c>
      <c r="AM47" s="11"/>
      <c r="AN47" s="10"/>
      <c r="AO47" s="11"/>
      <c r="AP47" s="10"/>
      <c r="AQ47" s="7"/>
      <c r="AR47" s="11"/>
      <c r="AS47" s="10"/>
      <c r="AT47" s="11"/>
      <c r="AU47" s="10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64"/>
        <v>0</v>
      </c>
      <c r="BF47" s="11"/>
      <c r="BG47" s="10"/>
      <c r="BH47" s="11"/>
      <c r="BI47" s="10"/>
      <c r="BJ47" s="7"/>
      <c r="BK47" s="11"/>
      <c r="BL47" s="10"/>
      <c r="BM47" s="11"/>
      <c r="BN47" s="10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65"/>
        <v>0</v>
      </c>
      <c r="BY47" s="11"/>
      <c r="BZ47" s="10"/>
      <c r="CA47" s="11"/>
      <c r="CB47" s="10"/>
      <c r="CC47" s="7"/>
      <c r="CD47" s="11"/>
      <c r="CE47" s="10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66"/>
        <v>0</v>
      </c>
      <c r="CR47" s="11"/>
      <c r="CS47" s="10"/>
      <c r="CT47" s="11"/>
      <c r="CU47" s="10"/>
      <c r="CV47" s="7"/>
      <c r="CW47" s="11"/>
      <c r="CX47" s="10"/>
      <c r="CY47" s="11"/>
      <c r="CZ47" s="10"/>
      <c r="DA47" s="11"/>
      <c r="DB47" s="10"/>
      <c r="DC47" s="11"/>
      <c r="DD47" s="10"/>
      <c r="DE47" s="11"/>
      <c r="DF47" s="10"/>
      <c r="DG47" s="11"/>
      <c r="DH47" s="10"/>
      <c r="DI47" s="7"/>
      <c r="DJ47" s="7">
        <f t="shared" si="67"/>
        <v>0</v>
      </c>
      <c r="DK47" s="11"/>
      <c r="DL47" s="10"/>
      <c r="DM47" s="11"/>
      <c r="DN47" s="10"/>
      <c r="DO47" s="7"/>
      <c r="DP47" s="11"/>
      <c r="DQ47" s="10"/>
      <c r="DR47" s="11"/>
      <c r="DS47" s="10"/>
      <c r="DT47" s="11"/>
      <c r="DU47" s="10"/>
      <c r="DV47" s="11"/>
      <c r="DW47" s="10"/>
      <c r="DX47" s="11"/>
      <c r="DY47" s="10"/>
      <c r="DZ47" s="11"/>
      <c r="EA47" s="10"/>
      <c r="EB47" s="7"/>
      <c r="EC47" s="7">
        <f t="shared" si="68"/>
        <v>0</v>
      </c>
      <c r="ED47" s="11"/>
      <c r="EE47" s="10"/>
      <c r="EF47" s="11"/>
      <c r="EG47" s="10"/>
      <c r="EH47" s="7"/>
      <c r="EI47" s="11"/>
      <c r="EJ47" s="10"/>
      <c r="EK47" s="11"/>
      <c r="EL47" s="10"/>
      <c r="EM47" s="11"/>
      <c r="EN47" s="10"/>
      <c r="EO47" s="11"/>
      <c r="EP47" s="10"/>
      <c r="EQ47" s="11"/>
      <c r="ER47" s="10"/>
      <c r="ES47" s="11"/>
      <c r="ET47" s="10"/>
      <c r="EU47" s="7"/>
      <c r="EV47" s="7">
        <f t="shared" si="69"/>
        <v>0</v>
      </c>
      <c r="EW47" s="11"/>
      <c r="EX47" s="10"/>
      <c r="EY47" s="11"/>
      <c r="EZ47" s="10"/>
      <c r="FA47" s="7"/>
      <c r="FB47" s="11"/>
      <c r="FC47" s="10"/>
      <c r="FD47" s="11"/>
      <c r="FE47" s="10"/>
      <c r="FF47" s="11"/>
      <c r="FG47" s="10"/>
      <c r="FH47" s="11"/>
      <c r="FI47" s="10"/>
      <c r="FJ47" s="11"/>
      <c r="FK47" s="10"/>
      <c r="FL47" s="11"/>
      <c r="FM47" s="10"/>
      <c r="FN47" s="7"/>
      <c r="FO47" s="7">
        <f t="shared" si="70"/>
        <v>0</v>
      </c>
    </row>
    <row r="48" spans="1:171" x14ac:dyDescent="0.2">
      <c r="A48" s="6"/>
      <c r="B48" s="6"/>
      <c r="C48" s="6"/>
      <c r="D48" s="6" t="s">
        <v>112</v>
      </c>
      <c r="E48" s="3" t="s">
        <v>113</v>
      </c>
      <c r="F48" s="6">
        <f t="shared" si="71"/>
        <v>1</v>
      </c>
      <c r="G48" s="6">
        <f t="shared" si="72"/>
        <v>1</v>
      </c>
      <c r="H48" s="6">
        <f t="shared" si="52"/>
        <v>30</v>
      </c>
      <c r="I48" s="6">
        <f t="shared" si="53"/>
        <v>20</v>
      </c>
      <c r="J48" s="6">
        <f t="shared" si="54"/>
        <v>10</v>
      </c>
      <c r="K48" s="6">
        <f t="shared" si="55"/>
        <v>0</v>
      </c>
      <c r="L48" s="6">
        <f t="shared" si="56"/>
        <v>0</v>
      </c>
      <c r="M48" s="6">
        <f t="shared" si="57"/>
        <v>0</v>
      </c>
      <c r="N48" s="6">
        <f t="shared" si="58"/>
        <v>0</v>
      </c>
      <c r="O48" s="6">
        <f t="shared" si="59"/>
        <v>0</v>
      </c>
      <c r="P48" s="6">
        <f t="shared" si="60"/>
        <v>0</v>
      </c>
      <c r="Q48" s="7">
        <f t="shared" si="61"/>
        <v>4</v>
      </c>
      <c r="R48" s="7">
        <f t="shared" si="62"/>
        <v>0</v>
      </c>
      <c r="S48" s="7">
        <v>1</v>
      </c>
      <c r="T48" s="11"/>
      <c r="U48" s="10"/>
      <c r="V48" s="11"/>
      <c r="W48" s="10"/>
      <c r="X48" s="7"/>
      <c r="Y48" s="11"/>
      <c r="Z48" s="10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63"/>
        <v>0</v>
      </c>
      <c r="AM48" s="11"/>
      <c r="AN48" s="10"/>
      <c r="AO48" s="11"/>
      <c r="AP48" s="10"/>
      <c r="AQ48" s="7"/>
      <c r="AR48" s="11"/>
      <c r="AS48" s="10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64"/>
        <v>0</v>
      </c>
      <c r="BF48" s="11"/>
      <c r="BG48" s="10"/>
      <c r="BH48" s="11"/>
      <c r="BI48" s="10"/>
      <c r="BJ48" s="7"/>
      <c r="BK48" s="11"/>
      <c r="BL48" s="10"/>
      <c r="BM48" s="11"/>
      <c r="BN48" s="10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65"/>
        <v>0</v>
      </c>
      <c r="BY48" s="11"/>
      <c r="BZ48" s="10"/>
      <c r="CA48" s="11"/>
      <c r="CB48" s="10"/>
      <c r="CC48" s="7"/>
      <c r="CD48" s="11"/>
      <c r="CE48" s="10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66"/>
        <v>0</v>
      </c>
      <c r="CR48" s="11"/>
      <c r="CS48" s="10"/>
      <c r="CT48" s="11"/>
      <c r="CU48" s="10"/>
      <c r="CV48" s="7"/>
      <c r="CW48" s="11"/>
      <c r="CX48" s="10"/>
      <c r="CY48" s="11"/>
      <c r="CZ48" s="10"/>
      <c r="DA48" s="11"/>
      <c r="DB48" s="10"/>
      <c r="DC48" s="11"/>
      <c r="DD48" s="10"/>
      <c r="DE48" s="11"/>
      <c r="DF48" s="10"/>
      <c r="DG48" s="11"/>
      <c r="DH48" s="10"/>
      <c r="DI48" s="7"/>
      <c r="DJ48" s="7">
        <f t="shared" si="67"/>
        <v>0</v>
      </c>
      <c r="DK48" s="11"/>
      <c r="DL48" s="10"/>
      <c r="DM48" s="11"/>
      <c r="DN48" s="10"/>
      <c r="DO48" s="7"/>
      <c r="DP48" s="11"/>
      <c r="DQ48" s="10"/>
      <c r="DR48" s="11"/>
      <c r="DS48" s="10"/>
      <c r="DT48" s="11"/>
      <c r="DU48" s="10"/>
      <c r="DV48" s="11"/>
      <c r="DW48" s="10"/>
      <c r="DX48" s="11"/>
      <c r="DY48" s="10"/>
      <c r="DZ48" s="11"/>
      <c r="EA48" s="10"/>
      <c r="EB48" s="7"/>
      <c r="EC48" s="7">
        <f t="shared" si="68"/>
        <v>0</v>
      </c>
      <c r="ED48" s="11">
        <v>20</v>
      </c>
      <c r="EE48" s="10" t="s">
        <v>64</v>
      </c>
      <c r="EF48" s="11">
        <v>10</v>
      </c>
      <c r="EG48" s="10" t="s">
        <v>61</v>
      </c>
      <c r="EH48" s="7">
        <v>4</v>
      </c>
      <c r="EI48" s="11"/>
      <c r="EJ48" s="10"/>
      <c r="EK48" s="11"/>
      <c r="EL48" s="10"/>
      <c r="EM48" s="11"/>
      <c r="EN48" s="10"/>
      <c r="EO48" s="11"/>
      <c r="EP48" s="10"/>
      <c r="EQ48" s="11"/>
      <c r="ER48" s="10"/>
      <c r="ES48" s="11"/>
      <c r="ET48" s="10"/>
      <c r="EU48" s="7"/>
      <c r="EV48" s="7">
        <f t="shared" si="69"/>
        <v>4</v>
      </c>
      <c r="EW48" s="11"/>
      <c r="EX48" s="10"/>
      <c r="EY48" s="11"/>
      <c r="EZ48" s="10"/>
      <c r="FA48" s="7"/>
      <c r="FB48" s="11"/>
      <c r="FC48" s="10"/>
      <c r="FD48" s="11"/>
      <c r="FE48" s="10"/>
      <c r="FF48" s="11"/>
      <c r="FG48" s="10"/>
      <c r="FH48" s="11"/>
      <c r="FI48" s="10"/>
      <c r="FJ48" s="11"/>
      <c r="FK48" s="10"/>
      <c r="FL48" s="11"/>
      <c r="FM48" s="10"/>
      <c r="FN48" s="7"/>
      <c r="FO48" s="7">
        <f t="shared" si="70"/>
        <v>0</v>
      </c>
    </row>
    <row r="49" spans="1:171" x14ac:dyDescent="0.2">
      <c r="A49" s="6"/>
      <c r="B49" s="6"/>
      <c r="C49" s="6"/>
      <c r="D49" s="6" t="s">
        <v>114</v>
      </c>
      <c r="E49" s="3" t="s">
        <v>115</v>
      </c>
      <c r="F49" s="6">
        <f t="shared" si="71"/>
        <v>1</v>
      </c>
      <c r="G49" s="6">
        <f t="shared" si="72"/>
        <v>1</v>
      </c>
      <c r="H49" s="6">
        <f t="shared" si="52"/>
        <v>27</v>
      </c>
      <c r="I49" s="6">
        <f t="shared" si="53"/>
        <v>9</v>
      </c>
      <c r="J49" s="6">
        <f t="shared" si="54"/>
        <v>18</v>
      </c>
      <c r="K49" s="6">
        <f t="shared" si="55"/>
        <v>0</v>
      </c>
      <c r="L49" s="6">
        <f t="shared" si="56"/>
        <v>0</v>
      </c>
      <c r="M49" s="6">
        <f t="shared" si="57"/>
        <v>0</v>
      </c>
      <c r="N49" s="6">
        <f t="shared" si="58"/>
        <v>0</v>
      </c>
      <c r="O49" s="6">
        <f t="shared" si="59"/>
        <v>0</v>
      </c>
      <c r="P49" s="6">
        <f t="shared" si="60"/>
        <v>0</v>
      </c>
      <c r="Q49" s="7">
        <f t="shared" si="61"/>
        <v>4</v>
      </c>
      <c r="R49" s="7">
        <f t="shared" si="62"/>
        <v>0</v>
      </c>
      <c r="S49" s="7">
        <v>0.9</v>
      </c>
      <c r="T49" s="11"/>
      <c r="U49" s="10"/>
      <c r="V49" s="11"/>
      <c r="W49" s="10"/>
      <c r="X49" s="7"/>
      <c r="Y49" s="11"/>
      <c r="Z49" s="10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63"/>
        <v>0</v>
      </c>
      <c r="AM49" s="11"/>
      <c r="AN49" s="10"/>
      <c r="AO49" s="11"/>
      <c r="AP49" s="10"/>
      <c r="AQ49" s="7"/>
      <c r="AR49" s="11"/>
      <c r="AS49" s="10"/>
      <c r="AT49" s="11"/>
      <c r="AU49" s="10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64"/>
        <v>0</v>
      </c>
      <c r="BF49" s="11"/>
      <c r="BG49" s="10"/>
      <c r="BH49" s="11"/>
      <c r="BI49" s="10"/>
      <c r="BJ49" s="7"/>
      <c r="BK49" s="11"/>
      <c r="BL49" s="10"/>
      <c r="BM49" s="11"/>
      <c r="BN49" s="10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65"/>
        <v>0</v>
      </c>
      <c r="BY49" s="11"/>
      <c r="BZ49" s="10"/>
      <c r="CA49" s="11"/>
      <c r="CB49" s="10"/>
      <c r="CC49" s="7"/>
      <c r="CD49" s="11"/>
      <c r="CE49" s="10"/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66"/>
        <v>0</v>
      </c>
      <c r="CR49" s="11"/>
      <c r="CS49" s="10"/>
      <c r="CT49" s="11"/>
      <c r="CU49" s="10"/>
      <c r="CV49" s="7"/>
      <c r="CW49" s="11"/>
      <c r="CX49" s="10"/>
      <c r="CY49" s="11"/>
      <c r="CZ49" s="10"/>
      <c r="DA49" s="11"/>
      <c r="DB49" s="10"/>
      <c r="DC49" s="11"/>
      <c r="DD49" s="10"/>
      <c r="DE49" s="11"/>
      <c r="DF49" s="10"/>
      <c r="DG49" s="11"/>
      <c r="DH49" s="10"/>
      <c r="DI49" s="7"/>
      <c r="DJ49" s="7">
        <f t="shared" si="67"/>
        <v>0</v>
      </c>
      <c r="DK49" s="11"/>
      <c r="DL49" s="10"/>
      <c r="DM49" s="11"/>
      <c r="DN49" s="10"/>
      <c r="DO49" s="7"/>
      <c r="DP49" s="11"/>
      <c r="DQ49" s="10"/>
      <c r="DR49" s="11"/>
      <c r="DS49" s="10"/>
      <c r="DT49" s="11"/>
      <c r="DU49" s="10"/>
      <c r="DV49" s="11"/>
      <c r="DW49" s="10"/>
      <c r="DX49" s="11"/>
      <c r="DY49" s="10"/>
      <c r="DZ49" s="11"/>
      <c r="EA49" s="10"/>
      <c r="EB49" s="7"/>
      <c r="EC49" s="7">
        <f t="shared" si="68"/>
        <v>0</v>
      </c>
      <c r="ED49" s="11">
        <v>9</v>
      </c>
      <c r="EE49" s="10" t="s">
        <v>64</v>
      </c>
      <c r="EF49" s="11">
        <v>18</v>
      </c>
      <c r="EG49" s="10" t="s">
        <v>61</v>
      </c>
      <c r="EH49" s="7">
        <v>4</v>
      </c>
      <c r="EI49" s="11"/>
      <c r="EJ49" s="10"/>
      <c r="EK49" s="11"/>
      <c r="EL49" s="10"/>
      <c r="EM49" s="11"/>
      <c r="EN49" s="10"/>
      <c r="EO49" s="11"/>
      <c r="EP49" s="10"/>
      <c r="EQ49" s="11"/>
      <c r="ER49" s="10"/>
      <c r="ES49" s="11"/>
      <c r="ET49" s="10"/>
      <c r="EU49" s="7"/>
      <c r="EV49" s="7">
        <f t="shared" si="69"/>
        <v>4</v>
      </c>
      <c r="EW49" s="11"/>
      <c r="EX49" s="10"/>
      <c r="EY49" s="11"/>
      <c r="EZ49" s="10"/>
      <c r="FA49" s="7"/>
      <c r="FB49" s="11"/>
      <c r="FC49" s="10"/>
      <c r="FD49" s="11"/>
      <c r="FE49" s="10"/>
      <c r="FF49" s="11"/>
      <c r="FG49" s="10"/>
      <c r="FH49" s="11"/>
      <c r="FI49" s="10"/>
      <c r="FJ49" s="11"/>
      <c r="FK49" s="10"/>
      <c r="FL49" s="11"/>
      <c r="FM49" s="10"/>
      <c r="FN49" s="7"/>
      <c r="FO49" s="7">
        <f t="shared" si="70"/>
        <v>0</v>
      </c>
    </row>
    <row r="50" spans="1:171" x14ac:dyDescent="0.2">
      <c r="A50" s="6"/>
      <c r="B50" s="6"/>
      <c r="C50" s="6"/>
      <c r="D50" s="6" t="s">
        <v>116</v>
      </c>
      <c r="E50" s="3" t="s">
        <v>117</v>
      </c>
      <c r="F50" s="6">
        <f t="shared" si="71"/>
        <v>1</v>
      </c>
      <c r="G50" s="6">
        <f t="shared" si="72"/>
        <v>1</v>
      </c>
      <c r="H50" s="6">
        <f t="shared" si="52"/>
        <v>36</v>
      </c>
      <c r="I50" s="6">
        <f t="shared" si="53"/>
        <v>18</v>
      </c>
      <c r="J50" s="6">
        <f t="shared" si="54"/>
        <v>0</v>
      </c>
      <c r="K50" s="6">
        <f t="shared" si="55"/>
        <v>0</v>
      </c>
      <c r="L50" s="6">
        <f t="shared" si="56"/>
        <v>0</v>
      </c>
      <c r="M50" s="6">
        <f t="shared" si="57"/>
        <v>18</v>
      </c>
      <c r="N50" s="6">
        <f t="shared" si="58"/>
        <v>0</v>
      </c>
      <c r="O50" s="6">
        <f t="shared" si="59"/>
        <v>0</v>
      </c>
      <c r="P50" s="6">
        <f t="shared" si="60"/>
        <v>0</v>
      </c>
      <c r="Q50" s="7">
        <f t="shared" si="61"/>
        <v>5</v>
      </c>
      <c r="R50" s="7">
        <f t="shared" si="62"/>
        <v>3</v>
      </c>
      <c r="S50" s="7">
        <v>1.2</v>
      </c>
      <c r="T50" s="11"/>
      <c r="U50" s="10"/>
      <c r="V50" s="11"/>
      <c r="W50" s="10"/>
      <c r="X50" s="7"/>
      <c r="Y50" s="11"/>
      <c r="Z50" s="10"/>
      <c r="AA50" s="11"/>
      <c r="AB50" s="10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63"/>
        <v>0</v>
      </c>
      <c r="AM50" s="11"/>
      <c r="AN50" s="10"/>
      <c r="AO50" s="11"/>
      <c r="AP50" s="10"/>
      <c r="AQ50" s="7"/>
      <c r="AR50" s="11"/>
      <c r="AS50" s="10"/>
      <c r="AT50" s="11"/>
      <c r="AU50" s="10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64"/>
        <v>0</v>
      </c>
      <c r="BF50" s="11"/>
      <c r="BG50" s="10"/>
      <c r="BH50" s="11"/>
      <c r="BI50" s="10"/>
      <c r="BJ50" s="7"/>
      <c r="BK50" s="11"/>
      <c r="BL50" s="10"/>
      <c r="BM50" s="11"/>
      <c r="BN50" s="10"/>
      <c r="BO50" s="11"/>
      <c r="BP50" s="10"/>
      <c r="BQ50" s="11"/>
      <c r="BR50" s="10"/>
      <c r="BS50" s="11"/>
      <c r="BT50" s="10"/>
      <c r="BU50" s="11"/>
      <c r="BV50" s="10"/>
      <c r="BW50" s="7"/>
      <c r="BX50" s="7">
        <f t="shared" si="65"/>
        <v>0</v>
      </c>
      <c r="BY50" s="11"/>
      <c r="BZ50" s="10"/>
      <c r="CA50" s="11"/>
      <c r="CB50" s="10"/>
      <c r="CC50" s="7"/>
      <c r="CD50" s="11"/>
      <c r="CE50" s="10"/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7"/>
      <c r="CQ50" s="7">
        <f t="shared" si="66"/>
        <v>0</v>
      </c>
      <c r="CR50" s="11">
        <v>18</v>
      </c>
      <c r="CS50" s="10" t="s">
        <v>64</v>
      </c>
      <c r="CT50" s="11"/>
      <c r="CU50" s="10"/>
      <c r="CV50" s="7">
        <v>2</v>
      </c>
      <c r="CW50" s="11"/>
      <c r="CX50" s="10"/>
      <c r="CY50" s="11"/>
      <c r="CZ50" s="10"/>
      <c r="DA50" s="11">
        <v>18</v>
      </c>
      <c r="DB50" s="10" t="s">
        <v>61</v>
      </c>
      <c r="DC50" s="11"/>
      <c r="DD50" s="10"/>
      <c r="DE50" s="11"/>
      <c r="DF50" s="10"/>
      <c r="DG50" s="11"/>
      <c r="DH50" s="10"/>
      <c r="DI50" s="7">
        <v>3</v>
      </c>
      <c r="DJ50" s="7">
        <f t="shared" si="67"/>
        <v>5</v>
      </c>
      <c r="DK50" s="11"/>
      <c r="DL50" s="10"/>
      <c r="DM50" s="11"/>
      <c r="DN50" s="10"/>
      <c r="DO50" s="7"/>
      <c r="DP50" s="11"/>
      <c r="DQ50" s="10"/>
      <c r="DR50" s="11"/>
      <c r="DS50" s="10"/>
      <c r="DT50" s="11"/>
      <c r="DU50" s="10"/>
      <c r="DV50" s="11"/>
      <c r="DW50" s="10"/>
      <c r="DX50" s="11"/>
      <c r="DY50" s="10"/>
      <c r="DZ50" s="11"/>
      <c r="EA50" s="10"/>
      <c r="EB50" s="7"/>
      <c r="EC50" s="7">
        <f t="shared" si="68"/>
        <v>0</v>
      </c>
      <c r="ED50" s="11"/>
      <c r="EE50" s="10"/>
      <c r="EF50" s="11"/>
      <c r="EG50" s="10"/>
      <c r="EH50" s="7"/>
      <c r="EI50" s="11"/>
      <c r="EJ50" s="10"/>
      <c r="EK50" s="11"/>
      <c r="EL50" s="10"/>
      <c r="EM50" s="11"/>
      <c r="EN50" s="10"/>
      <c r="EO50" s="11"/>
      <c r="EP50" s="10"/>
      <c r="EQ50" s="11"/>
      <c r="ER50" s="10"/>
      <c r="ES50" s="11"/>
      <c r="ET50" s="10"/>
      <c r="EU50" s="7"/>
      <c r="EV50" s="7">
        <f t="shared" si="69"/>
        <v>0</v>
      </c>
      <c r="EW50" s="11"/>
      <c r="EX50" s="10"/>
      <c r="EY50" s="11"/>
      <c r="EZ50" s="10"/>
      <c r="FA50" s="7"/>
      <c r="FB50" s="11"/>
      <c r="FC50" s="10"/>
      <c r="FD50" s="11"/>
      <c r="FE50" s="10"/>
      <c r="FF50" s="11"/>
      <c r="FG50" s="10"/>
      <c r="FH50" s="11"/>
      <c r="FI50" s="10"/>
      <c r="FJ50" s="11"/>
      <c r="FK50" s="10"/>
      <c r="FL50" s="11"/>
      <c r="FM50" s="10"/>
      <c r="FN50" s="7"/>
      <c r="FO50" s="7">
        <f t="shared" si="70"/>
        <v>0</v>
      </c>
    </row>
    <row r="51" spans="1:171" x14ac:dyDescent="0.2">
      <c r="A51" s="6"/>
      <c r="B51" s="6"/>
      <c r="C51" s="6"/>
      <c r="D51" s="6" t="s">
        <v>118</v>
      </c>
      <c r="E51" s="3" t="s">
        <v>119</v>
      </c>
      <c r="F51" s="6">
        <f t="shared" si="71"/>
        <v>0</v>
      </c>
      <c r="G51" s="6">
        <f t="shared" si="72"/>
        <v>2</v>
      </c>
      <c r="H51" s="6">
        <f t="shared" si="52"/>
        <v>27</v>
      </c>
      <c r="I51" s="6">
        <f t="shared" si="53"/>
        <v>9</v>
      </c>
      <c r="J51" s="6">
        <f t="shared" si="54"/>
        <v>0</v>
      </c>
      <c r="K51" s="6">
        <f t="shared" si="55"/>
        <v>0</v>
      </c>
      <c r="L51" s="6">
        <f t="shared" si="56"/>
        <v>0</v>
      </c>
      <c r="M51" s="6">
        <f t="shared" si="57"/>
        <v>18</v>
      </c>
      <c r="N51" s="6">
        <f t="shared" si="58"/>
        <v>0</v>
      </c>
      <c r="O51" s="6">
        <f t="shared" si="59"/>
        <v>0</v>
      </c>
      <c r="P51" s="6">
        <f t="shared" si="60"/>
        <v>0</v>
      </c>
      <c r="Q51" s="7">
        <f t="shared" si="61"/>
        <v>4</v>
      </c>
      <c r="R51" s="7">
        <f t="shared" si="62"/>
        <v>2.6</v>
      </c>
      <c r="S51" s="7">
        <v>0.9</v>
      </c>
      <c r="T51" s="11"/>
      <c r="U51" s="10"/>
      <c r="V51" s="11"/>
      <c r="W51" s="10"/>
      <c r="X51" s="7"/>
      <c r="Y51" s="11"/>
      <c r="Z51" s="10"/>
      <c r="AA51" s="11"/>
      <c r="AB51" s="10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63"/>
        <v>0</v>
      </c>
      <c r="AM51" s="11">
        <v>9</v>
      </c>
      <c r="AN51" s="10" t="s">
        <v>61</v>
      </c>
      <c r="AO51" s="11"/>
      <c r="AP51" s="10"/>
      <c r="AQ51" s="7">
        <v>1.4</v>
      </c>
      <c r="AR51" s="11"/>
      <c r="AS51" s="10"/>
      <c r="AT51" s="11"/>
      <c r="AU51" s="10"/>
      <c r="AV51" s="11">
        <v>18</v>
      </c>
      <c r="AW51" s="10" t="s">
        <v>61</v>
      </c>
      <c r="AX51" s="11"/>
      <c r="AY51" s="10"/>
      <c r="AZ51" s="11"/>
      <c r="BA51" s="10"/>
      <c r="BB51" s="11"/>
      <c r="BC51" s="10"/>
      <c r="BD51" s="7">
        <v>2.6</v>
      </c>
      <c r="BE51" s="7">
        <f t="shared" si="64"/>
        <v>4</v>
      </c>
      <c r="BF51" s="11"/>
      <c r="BG51" s="10"/>
      <c r="BH51" s="11"/>
      <c r="BI51" s="10"/>
      <c r="BJ51" s="7"/>
      <c r="BK51" s="11"/>
      <c r="BL51" s="10"/>
      <c r="BM51" s="11"/>
      <c r="BN51" s="10"/>
      <c r="BO51" s="11"/>
      <c r="BP51" s="10"/>
      <c r="BQ51" s="11"/>
      <c r="BR51" s="10"/>
      <c r="BS51" s="11"/>
      <c r="BT51" s="10"/>
      <c r="BU51" s="11"/>
      <c r="BV51" s="10"/>
      <c r="BW51" s="7"/>
      <c r="BX51" s="7">
        <f t="shared" si="65"/>
        <v>0</v>
      </c>
      <c r="BY51" s="11"/>
      <c r="BZ51" s="10"/>
      <c r="CA51" s="11"/>
      <c r="CB51" s="10"/>
      <c r="CC51" s="7"/>
      <c r="CD51" s="11"/>
      <c r="CE51" s="10"/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si="66"/>
        <v>0</v>
      </c>
      <c r="CR51" s="11"/>
      <c r="CS51" s="10"/>
      <c r="CT51" s="11"/>
      <c r="CU51" s="10"/>
      <c r="CV51" s="7"/>
      <c r="CW51" s="11"/>
      <c r="CX51" s="10"/>
      <c r="CY51" s="11"/>
      <c r="CZ51" s="10"/>
      <c r="DA51" s="11"/>
      <c r="DB51" s="10"/>
      <c r="DC51" s="11"/>
      <c r="DD51" s="10"/>
      <c r="DE51" s="11"/>
      <c r="DF51" s="10"/>
      <c r="DG51" s="11"/>
      <c r="DH51" s="10"/>
      <c r="DI51" s="7"/>
      <c r="DJ51" s="7">
        <f t="shared" si="67"/>
        <v>0</v>
      </c>
      <c r="DK51" s="11"/>
      <c r="DL51" s="10"/>
      <c r="DM51" s="11"/>
      <c r="DN51" s="10"/>
      <c r="DO51" s="7"/>
      <c r="DP51" s="11"/>
      <c r="DQ51" s="10"/>
      <c r="DR51" s="11"/>
      <c r="DS51" s="10"/>
      <c r="DT51" s="11"/>
      <c r="DU51" s="10"/>
      <c r="DV51" s="11"/>
      <c r="DW51" s="10"/>
      <c r="DX51" s="11"/>
      <c r="DY51" s="10"/>
      <c r="DZ51" s="11"/>
      <c r="EA51" s="10"/>
      <c r="EB51" s="7"/>
      <c r="EC51" s="7">
        <f t="shared" si="68"/>
        <v>0</v>
      </c>
      <c r="ED51" s="11"/>
      <c r="EE51" s="10"/>
      <c r="EF51" s="11"/>
      <c r="EG51" s="10"/>
      <c r="EH51" s="7"/>
      <c r="EI51" s="11"/>
      <c r="EJ51" s="10"/>
      <c r="EK51" s="11"/>
      <c r="EL51" s="10"/>
      <c r="EM51" s="11"/>
      <c r="EN51" s="10"/>
      <c r="EO51" s="11"/>
      <c r="EP51" s="10"/>
      <c r="EQ51" s="11"/>
      <c r="ER51" s="10"/>
      <c r="ES51" s="11"/>
      <c r="ET51" s="10"/>
      <c r="EU51" s="7"/>
      <c r="EV51" s="7">
        <f t="shared" si="69"/>
        <v>0</v>
      </c>
      <c r="EW51" s="11"/>
      <c r="EX51" s="10"/>
      <c r="EY51" s="11"/>
      <c r="EZ51" s="10"/>
      <c r="FA51" s="7"/>
      <c r="FB51" s="11"/>
      <c r="FC51" s="10"/>
      <c r="FD51" s="11"/>
      <c r="FE51" s="10"/>
      <c r="FF51" s="11"/>
      <c r="FG51" s="10"/>
      <c r="FH51" s="11"/>
      <c r="FI51" s="10"/>
      <c r="FJ51" s="11"/>
      <c r="FK51" s="10"/>
      <c r="FL51" s="11"/>
      <c r="FM51" s="10"/>
      <c r="FN51" s="7"/>
      <c r="FO51" s="7">
        <f t="shared" si="70"/>
        <v>0</v>
      </c>
    </row>
    <row r="52" spans="1:171" x14ac:dyDescent="0.2">
      <c r="A52" s="6"/>
      <c r="B52" s="6"/>
      <c r="C52" s="6"/>
      <c r="D52" s="6" t="s">
        <v>120</v>
      </c>
      <c r="E52" s="3" t="s">
        <v>121</v>
      </c>
      <c r="F52" s="6">
        <f t="shared" si="71"/>
        <v>0</v>
      </c>
      <c r="G52" s="6">
        <f t="shared" si="72"/>
        <v>2</v>
      </c>
      <c r="H52" s="6">
        <f t="shared" si="52"/>
        <v>27</v>
      </c>
      <c r="I52" s="6">
        <f t="shared" si="53"/>
        <v>9</v>
      </c>
      <c r="J52" s="6">
        <f t="shared" si="54"/>
        <v>0</v>
      </c>
      <c r="K52" s="6">
        <f t="shared" si="55"/>
        <v>18</v>
      </c>
      <c r="L52" s="6">
        <f t="shared" si="56"/>
        <v>0</v>
      </c>
      <c r="M52" s="6">
        <f t="shared" si="57"/>
        <v>0</v>
      </c>
      <c r="N52" s="6">
        <f t="shared" si="58"/>
        <v>0</v>
      </c>
      <c r="O52" s="6">
        <f t="shared" si="59"/>
        <v>0</v>
      </c>
      <c r="P52" s="6">
        <f t="shared" si="60"/>
        <v>0</v>
      </c>
      <c r="Q52" s="7">
        <f t="shared" si="61"/>
        <v>4</v>
      </c>
      <c r="R52" s="7">
        <f t="shared" si="62"/>
        <v>2.6</v>
      </c>
      <c r="S52" s="7">
        <v>0.9</v>
      </c>
      <c r="T52" s="11"/>
      <c r="U52" s="10"/>
      <c r="V52" s="11"/>
      <c r="W52" s="10"/>
      <c r="X52" s="7"/>
      <c r="Y52" s="11"/>
      <c r="Z52" s="10"/>
      <c r="AA52" s="11"/>
      <c r="AB52" s="10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si="63"/>
        <v>0</v>
      </c>
      <c r="AM52" s="11"/>
      <c r="AN52" s="10"/>
      <c r="AO52" s="11"/>
      <c r="AP52" s="10"/>
      <c r="AQ52" s="7"/>
      <c r="AR52" s="11"/>
      <c r="AS52" s="10"/>
      <c r="AT52" s="11"/>
      <c r="AU52" s="10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si="64"/>
        <v>0</v>
      </c>
      <c r="BF52" s="11">
        <v>9</v>
      </c>
      <c r="BG52" s="10" t="s">
        <v>61</v>
      </c>
      <c r="BH52" s="11"/>
      <c r="BI52" s="10"/>
      <c r="BJ52" s="7">
        <v>1.4</v>
      </c>
      <c r="BK52" s="11">
        <v>18</v>
      </c>
      <c r="BL52" s="10" t="s">
        <v>61</v>
      </c>
      <c r="BM52" s="11"/>
      <c r="BN52" s="10"/>
      <c r="BO52" s="11"/>
      <c r="BP52" s="10"/>
      <c r="BQ52" s="11"/>
      <c r="BR52" s="10"/>
      <c r="BS52" s="11"/>
      <c r="BT52" s="10"/>
      <c r="BU52" s="11"/>
      <c r="BV52" s="10"/>
      <c r="BW52" s="7">
        <v>2.6</v>
      </c>
      <c r="BX52" s="7">
        <f t="shared" si="65"/>
        <v>4</v>
      </c>
      <c r="BY52" s="11"/>
      <c r="BZ52" s="10"/>
      <c r="CA52" s="11"/>
      <c r="CB52" s="10"/>
      <c r="CC52" s="7"/>
      <c r="CD52" s="11"/>
      <c r="CE52" s="10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si="66"/>
        <v>0</v>
      </c>
      <c r="CR52" s="11"/>
      <c r="CS52" s="10"/>
      <c r="CT52" s="11"/>
      <c r="CU52" s="10"/>
      <c r="CV52" s="7"/>
      <c r="CW52" s="11"/>
      <c r="CX52" s="10"/>
      <c r="CY52" s="11"/>
      <c r="CZ52" s="10"/>
      <c r="DA52" s="11"/>
      <c r="DB52" s="10"/>
      <c r="DC52" s="11"/>
      <c r="DD52" s="10"/>
      <c r="DE52" s="11"/>
      <c r="DF52" s="10"/>
      <c r="DG52" s="11"/>
      <c r="DH52" s="10"/>
      <c r="DI52" s="7"/>
      <c r="DJ52" s="7">
        <f t="shared" si="67"/>
        <v>0</v>
      </c>
      <c r="DK52" s="11"/>
      <c r="DL52" s="10"/>
      <c r="DM52" s="11"/>
      <c r="DN52" s="10"/>
      <c r="DO52" s="7"/>
      <c r="DP52" s="11"/>
      <c r="DQ52" s="10"/>
      <c r="DR52" s="11"/>
      <c r="DS52" s="10"/>
      <c r="DT52" s="11"/>
      <c r="DU52" s="10"/>
      <c r="DV52" s="11"/>
      <c r="DW52" s="10"/>
      <c r="DX52" s="11"/>
      <c r="DY52" s="10"/>
      <c r="DZ52" s="11"/>
      <c r="EA52" s="10"/>
      <c r="EB52" s="7"/>
      <c r="EC52" s="7">
        <f t="shared" si="68"/>
        <v>0</v>
      </c>
      <c r="ED52" s="11"/>
      <c r="EE52" s="10"/>
      <c r="EF52" s="11"/>
      <c r="EG52" s="10"/>
      <c r="EH52" s="7"/>
      <c r="EI52" s="11"/>
      <c r="EJ52" s="10"/>
      <c r="EK52" s="11"/>
      <c r="EL52" s="10"/>
      <c r="EM52" s="11"/>
      <c r="EN52" s="10"/>
      <c r="EO52" s="11"/>
      <c r="EP52" s="10"/>
      <c r="EQ52" s="11"/>
      <c r="ER52" s="10"/>
      <c r="ES52" s="11"/>
      <c r="ET52" s="10"/>
      <c r="EU52" s="7"/>
      <c r="EV52" s="7">
        <f t="shared" si="69"/>
        <v>0</v>
      </c>
      <c r="EW52" s="11"/>
      <c r="EX52" s="10"/>
      <c r="EY52" s="11"/>
      <c r="EZ52" s="10"/>
      <c r="FA52" s="7"/>
      <c r="FB52" s="11"/>
      <c r="FC52" s="10"/>
      <c r="FD52" s="11"/>
      <c r="FE52" s="10"/>
      <c r="FF52" s="11"/>
      <c r="FG52" s="10"/>
      <c r="FH52" s="11"/>
      <c r="FI52" s="10"/>
      <c r="FJ52" s="11"/>
      <c r="FK52" s="10"/>
      <c r="FL52" s="11"/>
      <c r="FM52" s="10"/>
      <c r="FN52" s="7"/>
      <c r="FO52" s="7">
        <f t="shared" si="70"/>
        <v>0</v>
      </c>
    </row>
    <row r="53" spans="1:171" x14ac:dyDescent="0.2">
      <c r="A53" s="6"/>
      <c r="B53" s="6"/>
      <c r="C53" s="6"/>
      <c r="D53" s="6" t="s">
        <v>122</v>
      </c>
      <c r="E53" s="3" t="s">
        <v>123</v>
      </c>
      <c r="F53" s="6">
        <f t="shared" si="71"/>
        <v>0</v>
      </c>
      <c r="G53" s="6">
        <f t="shared" si="72"/>
        <v>2</v>
      </c>
      <c r="H53" s="6">
        <f t="shared" si="52"/>
        <v>18</v>
      </c>
      <c r="I53" s="6">
        <f t="shared" si="53"/>
        <v>9</v>
      </c>
      <c r="J53" s="6">
        <f t="shared" si="54"/>
        <v>0</v>
      </c>
      <c r="K53" s="6">
        <f t="shared" si="55"/>
        <v>9</v>
      </c>
      <c r="L53" s="6">
        <f t="shared" si="56"/>
        <v>0</v>
      </c>
      <c r="M53" s="6">
        <f t="shared" si="57"/>
        <v>0</v>
      </c>
      <c r="N53" s="6">
        <f t="shared" si="58"/>
        <v>0</v>
      </c>
      <c r="O53" s="6">
        <f t="shared" si="59"/>
        <v>0</v>
      </c>
      <c r="P53" s="6">
        <f t="shared" si="60"/>
        <v>0</v>
      </c>
      <c r="Q53" s="7">
        <f t="shared" si="61"/>
        <v>2</v>
      </c>
      <c r="R53" s="7">
        <f t="shared" si="62"/>
        <v>1</v>
      </c>
      <c r="S53" s="7">
        <v>0.6</v>
      </c>
      <c r="T53" s="11"/>
      <c r="U53" s="10"/>
      <c r="V53" s="11"/>
      <c r="W53" s="10"/>
      <c r="X53" s="7"/>
      <c r="Y53" s="11"/>
      <c r="Z53" s="10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63"/>
        <v>0</v>
      </c>
      <c r="AM53" s="11"/>
      <c r="AN53" s="10"/>
      <c r="AO53" s="11"/>
      <c r="AP53" s="10"/>
      <c r="AQ53" s="7"/>
      <c r="AR53" s="11"/>
      <c r="AS53" s="10"/>
      <c r="AT53" s="11"/>
      <c r="AU53" s="10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64"/>
        <v>0</v>
      </c>
      <c r="BF53" s="11"/>
      <c r="BG53" s="10"/>
      <c r="BH53" s="11"/>
      <c r="BI53" s="10"/>
      <c r="BJ53" s="7"/>
      <c r="BK53" s="11"/>
      <c r="BL53" s="10"/>
      <c r="BM53" s="11"/>
      <c r="BN53" s="10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65"/>
        <v>0</v>
      </c>
      <c r="BY53" s="11">
        <v>9</v>
      </c>
      <c r="BZ53" s="10" t="s">
        <v>61</v>
      </c>
      <c r="CA53" s="11"/>
      <c r="CB53" s="10"/>
      <c r="CC53" s="7">
        <v>1</v>
      </c>
      <c r="CD53" s="11">
        <v>9</v>
      </c>
      <c r="CE53" s="10" t="s">
        <v>61</v>
      </c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>
        <v>1</v>
      </c>
      <c r="CQ53" s="7">
        <f t="shared" si="66"/>
        <v>2</v>
      </c>
      <c r="CR53" s="11"/>
      <c r="CS53" s="10"/>
      <c r="CT53" s="11"/>
      <c r="CU53" s="10"/>
      <c r="CV53" s="7"/>
      <c r="CW53" s="11"/>
      <c r="CX53" s="10"/>
      <c r="CY53" s="11"/>
      <c r="CZ53" s="10"/>
      <c r="DA53" s="11"/>
      <c r="DB53" s="10"/>
      <c r="DC53" s="11"/>
      <c r="DD53" s="10"/>
      <c r="DE53" s="11"/>
      <c r="DF53" s="10"/>
      <c r="DG53" s="11"/>
      <c r="DH53" s="10"/>
      <c r="DI53" s="7"/>
      <c r="DJ53" s="7">
        <f t="shared" si="67"/>
        <v>0</v>
      </c>
      <c r="DK53" s="11"/>
      <c r="DL53" s="10"/>
      <c r="DM53" s="11"/>
      <c r="DN53" s="10"/>
      <c r="DO53" s="7"/>
      <c r="DP53" s="11"/>
      <c r="DQ53" s="10"/>
      <c r="DR53" s="11"/>
      <c r="DS53" s="10"/>
      <c r="DT53" s="11"/>
      <c r="DU53" s="10"/>
      <c r="DV53" s="11"/>
      <c r="DW53" s="10"/>
      <c r="DX53" s="11"/>
      <c r="DY53" s="10"/>
      <c r="DZ53" s="11"/>
      <c r="EA53" s="10"/>
      <c r="EB53" s="7"/>
      <c r="EC53" s="7">
        <f t="shared" si="68"/>
        <v>0</v>
      </c>
      <c r="ED53" s="11"/>
      <c r="EE53" s="10"/>
      <c r="EF53" s="11"/>
      <c r="EG53" s="10"/>
      <c r="EH53" s="7"/>
      <c r="EI53" s="11"/>
      <c r="EJ53" s="10"/>
      <c r="EK53" s="11"/>
      <c r="EL53" s="10"/>
      <c r="EM53" s="11"/>
      <c r="EN53" s="10"/>
      <c r="EO53" s="11"/>
      <c r="EP53" s="10"/>
      <c r="EQ53" s="11"/>
      <c r="ER53" s="10"/>
      <c r="ES53" s="11"/>
      <c r="ET53" s="10"/>
      <c r="EU53" s="7"/>
      <c r="EV53" s="7">
        <f t="shared" si="69"/>
        <v>0</v>
      </c>
      <c r="EW53" s="11"/>
      <c r="EX53" s="10"/>
      <c r="EY53" s="11"/>
      <c r="EZ53" s="10"/>
      <c r="FA53" s="7"/>
      <c r="FB53" s="11"/>
      <c r="FC53" s="10"/>
      <c r="FD53" s="11"/>
      <c r="FE53" s="10"/>
      <c r="FF53" s="11"/>
      <c r="FG53" s="10"/>
      <c r="FH53" s="11"/>
      <c r="FI53" s="10"/>
      <c r="FJ53" s="11"/>
      <c r="FK53" s="10"/>
      <c r="FL53" s="11"/>
      <c r="FM53" s="10"/>
      <c r="FN53" s="7"/>
      <c r="FO53" s="7">
        <f t="shared" si="70"/>
        <v>0</v>
      </c>
    </row>
    <row r="54" spans="1:171" x14ac:dyDescent="0.2">
      <c r="A54" s="6"/>
      <c r="B54" s="6"/>
      <c r="C54" s="6"/>
      <c r="D54" s="6" t="s">
        <v>124</v>
      </c>
      <c r="E54" s="3" t="s">
        <v>125</v>
      </c>
      <c r="F54" s="6">
        <f t="shared" si="71"/>
        <v>0</v>
      </c>
      <c r="G54" s="6">
        <f t="shared" si="72"/>
        <v>2</v>
      </c>
      <c r="H54" s="6">
        <f t="shared" si="52"/>
        <v>18</v>
      </c>
      <c r="I54" s="6">
        <f t="shared" si="53"/>
        <v>9</v>
      </c>
      <c r="J54" s="6">
        <f t="shared" si="54"/>
        <v>0</v>
      </c>
      <c r="K54" s="6">
        <f t="shared" si="55"/>
        <v>9</v>
      </c>
      <c r="L54" s="6">
        <f t="shared" si="56"/>
        <v>0</v>
      </c>
      <c r="M54" s="6">
        <f t="shared" si="57"/>
        <v>0</v>
      </c>
      <c r="N54" s="6">
        <f t="shared" si="58"/>
        <v>0</v>
      </c>
      <c r="O54" s="6">
        <f t="shared" si="59"/>
        <v>0</v>
      </c>
      <c r="P54" s="6">
        <f t="shared" si="60"/>
        <v>0</v>
      </c>
      <c r="Q54" s="7">
        <f t="shared" si="61"/>
        <v>2</v>
      </c>
      <c r="R54" s="7">
        <f t="shared" si="62"/>
        <v>1</v>
      </c>
      <c r="S54" s="7">
        <v>0.6</v>
      </c>
      <c r="T54" s="11"/>
      <c r="U54" s="10"/>
      <c r="V54" s="11"/>
      <c r="W54" s="10"/>
      <c r="X54" s="7"/>
      <c r="Y54" s="11"/>
      <c r="Z54" s="10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63"/>
        <v>0</v>
      </c>
      <c r="AM54" s="11"/>
      <c r="AN54" s="10"/>
      <c r="AO54" s="11"/>
      <c r="AP54" s="10"/>
      <c r="AQ54" s="7"/>
      <c r="AR54" s="11"/>
      <c r="AS54" s="10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64"/>
        <v>0</v>
      </c>
      <c r="BF54" s="11"/>
      <c r="BG54" s="10"/>
      <c r="BH54" s="11"/>
      <c r="BI54" s="10"/>
      <c r="BJ54" s="7"/>
      <c r="BK54" s="11"/>
      <c r="BL54" s="10"/>
      <c r="BM54" s="11"/>
      <c r="BN54" s="10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65"/>
        <v>0</v>
      </c>
      <c r="BY54" s="11"/>
      <c r="BZ54" s="10"/>
      <c r="CA54" s="11"/>
      <c r="CB54" s="10"/>
      <c r="CC54" s="7"/>
      <c r="CD54" s="11"/>
      <c r="CE54" s="10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66"/>
        <v>0</v>
      </c>
      <c r="CR54" s="11">
        <v>9</v>
      </c>
      <c r="CS54" s="10" t="s">
        <v>61</v>
      </c>
      <c r="CT54" s="11"/>
      <c r="CU54" s="10"/>
      <c r="CV54" s="7">
        <v>1</v>
      </c>
      <c r="CW54" s="11">
        <v>9</v>
      </c>
      <c r="CX54" s="10" t="s">
        <v>61</v>
      </c>
      <c r="CY54" s="11"/>
      <c r="CZ54" s="10"/>
      <c r="DA54" s="11"/>
      <c r="DB54" s="10"/>
      <c r="DC54" s="11"/>
      <c r="DD54" s="10"/>
      <c r="DE54" s="11"/>
      <c r="DF54" s="10"/>
      <c r="DG54" s="11"/>
      <c r="DH54" s="10"/>
      <c r="DI54" s="7">
        <v>1</v>
      </c>
      <c r="DJ54" s="7">
        <f t="shared" si="67"/>
        <v>2</v>
      </c>
      <c r="DK54" s="11"/>
      <c r="DL54" s="10"/>
      <c r="DM54" s="11"/>
      <c r="DN54" s="10"/>
      <c r="DO54" s="7"/>
      <c r="DP54" s="11"/>
      <c r="DQ54" s="10"/>
      <c r="DR54" s="11"/>
      <c r="DS54" s="10"/>
      <c r="DT54" s="11"/>
      <c r="DU54" s="10"/>
      <c r="DV54" s="11"/>
      <c r="DW54" s="10"/>
      <c r="DX54" s="11"/>
      <c r="DY54" s="10"/>
      <c r="DZ54" s="11"/>
      <c r="EA54" s="10"/>
      <c r="EB54" s="7"/>
      <c r="EC54" s="7">
        <f t="shared" si="68"/>
        <v>0</v>
      </c>
      <c r="ED54" s="11"/>
      <c r="EE54" s="10"/>
      <c r="EF54" s="11"/>
      <c r="EG54" s="10"/>
      <c r="EH54" s="7"/>
      <c r="EI54" s="11"/>
      <c r="EJ54" s="10"/>
      <c r="EK54" s="11"/>
      <c r="EL54" s="10"/>
      <c r="EM54" s="11"/>
      <c r="EN54" s="10"/>
      <c r="EO54" s="11"/>
      <c r="EP54" s="10"/>
      <c r="EQ54" s="11"/>
      <c r="ER54" s="10"/>
      <c r="ES54" s="11"/>
      <c r="ET54" s="10"/>
      <c r="EU54" s="7"/>
      <c r="EV54" s="7">
        <f t="shared" si="69"/>
        <v>0</v>
      </c>
      <c r="EW54" s="11"/>
      <c r="EX54" s="10"/>
      <c r="EY54" s="11"/>
      <c r="EZ54" s="10"/>
      <c r="FA54" s="7"/>
      <c r="FB54" s="11"/>
      <c r="FC54" s="10"/>
      <c r="FD54" s="11"/>
      <c r="FE54" s="10"/>
      <c r="FF54" s="11"/>
      <c r="FG54" s="10"/>
      <c r="FH54" s="11"/>
      <c r="FI54" s="10"/>
      <c r="FJ54" s="11"/>
      <c r="FK54" s="10"/>
      <c r="FL54" s="11"/>
      <c r="FM54" s="10"/>
      <c r="FN54" s="7"/>
      <c r="FO54" s="7">
        <f t="shared" si="70"/>
        <v>0</v>
      </c>
    </row>
    <row r="55" spans="1:171" x14ac:dyDescent="0.2">
      <c r="A55" s="6"/>
      <c r="B55" s="6"/>
      <c r="C55" s="6"/>
      <c r="D55" s="6" t="s">
        <v>126</v>
      </c>
      <c r="E55" s="3" t="s">
        <v>127</v>
      </c>
      <c r="F55" s="6">
        <f t="shared" si="71"/>
        <v>0</v>
      </c>
      <c r="G55" s="6">
        <f t="shared" si="72"/>
        <v>2</v>
      </c>
      <c r="H55" s="6">
        <f t="shared" si="52"/>
        <v>30</v>
      </c>
      <c r="I55" s="6">
        <f t="shared" si="53"/>
        <v>20</v>
      </c>
      <c r="J55" s="6">
        <f t="shared" si="54"/>
        <v>0</v>
      </c>
      <c r="K55" s="6">
        <f t="shared" si="55"/>
        <v>10</v>
      </c>
      <c r="L55" s="6">
        <f t="shared" si="56"/>
        <v>0</v>
      </c>
      <c r="M55" s="6">
        <f t="shared" si="57"/>
        <v>0</v>
      </c>
      <c r="N55" s="6">
        <f t="shared" si="58"/>
        <v>0</v>
      </c>
      <c r="O55" s="6">
        <f t="shared" si="59"/>
        <v>0</v>
      </c>
      <c r="P55" s="6">
        <f t="shared" si="60"/>
        <v>0</v>
      </c>
      <c r="Q55" s="7">
        <f t="shared" si="61"/>
        <v>3</v>
      </c>
      <c r="R55" s="7">
        <f t="shared" si="62"/>
        <v>1</v>
      </c>
      <c r="S55" s="7">
        <v>1</v>
      </c>
      <c r="T55" s="11"/>
      <c r="U55" s="10"/>
      <c r="V55" s="11"/>
      <c r="W55" s="10"/>
      <c r="X55" s="7"/>
      <c r="Y55" s="11"/>
      <c r="Z55" s="10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63"/>
        <v>0</v>
      </c>
      <c r="AM55" s="11"/>
      <c r="AN55" s="10"/>
      <c r="AO55" s="11"/>
      <c r="AP55" s="10"/>
      <c r="AQ55" s="7"/>
      <c r="AR55" s="11"/>
      <c r="AS55" s="10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64"/>
        <v>0</v>
      </c>
      <c r="BF55" s="11"/>
      <c r="BG55" s="10"/>
      <c r="BH55" s="11"/>
      <c r="BI55" s="10"/>
      <c r="BJ55" s="7"/>
      <c r="BK55" s="11"/>
      <c r="BL55" s="10"/>
      <c r="BM55" s="11"/>
      <c r="BN55" s="10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65"/>
        <v>0</v>
      </c>
      <c r="BY55" s="11"/>
      <c r="BZ55" s="10"/>
      <c r="CA55" s="11"/>
      <c r="CB55" s="10"/>
      <c r="CC55" s="7"/>
      <c r="CD55" s="11"/>
      <c r="CE55" s="10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66"/>
        <v>0</v>
      </c>
      <c r="CR55" s="11">
        <v>20</v>
      </c>
      <c r="CS55" s="10" t="s">
        <v>61</v>
      </c>
      <c r="CT55" s="11"/>
      <c r="CU55" s="10"/>
      <c r="CV55" s="7">
        <v>2</v>
      </c>
      <c r="CW55" s="11">
        <v>10</v>
      </c>
      <c r="CX55" s="10" t="s">
        <v>61</v>
      </c>
      <c r="CY55" s="11"/>
      <c r="CZ55" s="10"/>
      <c r="DA55" s="11"/>
      <c r="DB55" s="10"/>
      <c r="DC55" s="11"/>
      <c r="DD55" s="10"/>
      <c r="DE55" s="11"/>
      <c r="DF55" s="10"/>
      <c r="DG55" s="11"/>
      <c r="DH55" s="10"/>
      <c r="DI55" s="7">
        <v>1</v>
      </c>
      <c r="DJ55" s="7">
        <f t="shared" si="67"/>
        <v>3</v>
      </c>
      <c r="DK55" s="11"/>
      <c r="DL55" s="10"/>
      <c r="DM55" s="11"/>
      <c r="DN55" s="10"/>
      <c r="DO55" s="7"/>
      <c r="DP55" s="11"/>
      <c r="DQ55" s="10"/>
      <c r="DR55" s="11"/>
      <c r="DS55" s="10"/>
      <c r="DT55" s="11"/>
      <c r="DU55" s="10"/>
      <c r="DV55" s="11"/>
      <c r="DW55" s="10"/>
      <c r="DX55" s="11"/>
      <c r="DY55" s="10"/>
      <c r="DZ55" s="11"/>
      <c r="EA55" s="10"/>
      <c r="EB55" s="7"/>
      <c r="EC55" s="7">
        <f t="shared" si="68"/>
        <v>0</v>
      </c>
      <c r="ED55" s="11"/>
      <c r="EE55" s="10"/>
      <c r="EF55" s="11"/>
      <c r="EG55" s="10"/>
      <c r="EH55" s="7"/>
      <c r="EI55" s="11"/>
      <c r="EJ55" s="10"/>
      <c r="EK55" s="11"/>
      <c r="EL55" s="10"/>
      <c r="EM55" s="11"/>
      <c r="EN55" s="10"/>
      <c r="EO55" s="11"/>
      <c r="EP55" s="10"/>
      <c r="EQ55" s="11"/>
      <c r="ER55" s="10"/>
      <c r="ES55" s="11"/>
      <c r="ET55" s="10"/>
      <c r="EU55" s="7"/>
      <c r="EV55" s="7">
        <f t="shared" si="69"/>
        <v>0</v>
      </c>
      <c r="EW55" s="11"/>
      <c r="EX55" s="10"/>
      <c r="EY55" s="11"/>
      <c r="EZ55" s="10"/>
      <c r="FA55" s="7"/>
      <c r="FB55" s="11"/>
      <c r="FC55" s="10"/>
      <c r="FD55" s="11"/>
      <c r="FE55" s="10"/>
      <c r="FF55" s="11"/>
      <c r="FG55" s="10"/>
      <c r="FH55" s="11"/>
      <c r="FI55" s="10"/>
      <c r="FJ55" s="11"/>
      <c r="FK55" s="10"/>
      <c r="FL55" s="11"/>
      <c r="FM55" s="10"/>
      <c r="FN55" s="7"/>
      <c r="FO55" s="7">
        <f t="shared" si="70"/>
        <v>0</v>
      </c>
    </row>
    <row r="56" spans="1:171" x14ac:dyDescent="0.2">
      <c r="A56" s="6"/>
      <c r="B56" s="6"/>
      <c r="C56" s="6"/>
      <c r="D56" s="6" t="s">
        <v>128</v>
      </c>
      <c r="E56" s="3" t="s">
        <v>129</v>
      </c>
      <c r="F56" s="6">
        <f t="shared" si="71"/>
        <v>0</v>
      </c>
      <c r="G56" s="6">
        <f t="shared" si="72"/>
        <v>2</v>
      </c>
      <c r="H56" s="6">
        <f t="shared" si="52"/>
        <v>20</v>
      </c>
      <c r="I56" s="6">
        <f t="shared" si="53"/>
        <v>10</v>
      </c>
      <c r="J56" s="6">
        <f t="shared" si="54"/>
        <v>0</v>
      </c>
      <c r="K56" s="6">
        <f t="shared" si="55"/>
        <v>0</v>
      </c>
      <c r="L56" s="6">
        <f t="shared" si="56"/>
        <v>0</v>
      </c>
      <c r="M56" s="6">
        <f t="shared" si="57"/>
        <v>10</v>
      </c>
      <c r="N56" s="6">
        <f t="shared" si="58"/>
        <v>0</v>
      </c>
      <c r="O56" s="6">
        <f t="shared" si="59"/>
        <v>0</v>
      </c>
      <c r="P56" s="6">
        <f t="shared" si="60"/>
        <v>0</v>
      </c>
      <c r="Q56" s="7">
        <f t="shared" si="61"/>
        <v>3</v>
      </c>
      <c r="R56" s="7">
        <f t="shared" si="62"/>
        <v>2</v>
      </c>
      <c r="S56" s="7">
        <v>0.6</v>
      </c>
      <c r="T56" s="11"/>
      <c r="U56" s="10"/>
      <c r="V56" s="11"/>
      <c r="W56" s="10"/>
      <c r="X56" s="7"/>
      <c r="Y56" s="11"/>
      <c r="Z56" s="10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63"/>
        <v>0</v>
      </c>
      <c r="AM56" s="11"/>
      <c r="AN56" s="10"/>
      <c r="AO56" s="11"/>
      <c r="AP56" s="10"/>
      <c r="AQ56" s="7"/>
      <c r="AR56" s="11"/>
      <c r="AS56" s="10"/>
      <c r="AT56" s="11"/>
      <c r="AU56" s="10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64"/>
        <v>0</v>
      </c>
      <c r="BF56" s="11"/>
      <c r="BG56" s="10"/>
      <c r="BH56" s="11"/>
      <c r="BI56" s="10"/>
      <c r="BJ56" s="7"/>
      <c r="BK56" s="11"/>
      <c r="BL56" s="10"/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65"/>
        <v>0</v>
      </c>
      <c r="BY56" s="11"/>
      <c r="BZ56" s="10"/>
      <c r="CA56" s="11"/>
      <c r="CB56" s="10"/>
      <c r="CC56" s="7"/>
      <c r="CD56" s="11"/>
      <c r="CE56" s="10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66"/>
        <v>0</v>
      </c>
      <c r="CR56" s="11"/>
      <c r="CS56" s="10"/>
      <c r="CT56" s="11"/>
      <c r="CU56" s="10"/>
      <c r="CV56" s="7"/>
      <c r="CW56" s="11"/>
      <c r="CX56" s="10"/>
      <c r="CY56" s="11"/>
      <c r="CZ56" s="10"/>
      <c r="DA56" s="11"/>
      <c r="DB56" s="10"/>
      <c r="DC56" s="11"/>
      <c r="DD56" s="10"/>
      <c r="DE56" s="11"/>
      <c r="DF56" s="10"/>
      <c r="DG56" s="11"/>
      <c r="DH56" s="10"/>
      <c r="DI56" s="7"/>
      <c r="DJ56" s="7">
        <f t="shared" si="67"/>
        <v>0</v>
      </c>
      <c r="DK56" s="11"/>
      <c r="DL56" s="10"/>
      <c r="DM56" s="11"/>
      <c r="DN56" s="10"/>
      <c r="DO56" s="7"/>
      <c r="DP56" s="11"/>
      <c r="DQ56" s="10"/>
      <c r="DR56" s="11"/>
      <c r="DS56" s="10"/>
      <c r="DT56" s="11"/>
      <c r="DU56" s="10"/>
      <c r="DV56" s="11"/>
      <c r="DW56" s="10"/>
      <c r="DX56" s="11"/>
      <c r="DY56" s="10"/>
      <c r="DZ56" s="11"/>
      <c r="EA56" s="10"/>
      <c r="EB56" s="7"/>
      <c r="EC56" s="7">
        <f t="shared" si="68"/>
        <v>0</v>
      </c>
      <c r="ED56" s="11"/>
      <c r="EE56" s="10"/>
      <c r="EF56" s="11"/>
      <c r="EG56" s="10"/>
      <c r="EH56" s="7"/>
      <c r="EI56" s="11"/>
      <c r="EJ56" s="10"/>
      <c r="EK56" s="11"/>
      <c r="EL56" s="10"/>
      <c r="EM56" s="11"/>
      <c r="EN56" s="10"/>
      <c r="EO56" s="11"/>
      <c r="EP56" s="10"/>
      <c r="EQ56" s="11"/>
      <c r="ER56" s="10"/>
      <c r="ES56" s="11"/>
      <c r="ET56" s="10"/>
      <c r="EU56" s="7"/>
      <c r="EV56" s="7">
        <f t="shared" si="69"/>
        <v>0</v>
      </c>
      <c r="EW56" s="11">
        <v>10</v>
      </c>
      <c r="EX56" s="10" t="s">
        <v>61</v>
      </c>
      <c r="EY56" s="11"/>
      <c r="EZ56" s="10"/>
      <c r="FA56" s="7">
        <v>1</v>
      </c>
      <c r="FB56" s="11"/>
      <c r="FC56" s="10"/>
      <c r="FD56" s="11"/>
      <c r="FE56" s="10"/>
      <c r="FF56" s="11">
        <v>10</v>
      </c>
      <c r="FG56" s="10" t="s">
        <v>61</v>
      </c>
      <c r="FH56" s="11"/>
      <c r="FI56" s="10"/>
      <c r="FJ56" s="11"/>
      <c r="FK56" s="10"/>
      <c r="FL56" s="11"/>
      <c r="FM56" s="10"/>
      <c r="FN56" s="7">
        <v>2</v>
      </c>
      <c r="FO56" s="7">
        <f t="shared" si="70"/>
        <v>3</v>
      </c>
    </row>
    <row r="57" spans="1:171" x14ac:dyDescent="0.2">
      <c r="A57" s="6"/>
      <c r="B57" s="6"/>
      <c r="C57" s="6"/>
      <c r="D57" s="6" t="s">
        <v>130</v>
      </c>
      <c r="E57" s="3" t="s">
        <v>131</v>
      </c>
      <c r="F57" s="6">
        <f t="shared" si="71"/>
        <v>1</v>
      </c>
      <c r="G57" s="6">
        <f t="shared" si="72"/>
        <v>2</v>
      </c>
      <c r="H57" s="6">
        <f t="shared" si="52"/>
        <v>36</v>
      </c>
      <c r="I57" s="6">
        <f t="shared" si="53"/>
        <v>9</v>
      </c>
      <c r="J57" s="6">
        <f t="shared" si="54"/>
        <v>9</v>
      </c>
      <c r="K57" s="6">
        <f t="shared" si="55"/>
        <v>18</v>
      </c>
      <c r="L57" s="6">
        <f t="shared" si="56"/>
        <v>0</v>
      </c>
      <c r="M57" s="6">
        <f t="shared" si="57"/>
        <v>0</v>
      </c>
      <c r="N57" s="6">
        <f t="shared" si="58"/>
        <v>0</v>
      </c>
      <c r="O57" s="6">
        <f t="shared" si="59"/>
        <v>0</v>
      </c>
      <c r="P57" s="6">
        <f t="shared" si="60"/>
        <v>0</v>
      </c>
      <c r="Q57" s="7">
        <f t="shared" si="61"/>
        <v>5</v>
      </c>
      <c r="R57" s="7">
        <f t="shared" si="62"/>
        <v>2.2000000000000002</v>
      </c>
      <c r="S57" s="7">
        <v>1.2</v>
      </c>
      <c r="T57" s="11"/>
      <c r="U57" s="10"/>
      <c r="V57" s="11"/>
      <c r="W57" s="10"/>
      <c r="X57" s="7"/>
      <c r="Y57" s="11"/>
      <c r="Z57" s="10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63"/>
        <v>0</v>
      </c>
      <c r="AM57" s="11"/>
      <c r="AN57" s="10"/>
      <c r="AO57" s="11"/>
      <c r="AP57" s="10"/>
      <c r="AQ57" s="7"/>
      <c r="AR57" s="11"/>
      <c r="AS57" s="10"/>
      <c r="AT57" s="11"/>
      <c r="AU57" s="10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64"/>
        <v>0</v>
      </c>
      <c r="BF57" s="11"/>
      <c r="BG57" s="10"/>
      <c r="BH57" s="11"/>
      <c r="BI57" s="10"/>
      <c r="BJ57" s="7"/>
      <c r="BK57" s="11"/>
      <c r="BL57" s="10"/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65"/>
        <v>0</v>
      </c>
      <c r="BY57" s="11"/>
      <c r="BZ57" s="10"/>
      <c r="CA57" s="11"/>
      <c r="CB57" s="10"/>
      <c r="CC57" s="7"/>
      <c r="CD57" s="11"/>
      <c r="CE57" s="10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66"/>
        <v>0</v>
      </c>
      <c r="CR57" s="11"/>
      <c r="CS57" s="10"/>
      <c r="CT57" s="11"/>
      <c r="CU57" s="10"/>
      <c r="CV57" s="7"/>
      <c r="CW57" s="11"/>
      <c r="CX57" s="10"/>
      <c r="CY57" s="11"/>
      <c r="CZ57" s="10"/>
      <c r="DA57" s="11"/>
      <c r="DB57" s="10"/>
      <c r="DC57" s="11"/>
      <c r="DD57" s="10"/>
      <c r="DE57" s="11"/>
      <c r="DF57" s="10"/>
      <c r="DG57" s="11"/>
      <c r="DH57" s="10"/>
      <c r="DI57" s="7"/>
      <c r="DJ57" s="7">
        <f t="shared" si="67"/>
        <v>0</v>
      </c>
      <c r="DK57" s="11">
        <v>9</v>
      </c>
      <c r="DL57" s="10" t="s">
        <v>64</v>
      </c>
      <c r="DM57" s="11">
        <v>9</v>
      </c>
      <c r="DN57" s="10" t="s">
        <v>61</v>
      </c>
      <c r="DO57" s="7">
        <v>2.8</v>
      </c>
      <c r="DP57" s="11">
        <v>18</v>
      </c>
      <c r="DQ57" s="10" t="s">
        <v>61</v>
      </c>
      <c r="DR57" s="11"/>
      <c r="DS57" s="10"/>
      <c r="DT57" s="11"/>
      <c r="DU57" s="10"/>
      <c r="DV57" s="11"/>
      <c r="DW57" s="10"/>
      <c r="DX57" s="11"/>
      <c r="DY57" s="10"/>
      <c r="DZ57" s="11"/>
      <c r="EA57" s="10"/>
      <c r="EB57" s="7">
        <v>2.2000000000000002</v>
      </c>
      <c r="EC57" s="7">
        <f t="shared" si="68"/>
        <v>5</v>
      </c>
      <c r="ED57" s="11"/>
      <c r="EE57" s="10"/>
      <c r="EF57" s="11"/>
      <c r="EG57" s="10"/>
      <c r="EH57" s="7"/>
      <c r="EI57" s="11"/>
      <c r="EJ57" s="10"/>
      <c r="EK57" s="11"/>
      <c r="EL57" s="10"/>
      <c r="EM57" s="11"/>
      <c r="EN57" s="10"/>
      <c r="EO57" s="11"/>
      <c r="EP57" s="10"/>
      <c r="EQ57" s="11"/>
      <c r="ER57" s="10"/>
      <c r="ES57" s="11"/>
      <c r="ET57" s="10"/>
      <c r="EU57" s="7"/>
      <c r="EV57" s="7">
        <f t="shared" si="69"/>
        <v>0</v>
      </c>
      <c r="EW57" s="11"/>
      <c r="EX57" s="10"/>
      <c r="EY57" s="11"/>
      <c r="EZ57" s="10"/>
      <c r="FA57" s="7"/>
      <c r="FB57" s="11"/>
      <c r="FC57" s="10"/>
      <c r="FD57" s="11"/>
      <c r="FE57" s="10"/>
      <c r="FF57" s="11"/>
      <c r="FG57" s="10"/>
      <c r="FH57" s="11"/>
      <c r="FI57" s="10"/>
      <c r="FJ57" s="11"/>
      <c r="FK57" s="10"/>
      <c r="FL57" s="11"/>
      <c r="FM57" s="10"/>
      <c r="FN57" s="7"/>
      <c r="FO57" s="7">
        <f t="shared" si="70"/>
        <v>0</v>
      </c>
    </row>
    <row r="58" spans="1:171" x14ac:dyDescent="0.2">
      <c r="A58" s="6">
        <v>4</v>
      </c>
      <c r="B58" s="6">
        <v>1</v>
      </c>
      <c r="C58" s="6"/>
      <c r="D58" s="6"/>
      <c r="E58" s="3" t="s">
        <v>132</v>
      </c>
      <c r="F58" s="6">
        <f>$B$58*COUNTIF(T58:FM58,"e")</f>
        <v>1</v>
      </c>
      <c r="G58" s="6">
        <f>$B$58*COUNTIF(T58:FM58,"z")</f>
        <v>2</v>
      </c>
      <c r="H58" s="6">
        <f t="shared" si="52"/>
        <v>39</v>
      </c>
      <c r="I58" s="6">
        <f t="shared" si="53"/>
        <v>12</v>
      </c>
      <c r="J58" s="6">
        <f t="shared" si="54"/>
        <v>18</v>
      </c>
      <c r="K58" s="6">
        <f t="shared" si="55"/>
        <v>9</v>
      </c>
      <c r="L58" s="6">
        <f t="shared" si="56"/>
        <v>0</v>
      </c>
      <c r="M58" s="6">
        <f t="shared" si="57"/>
        <v>0</v>
      </c>
      <c r="N58" s="6">
        <f t="shared" si="58"/>
        <v>0</v>
      </c>
      <c r="O58" s="6">
        <f t="shared" si="59"/>
        <v>0</v>
      </c>
      <c r="P58" s="6">
        <f t="shared" si="60"/>
        <v>0</v>
      </c>
      <c r="Q58" s="7">
        <f t="shared" si="61"/>
        <v>5</v>
      </c>
      <c r="R58" s="7">
        <f t="shared" si="62"/>
        <v>2.2000000000000002</v>
      </c>
      <c r="S58" s="7">
        <f>$B$58*1.3</f>
        <v>1.3</v>
      </c>
      <c r="T58" s="11"/>
      <c r="U58" s="10"/>
      <c r="V58" s="11"/>
      <c r="W58" s="10"/>
      <c r="X58" s="7"/>
      <c r="Y58" s="11"/>
      <c r="Z58" s="10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63"/>
        <v>0</v>
      </c>
      <c r="AM58" s="11"/>
      <c r="AN58" s="10"/>
      <c r="AO58" s="11"/>
      <c r="AP58" s="10"/>
      <c r="AQ58" s="7"/>
      <c r="AR58" s="11"/>
      <c r="AS58" s="10"/>
      <c r="AT58" s="11"/>
      <c r="AU58" s="10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64"/>
        <v>0</v>
      </c>
      <c r="BF58" s="11"/>
      <c r="BG58" s="10"/>
      <c r="BH58" s="11"/>
      <c r="BI58" s="10"/>
      <c r="BJ58" s="7"/>
      <c r="BK58" s="11"/>
      <c r="BL58" s="10"/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65"/>
        <v>0</v>
      </c>
      <c r="BY58" s="11"/>
      <c r="BZ58" s="10"/>
      <c r="CA58" s="11"/>
      <c r="CB58" s="10"/>
      <c r="CC58" s="7"/>
      <c r="CD58" s="11"/>
      <c r="CE58" s="10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66"/>
        <v>0</v>
      </c>
      <c r="CR58" s="11"/>
      <c r="CS58" s="10"/>
      <c r="CT58" s="11"/>
      <c r="CU58" s="10"/>
      <c r="CV58" s="7"/>
      <c r="CW58" s="11"/>
      <c r="CX58" s="10"/>
      <c r="CY58" s="11"/>
      <c r="CZ58" s="10"/>
      <c r="DA58" s="11"/>
      <c r="DB58" s="10"/>
      <c r="DC58" s="11"/>
      <c r="DD58" s="10"/>
      <c r="DE58" s="11"/>
      <c r="DF58" s="10"/>
      <c r="DG58" s="11"/>
      <c r="DH58" s="10"/>
      <c r="DI58" s="7"/>
      <c r="DJ58" s="7">
        <f t="shared" si="67"/>
        <v>0</v>
      </c>
      <c r="DK58" s="11">
        <f>$B$58*12</f>
        <v>12</v>
      </c>
      <c r="DL58" s="10" t="s">
        <v>64</v>
      </c>
      <c r="DM58" s="11">
        <f>$B$58*18</f>
        <v>18</v>
      </c>
      <c r="DN58" s="10" t="s">
        <v>61</v>
      </c>
      <c r="DO58" s="7">
        <f>$B$58*2.8</f>
        <v>2.8</v>
      </c>
      <c r="DP58" s="11">
        <f>$B$58*9</f>
        <v>9</v>
      </c>
      <c r="DQ58" s="10" t="s">
        <v>61</v>
      </c>
      <c r="DR58" s="11"/>
      <c r="DS58" s="10"/>
      <c r="DT58" s="11"/>
      <c r="DU58" s="10"/>
      <c r="DV58" s="11"/>
      <c r="DW58" s="10"/>
      <c r="DX58" s="11"/>
      <c r="DY58" s="10"/>
      <c r="DZ58" s="11"/>
      <c r="EA58" s="10"/>
      <c r="EB58" s="7">
        <f>$B$58*2.2</f>
        <v>2.2000000000000002</v>
      </c>
      <c r="EC58" s="7">
        <f t="shared" si="68"/>
        <v>5</v>
      </c>
      <c r="ED58" s="11"/>
      <c r="EE58" s="10"/>
      <c r="EF58" s="11"/>
      <c r="EG58" s="10"/>
      <c r="EH58" s="7"/>
      <c r="EI58" s="11"/>
      <c r="EJ58" s="10"/>
      <c r="EK58" s="11"/>
      <c r="EL58" s="10"/>
      <c r="EM58" s="11"/>
      <c r="EN58" s="10"/>
      <c r="EO58" s="11"/>
      <c r="EP58" s="10"/>
      <c r="EQ58" s="11"/>
      <c r="ER58" s="10"/>
      <c r="ES58" s="11"/>
      <c r="ET58" s="10"/>
      <c r="EU58" s="7"/>
      <c r="EV58" s="7">
        <f t="shared" si="69"/>
        <v>0</v>
      </c>
      <c r="EW58" s="11"/>
      <c r="EX58" s="10"/>
      <c r="EY58" s="11"/>
      <c r="EZ58" s="10"/>
      <c r="FA58" s="7"/>
      <c r="FB58" s="11"/>
      <c r="FC58" s="10"/>
      <c r="FD58" s="11"/>
      <c r="FE58" s="10"/>
      <c r="FF58" s="11"/>
      <c r="FG58" s="10"/>
      <c r="FH58" s="11"/>
      <c r="FI58" s="10"/>
      <c r="FJ58" s="11"/>
      <c r="FK58" s="10"/>
      <c r="FL58" s="11"/>
      <c r="FM58" s="10"/>
      <c r="FN58" s="7"/>
      <c r="FO58" s="7">
        <f t="shared" si="70"/>
        <v>0</v>
      </c>
    </row>
    <row r="59" spans="1:171" x14ac:dyDescent="0.2">
      <c r="A59" s="6">
        <v>5</v>
      </c>
      <c r="B59" s="6">
        <v>1</v>
      </c>
      <c r="C59" s="6"/>
      <c r="D59" s="6"/>
      <c r="E59" s="3" t="s">
        <v>133</v>
      </c>
      <c r="F59" s="6">
        <f>$B$59*COUNTIF(T59:FM59,"e")</f>
        <v>1</v>
      </c>
      <c r="G59" s="6">
        <f>$B$59*COUNTIF(T59:FM59,"z")</f>
        <v>1</v>
      </c>
      <c r="H59" s="6">
        <f t="shared" si="52"/>
        <v>30</v>
      </c>
      <c r="I59" s="6">
        <f t="shared" si="53"/>
        <v>20</v>
      </c>
      <c r="J59" s="6">
        <f t="shared" si="54"/>
        <v>0</v>
      </c>
      <c r="K59" s="6">
        <f t="shared" si="55"/>
        <v>0</v>
      </c>
      <c r="L59" s="6">
        <f t="shared" si="56"/>
        <v>0</v>
      </c>
      <c r="M59" s="6">
        <f t="shared" si="57"/>
        <v>10</v>
      </c>
      <c r="N59" s="6">
        <f t="shared" si="58"/>
        <v>0</v>
      </c>
      <c r="O59" s="6">
        <f t="shared" si="59"/>
        <v>0</v>
      </c>
      <c r="P59" s="6">
        <f t="shared" si="60"/>
        <v>0</v>
      </c>
      <c r="Q59" s="7">
        <f t="shared" si="61"/>
        <v>5</v>
      </c>
      <c r="R59" s="7">
        <f t="shared" si="62"/>
        <v>1.8</v>
      </c>
      <c r="S59" s="7">
        <f>$B$59*1</f>
        <v>1</v>
      </c>
      <c r="T59" s="11"/>
      <c r="U59" s="10"/>
      <c r="V59" s="11"/>
      <c r="W59" s="10"/>
      <c r="X59" s="7"/>
      <c r="Y59" s="11"/>
      <c r="Z59" s="10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63"/>
        <v>0</v>
      </c>
      <c r="AM59" s="11"/>
      <c r="AN59" s="10"/>
      <c r="AO59" s="11"/>
      <c r="AP59" s="10"/>
      <c r="AQ59" s="7"/>
      <c r="AR59" s="11"/>
      <c r="AS59" s="10"/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64"/>
        <v>0</v>
      </c>
      <c r="BF59" s="11"/>
      <c r="BG59" s="10"/>
      <c r="BH59" s="11"/>
      <c r="BI59" s="10"/>
      <c r="BJ59" s="7"/>
      <c r="BK59" s="11"/>
      <c r="BL59" s="10"/>
      <c r="BM59" s="11"/>
      <c r="BN59" s="10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65"/>
        <v>0</v>
      </c>
      <c r="BY59" s="11"/>
      <c r="BZ59" s="10"/>
      <c r="CA59" s="11"/>
      <c r="CB59" s="10"/>
      <c r="CC59" s="7"/>
      <c r="CD59" s="11"/>
      <c r="CE59" s="10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66"/>
        <v>0</v>
      </c>
      <c r="CR59" s="11"/>
      <c r="CS59" s="10"/>
      <c r="CT59" s="11"/>
      <c r="CU59" s="10"/>
      <c r="CV59" s="7"/>
      <c r="CW59" s="11"/>
      <c r="CX59" s="10"/>
      <c r="CY59" s="11"/>
      <c r="CZ59" s="10"/>
      <c r="DA59" s="11"/>
      <c r="DB59" s="10"/>
      <c r="DC59" s="11"/>
      <c r="DD59" s="10"/>
      <c r="DE59" s="11"/>
      <c r="DF59" s="10"/>
      <c r="DG59" s="11"/>
      <c r="DH59" s="10"/>
      <c r="DI59" s="7"/>
      <c r="DJ59" s="7">
        <f t="shared" si="67"/>
        <v>0</v>
      </c>
      <c r="DK59" s="11"/>
      <c r="DL59" s="10"/>
      <c r="DM59" s="11"/>
      <c r="DN59" s="10"/>
      <c r="DO59" s="7"/>
      <c r="DP59" s="11"/>
      <c r="DQ59" s="10"/>
      <c r="DR59" s="11"/>
      <c r="DS59" s="10"/>
      <c r="DT59" s="11"/>
      <c r="DU59" s="10"/>
      <c r="DV59" s="11"/>
      <c r="DW59" s="10"/>
      <c r="DX59" s="11"/>
      <c r="DY59" s="10"/>
      <c r="DZ59" s="11"/>
      <c r="EA59" s="10"/>
      <c r="EB59" s="7"/>
      <c r="EC59" s="7">
        <f t="shared" si="68"/>
        <v>0</v>
      </c>
      <c r="ED59" s="11">
        <f>$B$59*20</f>
        <v>20</v>
      </c>
      <c r="EE59" s="10" t="s">
        <v>64</v>
      </c>
      <c r="EF59" s="11"/>
      <c r="EG59" s="10"/>
      <c r="EH59" s="7">
        <f>$B$59*3.2</f>
        <v>3.2</v>
      </c>
      <c r="EI59" s="11"/>
      <c r="EJ59" s="10"/>
      <c r="EK59" s="11"/>
      <c r="EL59" s="10"/>
      <c r="EM59" s="11">
        <f>$B$59*10</f>
        <v>10</v>
      </c>
      <c r="EN59" s="10" t="s">
        <v>61</v>
      </c>
      <c r="EO59" s="11"/>
      <c r="EP59" s="10"/>
      <c r="EQ59" s="11"/>
      <c r="ER59" s="10"/>
      <c r="ES59" s="11"/>
      <c r="ET59" s="10"/>
      <c r="EU59" s="7">
        <f>$B$59*1.8</f>
        <v>1.8</v>
      </c>
      <c r="EV59" s="7">
        <f t="shared" si="69"/>
        <v>5</v>
      </c>
      <c r="EW59" s="11"/>
      <c r="EX59" s="10"/>
      <c r="EY59" s="11"/>
      <c r="EZ59" s="10"/>
      <c r="FA59" s="7"/>
      <c r="FB59" s="11"/>
      <c r="FC59" s="10"/>
      <c r="FD59" s="11"/>
      <c r="FE59" s="10"/>
      <c r="FF59" s="11"/>
      <c r="FG59" s="10"/>
      <c r="FH59" s="11"/>
      <c r="FI59" s="10"/>
      <c r="FJ59" s="11"/>
      <c r="FK59" s="10"/>
      <c r="FL59" s="11"/>
      <c r="FM59" s="10"/>
      <c r="FN59" s="7"/>
      <c r="FO59" s="7">
        <f t="shared" si="70"/>
        <v>0</v>
      </c>
    </row>
    <row r="60" spans="1:171" x14ac:dyDescent="0.2">
      <c r="A60" s="6"/>
      <c r="B60" s="6"/>
      <c r="C60" s="6"/>
      <c r="D60" s="6" t="s">
        <v>134</v>
      </c>
      <c r="E60" s="3" t="s">
        <v>135</v>
      </c>
      <c r="F60" s="6">
        <f>COUNTIF(T60:FM60,"e")</f>
        <v>0</v>
      </c>
      <c r="G60" s="6">
        <f>COUNTIF(T60:FM60,"z")</f>
        <v>1</v>
      </c>
      <c r="H60" s="6">
        <f t="shared" si="52"/>
        <v>10</v>
      </c>
      <c r="I60" s="6">
        <f t="shared" si="53"/>
        <v>10</v>
      </c>
      <c r="J60" s="6">
        <f t="shared" si="54"/>
        <v>0</v>
      </c>
      <c r="K60" s="6">
        <f t="shared" si="55"/>
        <v>0</v>
      </c>
      <c r="L60" s="6">
        <f t="shared" si="56"/>
        <v>0</v>
      </c>
      <c r="M60" s="6">
        <f t="shared" si="57"/>
        <v>0</v>
      </c>
      <c r="N60" s="6">
        <f t="shared" si="58"/>
        <v>0</v>
      </c>
      <c r="O60" s="6">
        <f t="shared" si="59"/>
        <v>0</v>
      </c>
      <c r="P60" s="6">
        <f t="shared" si="60"/>
        <v>0</v>
      </c>
      <c r="Q60" s="7">
        <f t="shared" si="61"/>
        <v>1</v>
      </c>
      <c r="R60" s="7">
        <f t="shared" si="62"/>
        <v>0</v>
      </c>
      <c r="S60" s="7">
        <v>0.3</v>
      </c>
      <c r="T60" s="11"/>
      <c r="U60" s="10"/>
      <c r="V60" s="11"/>
      <c r="W60" s="10"/>
      <c r="X60" s="7"/>
      <c r="Y60" s="11"/>
      <c r="Z60" s="10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63"/>
        <v>0</v>
      </c>
      <c r="AM60" s="11"/>
      <c r="AN60" s="10"/>
      <c r="AO60" s="11"/>
      <c r="AP60" s="10"/>
      <c r="AQ60" s="7"/>
      <c r="AR60" s="11"/>
      <c r="AS60" s="10"/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64"/>
        <v>0</v>
      </c>
      <c r="BF60" s="11"/>
      <c r="BG60" s="10"/>
      <c r="BH60" s="11"/>
      <c r="BI60" s="10"/>
      <c r="BJ60" s="7"/>
      <c r="BK60" s="11"/>
      <c r="BL60" s="10"/>
      <c r="BM60" s="11"/>
      <c r="BN60" s="10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65"/>
        <v>0</v>
      </c>
      <c r="BY60" s="11"/>
      <c r="BZ60" s="10"/>
      <c r="CA60" s="11"/>
      <c r="CB60" s="10"/>
      <c r="CC60" s="7"/>
      <c r="CD60" s="11"/>
      <c r="CE60" s="10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66"/>
        <v>0</v>
      </c>
      <c r="CR60" s="11"/>
      <c r="CS60" s="10"/>
      <c r="CT60" s="11"/>
      <c r="CU60" s="10"/>
      <c r="CV60" s="7"/>
      <c r="CW60" s="11"/>
      <c r="CX60" s="10"/>
      <c r="CY60" s="11"/>
      <c r="CZ60" s="10"/>
      <c r="DA60" s="11"/>
      <c r="DB60" s="10"/>
      <c r="DC60" s="11"/>
      <c r="DD60" s="10"/>
      <c r="DE60" s="11"/>
      <c r="DF60" s="10"/>
      <c r="DG60" s="11"/>
      <c r="DH60" s="10"/>
      <c r="DI60" s="7"/>
      <c r="DJ60" s="7">
        <f t="shared" si="67"/>
        <v>0</v>
      </c>
      <c r="DK60" s="11">
        <v>10</v>
      </c>
      <c r="DL60" s="10" t="s">
        <v>61</v>
      </c>
      <c r="DM60" s="11"/>
      <c r="DN60" s="10"/>
      <c r="DO60" s="7">
        <v>1</v>
      </c>
      <c r="DP60" s="11"/>
      <c r="DQ60" s="10"/>
      <c r="DR60" s="11"/>
      <c r="DS60" s="10"/>
      <c r="DT60" s="11"/>
      <c r="DU60" s="10"/>
      <c r="DV60" s="11"/>
      <c r="DW60" s="10"/>
      <c r="DX60" s="11"/>
      <c r="DY60" s="10"/>
      <c r="DZ60" s="11"/>
      <c r="EA60" s="10"/>
      <c r="EB60" s="7"/>
      <c r="EC60" s="7">
        <f t="shared" si="68"/>
        <v>1</v>
      </c>
      <c r="ED60" s="11"/>
      <c r="EE60" s="10"/>
      <c r="EF60" s="11"/>
      <c r="EG60" s="10"/>
      <c r="EH60" s="7"/>
      <c r="EI60" s="11"/>
      <c r="EJ60" s="10"/>
      <c r="EK60" s="11"/>
      <c r="EL60" s="10"/>
      <c r="EM60" s="11"/>
      <c r="EN60" s="10"/>
      <c r="EO60" s="11"/>
      <c r="EP60" s="10"/>
      <c r="EQ60" s="11"/>
      <c r="ER60" s="10"/>
      <c r="ES60" s="11"/>
      <c r="ET60" s="10"/>
      <c r="EU60" s="7"/>
      <c r="EV60" s="7">
        <f t="shared" si="69"/>
        <v>0</v>
      </c>
      <c r="EW60" s="11"/>
      <c r="EX60" s="10"/>
      <c r="EY60" s="11"/>
      <c r="EZ60" s="10"/>
      <c r="FA60" s="7"/>
      <c r="FB60" s="11"/>
      <c r="FC60" s="10"/>
      <c r="FD60" s="11"/>
      <c r="FE60" s="10"/>
      <c r="FF60" s="11"/>
      <c r="FG60" s="10"/>
      <c r="FH60" s="11"/>
      <c r="FI60" s="10"/>
      <c r="FJ60" s="11"/>
      <c r="FK60" s="10"/>
      <c r="FL60" s="11"/>
      <c r="FM60" s="10"/>
      <c r="FN60" s="7"/>
      <c r="FO60" s="7">
        <f t="shared" si="70"/>
        <v>0</v>
      </c>
    </row>
    <row r="61" spans="1:171" x14ac:dyDescent="0.2">
      <c r="A61" s="6">
        <v>6</v>
      </c>
      <c r="B61" s="6">
        <v>1</v>
      </c>
      <c r="C61" s="6"/>
      <c r="D61" s="6"/>
      <c r="E61" s="3" t="s">
        <v>136</v>
      </c>
      <c r="F61" s="6">
        <f>$B$61*COUNTIF(T61:FM61,"e")</f>
        <v>0</v>
      </c>
      <c r="G61" s="6">
        <f>$B$61*COUNTIF(T61:FM61,"z")</f>
        <v>2</v>
      </c>
      <c r="H61" s="6">
        <f t="shared" si="52"/>
        <v>37</v>
      </c>
      <c r="I61" s="6">
        <f t="shared" si="53"/>
        <v>10</v>
      </c>
      <c r="J61" s="6">
        <f t="shared" si="54"/>
        <v>0</v>
      </c>
      <c r="K61" s="6">
        <f t="shared" si="55"/>
        <v>27</v>
      </c>
      <c r="L61" s="6">
        <f t="shared" si="56"/>
        <v>0</v>
      </c>
      <c r="M61" s="6">
        <f t="shared" si="57"/>
        <v>0</v>
      </c>
      <c r="N61" s="6">
        <f t="shared" si="58"/>
        <v>0</v>
      </c>
      <c r="O61" s="6">
        <f t="shared" si="59"/>
        <v>0</v>
      </c>
      <c r="P61" s="6">
        <f t="shared" si="60"/>
        <v>0</v>
      </c>
      <c r="Q61" s="7">
        <f t="shared" si="61"/>
        <v>4</v>
      </c>
      <c r="R61" s="7">
        <f t="shared" si="62"/>
        <v>2.2000000000000002</v>
      </c>
      <c r="S61" s="7">
        <f>$B$61*1.2</f>
        <v>1.2</v>
      </c>
      <c r="T61" s="11"/>
      <c r="U61" s="10"/>
      <c r="V61" s="11"/>
      <c r="W61" s="10"/>
      <c r="X61" s="7"/>
      <c r="Y61" s="11"/>
      <c r="Z61" s="10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63"/>
        <v>0</v>
      </c>
      <c r="AM61" s="11"/>
      <c r="AN61" s="10"/>
      <c r="AO61" s="11"/>
      <c r="AP61" s="10"/>
      <c r="AQ61" s="7"/>
      <c r="AR61" s="11"/>
      <c r="AS61" s="10"/>
      <c r="AT61" s="11"/>
      <c r="AU61" s="10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64"/>
        <v>0</v>
      </c>
      <c r="BF61" s="11"/>
      <c r="BG61" s="10"/>
      <c r="BH61" s="11"/>
      <c r="BI61" s="10"/>
      <c r="BJ61" s="7"/>
      <c r="BK61" s="11"/>
      <c r="BL61" s="10"/>
      <c r="BM61" s="11"/>
      <c r="BN61" s="10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65"/>
        <v>0</v>
      </c>
      <c r="BY61" s="11"/>
      <c r="BZ61" s="10"/>
      <c r="CA61" s="11"/>
      <c r="CB61" s="10"/>
      <c r="CC61" s="7"/>
      <c r="CD61" s="11"/>
      <c r="CE61" s="10"/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66"/>
        <v>0</v>
      </c>
      <c r="CR61" s="11"/>
      <c r="CS61" s="10"/>
      <c r="CT61" s="11"/>
      <c r="CU61" s="10"/>
      <c r="CV61" s="7"/>
      <c r="CW61" s="11"/>
      <c r="CX61" s="10"/>
      <c r="CY61" s="11"/>
      <c r="CZ61" s="10"/>
      <c r="DA61" s="11"/>
      <c r="DB61" s="10"/>
      <c r="DC61" s="11"/>
      <c r="DD61" s="10"/>
      <c r="DE61" s="11"/>
      <c r="DF61" s="10"/>
      <c r="DG61" s="11"/>
      <c r="DH61" s="10"/>
      <c r="DI61" s="7"/>
      <c r="DJ61" s="7">
        <f t="shared" si="67"/>
        <v>0</v>
      </c>
      <c r="DK61" s="11">
        <f>$B$61*10</f>
        <v>10</v>
      </c>
      <c r="DL61" s="10" t="s">
        <v>61</v>
      </c>
      <c r="DM61" s="11"/>
      <c r="DN61" s="10"/>
      <c r="DO61" s="7">
        <f>$B$61*1.8</f>
        <v>1.8</v>
      </c>
      <c r="DP61" s="11">
        <f>$B$61*27</f>
        <v>27</v>
      </c>
      <c r="DQ61" s="10" t="s">
        <v>61</v>
      </c>
      <c r="DR61" s="11"/>
      <c r="DS61" s="10"/>
      <c r="DT61" s="11"/>
      <c r="DU61" s="10"/>
      <c r="DV61" s="11"/>
      <c r="DW61" s="10"/>
      <c r="DX61" s="11"/>
      <c r="DY61" s="10"/>
      <c r="DZ61" s="11"/>
      <c r="EA61" s="10"/>
      <c r="EB61" s="7">
        <f>$B$61*2.2</f>
        <v>2.2000000000000002</v>
      </c>
      <c r="EC61" s="7">
        <f t="shared" si="68"/>
        <v>4</v>
      </c>
      <c r="ED61" s="11"/>
      <c r="EE61" s="10"/>
      <c r="EF61" s="11"/>
      <c r="EG61" s="10"/>
      <c r="EH61" s="7"/>
      <c r="EI61" s="11"/>
      <c r="EJ61" s="10"/>
      <c r="EK61" s="11"/>
      <c r="EL61" s="10"/>
      <c r="EM61" s="11"/>
      <c r="EN61" s="10"/>
      <c r="EO61" s="11"/>
      <c r="EP61" s="10"/>
      <c r="EQ61" s="11"/>
      <c r="ER61" s="10"/>
      <c r="ES61" s="11"/>
      <c r="ET61" s="10"/>
      <c r="EU61" s="7"/>
      <c r="EV61" s="7">
        <f t="shared" si="69"/>
        <v>0</v>
      </c>
      <c r="EW61" s="11"/>
      <c r="EX61" s="10"/>
      <c r="EY61" s="11"/>
      <c r="EZ61" s="10"/>
      <c r="FA61" s="7"/>
      <c r="FB61" s="11"/>
      <c r="FC61" s="10"/>
      <c r="FD61" s="11"/>
      <c r="FE61" s="10"/>
      <c r="FF61" s="11"/>
      <c r="FG61" s="10"/>
      <c r="FH61" s="11"/>
      <c r="FI61" s="10"/>
      <c r="FJ61" s="11"/>
      <c r="FK61" s="10"/>
      <c r="FL61" s="11"/>
      <c r="FM61" s="10"/>
      <c r="FN61" s="7"/>
      <c r="FO61" s="7">
        <f t="shared" si="70"/>
        <v>0</v>
      </c>
    </row>
    <row r="62" spans="1:171" x14ac:dyDescent="0.2">
      <c r="A62" s="6"/>
      <c r="B62" s="6"/>
      <c r="C62" s="6"/>
      <c r="D62" s="6" t="s">
        <v>137</v>
      </c>
      <c r="E62" s="3" t="s">
        <v>138</v>
      </c>
      <c r="F62" s="6">
        <f>COUNTIF(T62:FM62,"e")</f>
        <v>1</v>
      </c>
      <c r="G62" s="6">
        <f>COUNTIF(T62:FM62,"z")</f>
        <v>1</v>
      </c>
      <c r="H62" s="6">
        <f t="shared" si="52"/>
        <v>32</v>
      </c>
      <c r="I62" s="6">
        <f t="shared" si="53"/>
        <v>22</v>
      </c>
      <c r="J62" s="6">
        <f t="shared" si="54"/>
        <v>0</v>
      </c>
      <c r="K62" s="6">
        <f t="shared" si="55"/>
        <v>10</v>
      </c>
      <c r="L62" s="6">
        <f t="shared" si="56"/>
        <v>0</v>
      </c>
      <c r="M62" s="6">
        <f t="shared" si="57"/>
        <v>0</v>
      </c>
      <c r="N62" s="6">
        <f t="shared" si="58"/>
        <v>0</v>
      </c>
      <c r="O62" s="6">
        <f t="shared" si="59"/>
        <v>0</v>
      </c>
      <c r="P62" s="6">
        <f t="shared" si="60"/>
        <v>0</v>
      </c>
      <c r="Q62" s="7">
        <f t="shared" si="61"/>
        <v>4</v>
      </c>
      <c r="R62" s="7">
        <f t="shared" si="62"/>
        <v>2</v>
      </c>
      <c r="S62" s="7">
        <v>1</v>
      </c>
      <c r="T62" s="11"/>
      <c r="U62" s="10"/>
      <c r="V62" s="11"/>
      <c r="W62" s="10"/>
      <c r="X62" s="7"/>
      <c r="Y62" s="11"/>
      <c r="Z62" s="10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63"/>
        <v>0</v>
      </c>
      <c r="AM62" s="11"/>
      <c r="AN62" s="10"/>
      <c r="AO62" s="11"/>
      <c r="AP62" s="10"/>
      <c r="AQ62" s="7"/>
      <c r="AR62" s="11"/>
      <c r="AS62" s="10"/>
      <c r="AT62" s="11"/>
      <c r="AU62" s="10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64"/>
        <v>0</v>
      </c>
      <c r="BF62" s="11"/>
      <c r="BG62" s="10"/>
      <c r="BH62" s="11"/>
      <c r="BI62" s="10"/>
      <c r="BJ62" s="7"/>
      <c r="BK62" s="11"/>
      <c r="BL62" s="10"/>
      <c r="BM62" s="11"/>
      <c r="BN62" s="10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65"/>
        <v>0</v>
      </c>
      <c r="BY62" s="11"/>
      <c r="BZ62" s="10"/>
      <c r="CA62" s="11"/>
      <c r="CB62" s="10"/>
      <c r="CC62" s="7"/>
      <c r="CD62" s="11"/>
      <c r="CE62" s="10"/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66"/>
        <v>0</v>
      </c>
      <c r="CR62" s="11">
        <v>22</v>
      </c>
      <c r="CS62" s="10" t="s">
        <v>64</v>
      </c>
      <c r="CT62" s="11"/>
      <c r="CU62" s="10"/>
      <c r="CV62" s="7">
        <v>2</v>
      </c>
      <c r="CW62" s="11">
        <v>10</v>
      </c>
      <c r="CX62" s="10" t="s">
        <v>61</v>
      </c>
      <c r="CY62" s="11"/>
      <c r="CZ62" s="10"/>
      <c r="DA62" s="11"/>
      <c r="DB62" s="10"/>
      <c r="DC62" s="11"/>
      <c r="DD62" s="10"/>
      <c r="DE62" s="11"/>
      <c r="DF62" s="10"/>
      <c r="DG62" s="11"/>
      <c r="DH62" s="10"/>
      <c r="DI62" s="7">
        <v>2</v>
      </c>
      <c r="DJ62" s="7">
        <f t="shared" si="67"/>
        <v>4</v>
      </c>
      <c r="DK62" s="11"/>
      <c r="DL62" s="10"/>
      <c r="DM62" s="11"/>
      <c r="DN62" s="10"/>
      <c r="DO62" s="7"/>
      <c r="DP62" s="11"/>
      <c r="DQ62" s="10"/>
      <c r="DR62" s="11"/>
      <c r="DS62" s="10"/>
      <c r="DT62" s="11"/>
      <c r="DU62" s="10"/>
      <c r="DV62" s="11"/>
      <c r="DW62" s="10"/>
      <c r="DX62" s="11"/>
      <c r="DY62" s="10"/>
      <c r="DZ62" s="11"/>
      <c r="EA62" s="10"/>
      <c r="EB62" s="7"/>
      <c r="EC62" s="7">
        <f t="shared" si="68"/>
        <v>0</v>
      </c>
      <c r="ED62" s="11"/>
      <c r="EE62" s="10"/>
      <c r="EF62" s="11"/>
      <c r="EG62" s="10"/>
      <c r="EH62" s="7"/>
      <c r="EI62" s="11"/>
      <c r="EJ62" s="10"/>
      <c r="EK62" s="11"/>
      <c r="EL62" s="10"/>
      <c r="EM62" s="11"/>
      <c r="EN62" s="10"/>
      <c r="EO62" s="11"/>
      <c r="EP62" s="10"/>
      <c r="EQ62" s="11"/>
      <c r="ER62" s="10"/>
      <c r="ES62" s="11"/>
      <c r="ET62" s="10"/>
      <c r="EU62" s="7"/>
      <c r="EV62" s="7">
        <f t="shared" si="69"/>
        <v>0</v>
      </c>
      <c r="EW62" s="11"/>
      <c r="EX62" s="10"/>
      <c r="EY62" s="11"/>
      <c r="EZ62" s="10"/>
      <c r="FA62" s="7"/>
      <c r="FB62" s="11"/>
      <c r="FC62" s="10"/>
      <c r="FD62" s="11"/>
      <c r="FE62" s="10"/>
      <c r="FF62" s="11"/>
      <c r="FG62" s="10"/>
      <c r="FH62" s="11"/>
      <c r="FI62" s="10"/>
      <c r="FJ62" s="11"/>
      <c r="FK62" s="10"/>
      <c r="FL62" s="11"/>
      <c r="FM62" s="10"/>
      <c r="FN62" s="7"/>
      <c r="FO62" s="7">
        <f t="shared" si="70"/>
        <v>0</v>
      </c>
    </row>
    <row r="63" spans="1:171" x14ac:dyDescent="0.2">
      <c r="A63" s="6">
        <v>7</v>
      </c>
      <c r="B63" s="6">
        <v>1</v>
      </c>
      <c r="C63" s="6"/>
      <c r="D63" s="6"/>
      <c r="E63" s="3" t="s">
        <v>139</v>
      </c>
      <c r="F63" s="6">
        <f>$B$63*COUNTIF(T63:FM63,"e")</f>
        <v>0</v>
      </c>
      <c r="G63" s="6">
        <f>$B$63*COUNTIF(T63:FM63,"z")</f>
        <v>2</v>
      </c>
      <c r="H63" s="6">
        <f t="shared" si="52"/>
        <v>27</v>
      </c>
      <c r="I63" s="6">
        <f t="shared" si="53"/>
        <v>18</v>
      </c>
      <c r="J63" s="6">
        <f t="shared" si="54"/>
        <v>0</v>
      </c>
      <c r="K63" s="6">
        <f t="shared" si="55"/>
        <v>9</v>
      </c>
      <c r="L63" s="6">
        <f t="shared" si="56"/>
        <v>0</v>
      </c>
      <c r="M63" s="6">
        <f t="shared" si="57"/>
        <v>0</v>
      </c>
      <c r="N63" s="6">
        <f t="shared" si="58"/>
        <v>0</v>
      </c>
      <c r="O63" s="6">
        <f t="shared" si="59"/>
        <v>0</v>
      </c>
      <c r="P63" s="6">
        <f t="shared" si="60"/>
        <v>0</v>
      </c>
      <c r="Q63" s="7">
        <f t="shared" si="61"/>
        <v>3</v>
      </c>
      <c r="R63" s="7">
        <f t="shared" si="62"/>
        <v>1.5</v>
      </c>
      <c r="S63" s="7">
        <f>$B$63*0.9</f>
        <v>0.9</v>
      </c>
      <c r="T63" s="11"/>
      <c r="U63" s="10"/>
      <c r="V63" s="11"/>
      <c r="W63" s="10"/>
      <c r="X63" s="7"/>
      <c r="Y63" s="11"/>
      <c r="Z63" s="10"/>
      <c r="AA63" s="11"/>
      <c r="AB63" s="10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63"/>
        <v>0</v>
      </c>
      <c r="AM63" s="11"/>
      <c r="AN63" s="10"/>
      <c r="AO63" s="11"/>
      <c r="AP63" s="10"/>
      <c r="AQ63" s="7"/>
      <c r="AR63" s="11"/>
      <c r="AS63" s="10"/>
      <c r="AT63" s="11"/>
      <c r="AU63" s="10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64"/>
        <v>0</v>
      </c>
      <c r="BF63" s="11"/>
      <c r="BG63" s="10"/>
      <c r="BH63" s="11"/>
      <c r="BI63" s="10"/>
      <c r="BJ63" s="7"/>
      <c r="BK63" s="11"/>
      <c r="BL63" s="10"/>
      <c r="BM63" s="11"/>
      <c r="BN63" s="10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65"/>
        <v>0</v>
      </c>
      <c r="BY63" s="11"/>
      <c r="BZ63" s="10"/>
      <c r="CA63" s="11"/>
      <c r="CB63" s="10"/>
      <c r="CC63" s="7"/>
      <c r="CD63" s="11"/>
      <c r="CE63" s="10"/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66"/>
        <v>0</v>
      </c>
      <c r="CR63" s="11"/>
      <c r="CS63" s="10"/>
      <c r="CT63" s="11"/>
      <c r="CU63" s="10"/>
      <c r="CV63" s="7"/>
      <c r="CW63" s="11"/>
      <c r="CX63" s="10"/>
      <c r="CY63" s="11"/>
      <c r="CZ63" s="10"/>
      <c r="DA63" s="11"/>
      <c r="DB63" s="10"/>
      <c r="DC63" s="11"/>
      <c r="DD63" s="10"/>
      <c r="DE63" s="11"/>
      <c r="DF63" s="10"/>
      <c r="DG63" s="11"/>
      <c r="DH63" s="10"/>
      <c r="DI63" s="7"/>
      <c r="DJ63" s="7">
        <f t="shared" si="67"/>
        <v>0</v>
      </c>
      <c r="DK63" s="11">
        <f>$B$63*18</f>
        <v>18</v>
      </c>
      <c r="DL63" s="10" t="s">
        <v>61</v>
      </c>
      <c r="DM63" s="11"/>
      <c r="DN63" s="10"/>
      <c r="DO63" s="7">
        <f>$B$63*1.5</f>
        <v>1.5</v>
      </c>
      <c r="DP63" s="11">
        <f>$B$63*9</f>
        <v>9</v>
      </c>
      <c r="DQ63" s="10" t="s">
        <v>61</v>
      </c>
      <c r="DR63" s="11"/>
      <c r="DS63" s="10"/>
      <c r="DT63" s="11"/>
      <c r="DU63" s="10"/>
      <c r="DV63" s="11"/>
      <c r="DW63" s="10"/>
      <c r="DX63" s="11"/>
      <c r="DY63" s="10"/>
      <c r="DZ63" s="11"/>
      <c r="EA63" s="10"/>
      <c r="EB63" s="7">
        <f>$B$63*1.5</f>
        <v>1.5</v>
      </c>
      <c r="EC63" s="7">
        <f t="shared" si="68"/>
        <v>3</v>
      </c>
      <c r="ED63" s="11"/>
      <c r="EE63" s="10"/>
      <c r="EF63" s="11"/>
      <c r="EG63" s="10"/>
      <c r="EH63" s="7"/>
      <c r="EI63" s="11"/>
      <c r="EJ63" s="10"/>
      <c r="EK63" s="11"/>
      <c r="EL63" s="10"/>
      <c r="EM63" s="11"/>
      <c r="EN63" s="10"/>
      <c r="EO63" s="11"/>
      <c r="EP63" s="10"/>
      <c r="EQ63" s="11"/>
      <c r="ER63" s="10"/>
      <c r="ES63" s="11"/>
      <c r="ET63" s="10"/>
      <c r="EU63" s="7"/>
      <c r="EV63" s="7">
        <f t="shared" si="69"/>
        <v>0</v>
      </c>
      <c r="EW63" s="11"/>
      <c r="EX63" s="10"/>
      <c r="EY63" s="11"/>
      <c r="EZ63" s="10"/>
      <c r="FA63" s="7"/>
      <c r="FB63" s="11"/>
      <c r="FC63" s="10"/>
      <c r="FD63" s="11"/>
      <c r="FE63" s="10"/>
      <c r="FF63" s="11"/>
      <c r="FG63" s="10"/>
      <c r="FH63" s="11"/>
      <c r="FI63" s="10"/>
      <c r="FJ63" s="11"/>
      <c r="FK63" s="10"/>
      <c r="FL63" s="11"/>
      <c r="FM63" s="10"/>
      <c r="FN63" s="7"/>
      <c r="FO63" s="7">
        <f t="shared" si="70"/>
        <v>0</v>
      </c>
    </row>
    <row r="64" spans="1:171" x14ac:dyDescent="0.2">
      <c r="A64" s="6">
        <v>8</v>
      </c>
      <c r="B64" s="6">
        <v>1</v>
      </c>
      <c r="C64" s="6"/>
      <c r="D64" s="6"/>
      <c r="E64" s="3" t="s">
        <v>140</v>
      </c>
      <c r="F64" s="6">
        <f>$B$64*COUNTIF(T64:FM64,"e")</f>
        <v>1</v>
      </c>
      <c r="G64" s="6">
        <f>$B$64*COUNTIF(T64:FM64,"z")</f>
        <v>1</v>
      </c>
      <c r="H64" s="6">
        <f t="shared" si="52"/>
        <v>20</v>
      </c>
      <c r="I64" s="6">
        <f t="shared" si="53"/>
        <v>10</v>
      </c>
      <c r="J64" s="6">
        <f t="shared" si="54"/>
        <v>0</v>
      </c>
      <c r="K64" s="6">
        <f t="shared" si="55"/>
        <v>10</v>
      </c>
      <c r="L64" s="6">
        <f t="shared" si="56"/>
        <v>0</v>
      </c>
      <c r="M64" s="6">
        <f t="shared" si="57"/>
        <v>0</v>
      </c>
      <c r="N64" s="6">
        <f t="shared" si="58"/>
        <v>0</v>
      </c>
      <c r="O64" s="6">
        <f t="shared" si="59"/>
        <v>0</v>
      </c>
      <c r="P64" s="6">
        <f t="shared" si="60"/>
        <v>0</v>
      </c>
      <c r="Q64" s="7">
        <f t="shared" si="61"/>
        <v>2</v>
      </c>
      <c r="R64" s="7">
        <f t="shared" si="62"/>
        <v>1</v>
      </c>
      <c r="S64" s="7">
        <f>$B$64*0.6</f>
        <v>0.6</v>
      </c>
      <c r="T64" s="11"/>
      <c r="U64" s="10"/>
      <c r="V64" s="11"/>
      <c r="W64" s="10"/>
      <c r="X64" s="7"/>
      <c r="Y64" s="11"/>
      <c r="Z64" s="10"/>
      <c r="AA64" s="11"/>
      <c r="AB64" s="10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63"/>
        <v>0</v>
      </c>
      <c r="AM64" s="11"/>
      <c r="AN64" s="10"/>
      <c r="AO64" s="11"/>
      <c r="AP64" s="10"/>
      <c r="AQ64" s="7"/>
      <c r="AR64" s="11"/>
      <c r="AS64" s="10"/>
      <c r="AT64" s="11"/>
      <c r="AU64" s="10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64"/>
        <v>0</v>
      </c>
      <c r="BF64" s="11"/>
      <c r="BG64" s="10"/>
      <c r="BH64" s="11"/>
      <c r="BI64" s="10"/>
      <c r="BJ64" s="7"/>
      <c r="BK64" s="11"/>
      <c r="BL64" s="10"/>
      <c r="BM64" s="11"/>
      <c r="BN64" s="10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65"/>
        <v>0</v>
      </c>
      <c r="BY64" s="11"/>
      <c r="BZ64" s="10"/>
      <c r="CA64" s="11"/>
      <c r="CB64" s="10"/>
      <c r="CC64" s="7"/>
      <c r="CD64" s="11"/>
      <c r="CE64" s="10"/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66"/>
        <v>0</v>
      </c>
      <c r="CR64" s="11"/>
      <c r="CS64" s="10"/>
      <c r="CT64" s="11"/>
      <c r="CU64" s="10"/>
      <c r="CV64" s="7"/>
      <c r="CW64" s="11"/>
      <c r="CX64" s="10"/>
      <c r="CY64" s="11"/>
      <c r="CZ64" s="10"/>
      <c r="DA64" s="11"/>
      <c r="DB64" s="10"/>
      <c r="DC64" s="11"/>
      <c r="DD64" s="10"/>
      <c r="DE64" s="11"/>
      <c r="DF64" s="10"/>
      <c r="DG64" s="11"/>
      <c r="DH64" s="10"/>
      <c r="DI64" s="7"/>
      <c r="DJ64" s="7">
        <f t="shared" si="67"/>
        <v>0</v>
      </c>
      <c r="DK64" s="11">
        <f>$B$64*10</f>
        <v>10</v>
      </c>
      <c r="DL64" s="10" t="s">
        <v>64</v>
      </c>
      <c r="DM64" s="11"/>
      <c r="DN64" s="10"/>
      <c r="DO64" s="7">
        <f>$B$64*1</f>
        <v>1</v>
      </c>
      <c r="DP64" s="11">
        <f>$B$64*10</f>
        <v>10</v>
      </c>
      <c r="DQ64" s="10" t="s">
        <v>61</v>
      </c>
      <c r="DR64" s="11"/>
      <c r="DS64" s="10"/>
      <c r="DT64" s="11"/>
      <c r="DU64" s="10"/>
      <c r="DV64" s="11"/>
      <c r="DW64" s="10"/>
      <c r="DX64" s="11"/>
      <c r="DY64" s="10"/>
      <c r="DZ64" s="11"/>
      <c r="EA64" s="10"/>
      <c r="EB64" s="7">
        <f>$B$64*1</f>
        <v>1</v>
      </c>
      <c r="EC64" s="7">
        <f t="shared" si="68"/>
        <v>2</v>
      </c>
      <c r="ED64" s="11"/>
      <c r="EE64" s="10"/>
      <c r="EF64" s="11"/>
      <c r="EG64" s="10"/>
      <c r="EH64" s="7"/>
      <c r="EI64" s="11"/>
      <c r="EJ64" s="10"/>
      <c r="EK64" s="11"/>
      <c r="EL64" s="10"/>
      <c r="EM64" s="11"/>
      <c r="EN64" s="10"/>
      <c r="EO64" s="11"/>
      <c r="EP64" s="10"/>
      <c r="EQ64" s="11"/>
      <c r="ER64" s="10"/>
      <c r="ES64" s="11"/>
      <c r="ET64" s="10"/>
      <c r="EU64" s="7"/>
      <c r="EV64" s="7">
        <f t="shared" si="69"/>
        <v>0</v>
      </c>
      <c r="EW64" s="11"/>
      <c r="EX64" s="10"/>
      <c r="EY64" s="11"/>
      <c r="EZ64" s="10"/>
      <c r="FA64" s="7"/>
      <c r="FB64" s="11"/>
      <c r="FC64" s="10"/>
      <c r="FD64" s="11"/>
      <c r="FE64" s="10"/>
      <c r="FF64" s="11"/>
      <c r="FG64" s="10"/>
      <c r="FH64" s="11"/>
      <c r="FI64" s="10"/>
      <c r="FJ64" s="11"/>
      <c r="FK64" s="10"/>
      <c r="FL64" s="11"/>
      <c r="FM64" s="10"/>
      <c r="FN64" s="7"/>
      <c r="FO64" s="7">
        <f t="shared" si="70"/>
        <v>0</v>
      </c>
    </row>
    <row r="65" spans="1:171" x14ac:dyDescent="0.2">
      <c r="A65" s="6">
        <v>9</v>
      </c>
      <c r="B65" s="6">
        <v>1</v>
      </c>
      <c r="C65" s="6"/>
      <c r="D65" s="6"/>
      <c r="E65" s="3" t="s">
        <v>141</v>
      </c>
      <c r="F65" s="6">
        <f>$B$65*COUNTIF(T65:FM65,"e")</f>
        <v>0</v>
      </c>
      <c r="G65" s="6">
        <f>$B$65*COUNTIF(T65:FM65,"z")</f>
        <v>2</v>
      </c>
      <c r="H65" s="6">
        <f t="shared" si="52"/>
        <v>18</v>
      </c>
      <c r="I65" s="6">
        <f t="shared" si="53"/>
        <v>9</v>
      </c>
      <c r="J65" s="6">
        <f t="shared" si="54"/>
        <v>0</v>
      </c>
      <c r="K65" s="6">
        <f t="shared" si="55"/>
        <v>0</v>
      </c>
      <c r="L65" s="6">
        <f t="shared" si="56"/>
        <v>0</v>
      </c>
      <c r="M65" s="6">
        <f t="shared" si="57"/>
        <v>9</v>
      </c>
      <c r="N65" s="6">
        <f t="shared" si="58"/>
        <v>0</v>
      </c>
      <c r="O65" s="6">
        <f t="shared" si="59"/>
        <v>0</v>
      </c>
      <c r="P65" s="6">
        <f t="shared" si="60"/>
        <v>0</v>
      </c>
      <c r="Q65" s="7">
        <f t="shared" si="61"/>
        <v>2</v>
      </c>
      <c r="R65" s="7">
        <f t="shared" si="62"/>
        <v>1</v>
      </c>
      <c r="S65" s="7">
        <f>$B$65*0.6</f>
        <v>0.6</v>
      </c>
      <c r="T65" s="11"/>
      <c r="U65" s="10"/>
      <c r="V65" s="11"/>
      <c r="W65" s="10"/>
      <c r="X65" s="7"/>
      <c r="Y65" s="11"/>
      <c r="Z65" s="10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63"/>
        <v>0</v>
      </c>
      <c r="AM65" s="11"/>
      <c r="AN65" s="10"/>
      <c r="AO65" s="11"/>
      <c r="AP65" s="10"/>
      <c r="AQ65" s="7"/>
      <c r="AR65" s="11"/>
      <c r="AS65" s="10"/>
      <c r="AT65" s="11"/>
      <c r="AU65" s="10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64"/>
        <v>0</v>
      </c>
      <c r="BF65" s="11"/>
      <c r="BG65" s="10"/>
      <c r="BH65" s="11"/>
      <c r="BI65" s="10"/>
      <c r="BJ65" s="7"/>
      <c r="BK65" s="11"/>
      <c r="BL65" s="10"/>
      <c r="BM65" s="11"/>
      <c r="BN65" s="10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65"/>
        <v>0</v>
      </c>
      <c r="BY65" s="11"/>
      <c r="BZ65" s="10"/>
      <c r="CA65" s="11"/>
      <c r="CB65" s="10"/>
      <c r="CC65" s="7"/>
      <c r="CD65" s="11"/>
      <c r="CE65" s="10"/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66"/>
        <v>0</v>
      </c>
      <c r="CR65" s="11"/>
      <c r="CS65" s="10"/>
      <c r="CT65" s="11"/>
      <c r="CU65" s="10"/>
      <c r="CV65" s="7"/>
      <c r="CW65" s="11"/>
      <c r="CX65" s="10"/>
      <c r="CY65" s="11"/>
      <c r="CZ65" s="10"/>
      <c r="DA65" s="11"/>
      <c r="DB65" s="10"/>
      <c r="DC65" s="11"/>
      <c r="DD65" s="10"/>
      <c r="DE65" s="11"/>
      <c r="DF65" s="10"/>
      <c r="DG65" s="11"/>
      <c r="DH65" s="10"/>
      <c r="DI65" s="7"/>
      <c r="DJ65" s="7">
        <f t="shared" si="67"/>
        <v>0</v>
      </c>
      <c r="DK65" s="11">
        <f>$B$65*9</f>
        <v>9</v>
      </c>
      <c r="DL65" s="10" t="s">
        <v>61</v>
      </c>
      <c r="DM65" s="11"/>
      <c r="DN65" s="10"/>
      <c r="DO65" s="7">
        <f>$B$65*1</f>
        <v>1</v>
      </c>
      <c r="DP65" s="11"/>
      <c r="DQ65" s="10"/>
      <c r="DR65" s="11"/>
      <c r="DS65" s="10"/>
      <c r="DT65" s="11">
        <f>$B$65*9</f>
        <v>9</v>
      </c>
      <c r="DU65" s="10" t="s">
        <v>61</v>
      </c>
      <c r="DV65" s="11"/>
      <c r="DW65" s="10"/>
      <c r="DX65" s="11"/>
      <c r="DY65" s="10"/>
      <c r="DZ65" s="11"/>
      <c r="EA65" s="10"/>
      <c r="EB65" s="7">
        <f>$B$65*1</f>
        <v>1</v>
      </c>
      <c r="EC65" s="7">
        <f t="shared" si="68"/>
        <v>2</v>
      </c>
      <c r="ED65" s="11"/>
      <c r="EE65" s="10"/>
      <c r="EF65" s="11"/>
      <c r="EG65" s="10"/>
      <c r="EH65" s="7"/>
      <c r="EI65" s="11"/>
      <c r="EJ65" s="10"/>
      <c r="EK65" s="11"/>
      <c r="EL65" s="10"/>
      <c r="EM65" s="11"/>
      <c r="EN65" s="10"/>
      <c r="EO65" s="11"/>
      <c r="EP65" s="10"/>
      <c r="EQ65" s="11"/>
      <c r="ER65" s="10"/>
      <c r="ES65" s="11"/>
      <c r="ET65" s="10"/>
      <c r="EU65" s="7"/>
      <c r="EV65" s="7">
        <f t="shared" si="69"/>
        <v>0</v>
      </c>
      <c r="EW65" s="11"/>
      <c r="EX65" s="10"/>
      <c r="EY65" s="11"/>
      <c r="EZ65" s="10"/>
      <c r="FA65" s="7"/>
      <c r="FB65" s="11"/>
      <c r="FC65" s="10"/>
      <c r="FD65" s="11"/>
      <c r="FE65" s="10"/>
      <c r="FF65" s="11"/>
      <c r="FG65" s="10"/>
      <c r="FH65" s="11"/>
      <c r="FI65" s="10"/>
      <c r="FJ65" s="11"/>
      <c r="FK65" s="10"/>
      <c r="FL65" s="11"/>
      <c r="FM65" s="10"/>
      <c r="FN65" s="7"/>
      <c r="FO65" s="7">
        <f t="shared" si="70"/>
        <v>0</v>
      </c>
    </row>
    <row r="66" spans="1:171" x14ac:dyDescent="0.2">
      <c r="A66" s="6"/>
      <c r="B66" s="6"/>
      <c r="C66" s="6"/>
      <c r="D66" s="6" t="s">
        <v>142</v>
      </c>
      <c r="E66" s="3" t="s">
        <v>143</v>
      </c>
      <c r="F66" s="6">
        <f>COUNTIF(T66:FM66,"e")</f>
        <v>0</v>
      </c>
      <c r="G66" s="6">
        <f>COUNTIF(T66:FM66,"z")</f>
        <v>2</v>
      </c>
      <c r="H66" s="6">
        <f t="shared" si="52"/>
        <v>25</v>
      </c>
      <c r="I66" s="6">
        <f t="shared" si="53"/>
        <v>15</v>
      </c>
      <c r="J66" s="6">
        <f t="shared" si="54"/>
        <v>0</v>
      </c>
      <c r="K66" s="6">
        <f t="shared" si="55"/>
        <v>10</v>
      </c>
      <c r="L66" s="6">
        <f t="shared" si="56"/>
        <v>0</v>
      </c>
      <c r="M66" s="6">
        <f t="shared" si="57"/>
        <v>0</v>
      </c>
      <c r="N66" s="6">
        <f t="shared" si="58"/>
        <v>0</v>
      </c>
      <c r="O66" s="6">
        <f t="shared" si="59"/>
        <v>0</v>
      </c>
      <c r="P66" s="6">
        <f t="shared" si="60"/>
        <v>0</v>
      </c>
      <c r="Q66" s="7">
        <f t="shared" si="61"/>
        <v>3</v>
      </c>
      <c r="R66" s="7">
        <f t="shared" si="62"/>
        <v>1.2</v>
      </c>
      <c r="S66" s="7">
        <v>0.8</v>
      </c>
      <c r="T66" s="11"/>
      <c r="U66" s="10"/>
      <c r="V66" s="11"/>
      <c r="W66" s="10"/>
      <c r="X66" s="7"/>
      <c r="Y66" s="11"/>
      <c r="Z66" s="10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63"/>
        <v>0</v>
      </c>
      <c r="AM66" s="11"/>
      <c r="AN66" s="10"/>
      <c r="AO66" s="11"/>
      <c r="AP66" s="10"/>
      <c r="AQ66" s="7"/>
      <c r="AR66" s="11"/>
      <c r="AS66" s="10"/>
      <c r="AT66" s="11"/>
      <c r="AU66" s="10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64"/>
        <v>0</v>
      </c>
      <c r="BF66" s="11"/>
      <c r="BG66" s="10"/>
      <c r="BH66" s="11"/>
      <c r="BI66" s="10"/>
      <c r="BJ66" s="7"/>
      <c r="BK66" s="11"/>
      <c r="BL66" s="10"/>
      <c r="BM66" s="11"/>
      <c r="BN66" s="10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 t="shared" si="65"/>
        <v>0</v>
      </c>
      <c r="BY66" s="11">
        <v>15</v>
      </c>
      <c r="BZ66" s="10" t="s">
        <v>61</v>
      </c>
      <c r="CA66" s="11"/>
      <c r="CB66" s="10"/>
      <c r="CC66" s="7">
        <v>1.8</v>
      </c>
      <c r="CD66" s="11">
        <v>10</v>
      </c>
      <c r="CE66" s="10" t="s">
        <v>61</v>
      </c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>
        <v>1.2</v>
      </c>
      <c r="CQ66" s="7">
        <f t="shared" si="66"/>
        <v>3</v>
      </c>
      <c r="CR66" s="11"/>
      <c r="CS66" s="10"/>
      <c r="CT66" s="11"/>
      <c r="CU66" s="10"/>
      <c r="CV66" s="7"/>
      <c r="CW66" s="11"/>
      <c r="CX66" s="10"/>
      <c r="CY66" s="11"/>
      <c r="CZ66" s="10"/>
      <c r="DA66" s="11"/>
      <c r="DB66" s="10"/>
      <c r="DC66" s="11"/>
      <c r="DD66" s="10"/>
      <c r="DE66" s="11"/>
      <c r="DF66" s="10"/>
      <c r="DG66" s="11"/>
      <c r="DH66" s="10"/>
      <c r="DI66" s="7"/>
      <c r="DJ66" s="7">
        <f t="shared" si="67"/>
        <v>0</v>
      </c>
      <c r="DK66" s="11"/>
      <c r="DL66" s="10"/>
      <c r="DM66" s="11"/>
      <c r="DN66" s="10"/>
      <c r="DO66" s="7"/>
      <c r="DP66" s="11"/>
      <c r="DQ66" s="10"/>
      <c r="DR66" s="11"/>
      <c r="DS66" s="10"/>
      <c r="DT66" s="11"/>
      <c r="DU66" s="10"/>
      <c r="DV66" s="11"/>
      <c r="DW66" s="10"/>
      <c r="DX66" s="11"/>
      <c r="DY66" s="10"/>
      <c r="DZ66" s="11"/>
      <c r="EA66" s="10"/>
      <c r="EB66" s="7"/>
      <c r="EC66" s="7">
        <f t="shared" si="68"/>
        <v>0</v>
      </c>
      <c r="ED66" s="11"/>
      <c r="EE66" s="10"/>
      <c r="EF66" s="11"/>
      <c r="EG66" s="10"/>
      <c r="EH66" s="7"/>
      <c r="EI66" s="11"/>
      <c r="EJ66" s="10"/>
      <c r="EK66" s="11"/>
      <c r="EL66" s="10"/>
      <c r="EM66" s="11"/>
      <c r="EN66" s="10"/>
      <c r="EO66" s="11"/>
      <c r="EP66" s="10"/>
      <c r="EQ66" s="11"/>
      <c r="ER66" s="10"/>
      <c r="ES66" s="11"/>
      <c r="ET66" s="10"/>
      <c r="EU66" s="7"/>
      <c r="EV66" s="7">
        <f t="shared" si="69"/>
        <v>0</v>
      </c>
      <c r="EW66" s="11"/>
      <c r="EX66" s="10"/>
      <c r="EY66" s="11"/>
      <c r="EZ66" s="10"/>
      <c r="FA66" s="7"/>
      <c r="FB66" s="11"/>
      <c r="FC66" s="10"/>
      <c r="FD66" s="11"/>
      <c r="FE66" s="10"/>
      <c r="FF66" s="11"/>
      <c r="FG66" s="10"/>
      <c r="FH66" s="11"/>
      <c r="FI66" s="10"/>
      <c r="FJ66" s="11"/>
      <c r="FK66" s="10"/>
      <c r="FL66" s="11"/>
      <c r="FM66" s="10"/>
      <c r="FN66" s="7"/>
      <c r="FO66" s="7">
        <f t="shared" si="70"/>
        <v>0</v>
      </c>
    </row>
    <row r="67" spans="1:171" x14ac:dyDescent="0.2">
      <c r="A67" s="6"/>
      <c r="B67" s="6"/>
      <c r="C67" s="6"/>
      <c r="D67" s="6" t="s">
        <v>144</v>
      </c>
      <c r="E67" s="3" t="s">
        <v>145</v>
      </c>
      <c r="F67" s="6">
        <f>COUNTIF(T67:FM67,"e")</f>
        <v>1</v>
      </c>
      <c r="G67" s="6">
        <f>COUNTIF(T67:FM67,"z")</f>
        <v>1</v>
      </c>
      <c r="H67" s="6">
        <f t="shared" si="52"/>
        <v>20</v>
      </c>
      <c r="I67" s="6">
        <f t="shared" si="53"/>
        <v>10</v>
      </c>
      <c r="J67" s="6">
        <f t="shared" si="54"/>
        <v>0</v>
      </c>
      <c r="K67" s="6">
        <f t="shared" si="55"/>
        <v>10</v>
      </c>
      <c r="L67" s="6">
        <f t="shared" si="56"/>
        <v>0</v>
      </c>
      <c r="M67" s="6">
        <f t="shared" si="57"/>
        <v>0</v>
      </c>
      <c r="N67" s="6">
        <f t="shared" si="58"/>
        <v>0</v>
      </c>
      <c r="O67" s="6">
        <f t="shared" si="59"/>
        <v>0</v>
      </c>
      <c r="P67" s="6">
        <f t="shared" si="60"/>
        <v>0</v>
      </c>
      <c r="Q67" s="7">
        <f t="shared" si="61"/>
        <v>3</v>
      </c>
      <c r="R67" s="7">
        <f t="shared" si="62"/>
        <v>1</v>
      </c>
      <c r="S67" s="7">
        <v>0.6</v>
      </c>
      <c r="T67" s="11"/>
      <c r="U67" s="10"/>
      <c r="V67" s="11"/>
      <c r="W67" s="10"/>
      <c r="X67" s="7"/>
      <c r="Y67" s="11"/>
      <c r="Z67" s="10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63"/>
        <v>0</v>
      </c>
      <c r="AM67" s="11"/>
      <c r="AN67" s="10"/>
      <c r="AO67" s="11"/>
      <c r="AP67" s="10"/>
      <c r="AQ67" s="7"/>
      <c r="AR67" s="11"/>
      <c r="AS67" s="10"/>
      <c r="AT67" s="11"/>
      <c r="AU67" s="10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64"/>
        <v>0</v>
      </c>
      <c r="BF67" s="11">
        <v>10</v>
      </c>
      <c r="BG67" s="10" t="s">
        <v>64</v>
      </c>
      <c r="BH67" s="11"/>
      <c r="BI67" s="10"/>
      <c r="BJ67" s="7">
        <v>2</v>
      </c>
      <c r="BK67" s="11">
        <v>10</v>
      </c>
      <c r="BL67" s="10" t="s">
        <v>61</v>
      </c>
      <c r="BM67" s="11"/>
      <c r="BN67" s="10"/>
      <c r="BO67" s="11"/>
      <c r="BP67" s="10"/>
      <c r="BQ67" s="11"/>
      <c r="BR67" s="10"/>
      <c r="BS67" s="11"/>
      <c r="BT67" s="10"/>
      <c r="BU67" s="11"/>
      <c r="BV67" s="10"/>
      <c r="BW67" s="7">
        <v>1</v>
      </c>
      <c r="BX67" s="7">
        <f t="shared" si="65"/>
        <v>3</v>
      </c>
      <c r="BY67" s="11"/>
      <c r="BZ67" s="10"/>
      <c r="CA67" s="11"/>
      <c r="CB67" s="10"/>
      <c r="CC67" s="7"/>
      <c r="CD67" s="11"/>
      <c r="CE67" s="10"/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 t="shared" si="66"/>
        <v>0</v>
      </c>
      <c r="CR67" s="11"/>
      <c r="CS67" s="10"/>
      <c r="CT67" s="11"/>
      <c r="CU67" s="10"/>
      <c r="CV67" s="7"/>
      <c r="CW67" s="11"/>
      <c r="CX67" s="10"/>
      <c r="CY67" s="11"/>
      <c r="CZ67" s="10"/>
      <c r="DA67" s="11"/>
      <c r="DB67" s="10"/>
      <c r="DC67" s="11"/>
      <c r="DD67" s="10"/>
      <c r="DE67" s="11"/>
      <c r="DF67" s="10"/>
      <c r="DG67" s="11"/>
      <c r="DH67" s="10"/>
      <c r="DI67" s="7"/>
      <c r="DJ67" s="7">
        <f t="shared" si="67"/>
        <v>0</v>
      </c>
      <c r="DK67" s="11"/>
      <c r="DL67" s="10"/>
      <c r="DM67" s="11"/>
      <c r="DN67" s="10"/>
      <c r="DO67" s="7"/>
      <c r="DP67" s="11"/>
      <c r="DQ67" s="10"/>
      <c r="DR67" s="11"/>
      <c r="DS67" s="10"/>
      <c r="DT67" s="11"/>
      <c r="DU67" s="10"/>
      <c r="DV67" s="11"/>
      <c r="DW67" s="10"/>
      <c r="DX67" s="11"/>
      <c r="DY67" s="10"/>
      <c r="DZ67" s="11"/>
      <c r="EA67" s="10"/>
      <c r="EB67" s="7"/>
      <c r="EC67" s="7">
        <f t="shared" si="68"/>
        <v>0</v>
      </c>
      <c r="ED67" s="11"/>
      <c r="EE67" s="10"/>
      <c r="EF67" s="11"/>
      <c r="EG67" s="10"/>
      <c r="EH67" s="7"/>
      <c r="EI67" s="11"/>
      <c r="EJ67" s="10"/>
      <c r="EK67" s="11"/>
      <c r="EL67" s="10"/>
      <c r="EM67" s="11"/>
      <c r="EN67" s="10"/>
      <c r="EO67" s="11"/>
      <c r="EP67" s="10"/>
      <c r="EQ67" s="11"/>
      <c r="ER67" s="10"/>
      <c r="ES67" s="11"/>
      <c r="ET67" s="10"/>
      <c r="EU67" s="7"/>
      <c r="EV67" s="7">
        <f t="shared" si="69"/>
        <v>0</v>
      </c>
      <c r="EW67" s="11"/>
      <c r="EX67" s="10"/>
      <c r="EY67" s="11"/>
      <c r="EZ67" s="10"/>
      <c r="FA67" s="7"/>
      <c r="FB67" s="11"/>
      <c r="FC67" s="10"/>
      <c r="FD67" s="11"/>
      <c r="FE67" s="10"/>
      <c r="FF67" s="11"/>
      <c r="FG67" s="10"/>
      <c r="FH67" s="11"/>
      <c r="FI67" s="10"/>
      <c r="FJ67" s="11"/>
      <c r="FK67" s="10"/>
      <c r="FL67" s="11"/>
      <c r="FM67" s="10"/>
      <c r="FN67" s="7"/>
      <c r="FO67" s="7">
        <f t="shared" si="70"/>
        <v>0</v>
      </c>
    </row>
    <row r="68" spans="1:171" x14ac:dyDescent="0.2">
      <c r="A68" s="6"/>
      <c r="B68" s="6"/>
      <c r="C68" s="6"/>
      <c r="D68" s="6" t="s">
        <v>146</v>
      </c>
      <c r="E68" s="3" t="s">
        <v>147</v>
      </c>
      <c r="F68" s="6">
        <f>COUNTIF(T68:FM68,"e")</f>
        <v>0</v>
      </c>
      <c r="G68" s="6">
        <f>COUNTIF(T68:FM68,"z")</f>
        <v>2</v>
      </c>
      <c r="H68" s="6">
        <f t="shared" si="52"/>
        <v>40</v>
      </c>
      <c r="I68" s="6">
        <f t="shared" si="53"/>
        <v>20</v>
      </c>
      <c r="J68" s="6">
        <f t="shared" si="54"/>
        <v>0</v>
      </c>
      <c r="K68" s="6">
        <f t="shared" si="55"/>
        <v>20</v>
      </c>
      <c r="L68" s="6">
        <f t="shared" si="56"/>
        <v>0</v>
      </c>
      <c r="M68" s="6">
        <f t="shared" si="57"/>
        <v>0</v>
      </c>
      <c r="N68" s="6">
        <f t="shared" si="58"/>
        <v>0</v>
      </c>
      <c r="O68" s="6">
        <f t="shared" si="59"/>
        <v>0</v>
      </c>
      <c r="P68" s="6">
        <f t="shared" si="60"/>
        <v>0</v>
      </c>
      <c r="Q68" s="7">
        <f t="shared" si="61"/>
        <v>4</v>
      </c>
      <c r="R68" s="7">
        <f t="shared" si="62"/>
        <v>2</v>
      </c>
      <c r="S68" s="7">
        <v>1.4</v>
      </c>
      <c r="T68" s="11"/>
      <c r="U68" s="10"/>
      <c r="V68" s="11"/>
      <c r="W68" s="10"/>
      <c r="X68" s="7"/>
      <c r="Y68" s="11"/>
      <c r="Z68" s="10"/>
      <c r="AA68" s="11"/>
      <c r="AB68" s="10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63"/>
        <v>0</v>
      </c>
      <c r="AM68" s="11"/>
      <c r="AN68" s="10"/>
      <c r="AO68" s="11"/>
      <c r="AP68" s="10"/>
      <c r="AQ68" s="7"/>
      <c r="AR68" s="11"/>
      <c r="AS68" s="10"/>
      <c r="AT68" s="11"/>
      <c r="AU68" s="10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64"/>
        <v>0</v>
      </c>
      <c r="BF68" s="11"/>
      <c r="BG68" s="10"/>
      <c r="BH68" s="11"/>
      <c r="BI68" s="10"/>
      <c r="BJ68" s="7"/>
      <c r="BK68" s="11"/>
      <c r="BL68" s="10"/>
      <c r="BM68" s="11"/>
      <c r="BN68" s="10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 t="shared" si="65"/>
        <v>0</v>
      </c>
      <c r="BY68" s="11">
        <v>20</v>
      </c>
      <c r="BZ68" s="10" t="s">
        <v>61</v>
      </c>
      <c r="CA68" s="11"/>
      <c r="CB68" s="10"/>
      <c r="CC68" s="7">
        <v>2</v>
      </c>
      <c r="CD68" s="11">
        <v>20</v>
      </c>
      <c r="CE68" s="10" t="s">
        <v>61</v>
      </c>
      <c r="CF68" s="11"/>
      <c r="CG68" s="10"/>
      <c r="CH68" s="11"/>
      <c r="CI68" s="10"/>
      <c r="CJ68" s="11"/>
      <c r="CK68" s="10"/>
      <c r="CL68" s="11"/>
      <c r="CM68" s="10"/>
      <c r="CN68" s="11"/>
      <c r="CO68" s="10"/>
      <c r="CP68" s="7">
        <v>2</v>
      </c>
      <c r="CQ68" s="7">
        <f t="shared" si="66"/>
        <v>4</v>
      </c>
      <c r="CR68" s="11"/>
      <c r="CS68" s="10"/>
      <c r="CT68" s="11"/>
      <c r="CU68" s="10"/>
      <c r="CV68" s="7"/>
      <c r="CW68" s="11"/>
      <c r="CX68" s="10"/>
      <c r="CY68" s="11"/>
      <c r="CZ68" s="10"/>
      <c r="DA68" s="11"/>
      <c r="DB68" s="10"/>
      <c r="DC68" s="11"/>
      <c r="DD68" s="10"/>
      <c r="DE68" s="11"/>
      <c r="DF68" s="10"/>
      <c r="DG68" s="11"/>
      <c r="DH68" s="10"/>
      <c r="DI68" s="7"/>
      <c r="DJ68" s="7">
        <f t="shared" si="67"/>
        <v>0</v>
      </c>
      <c r="DK68" s="11"/>
      <c r="DL68" s="10"/>
      <c r="DM68" s="11"/>
      <c r="DN68" s="10"/>
      <c r="DO68" s="7"/>
      <c r="DP68" s="11"/>
      <c r="DQ68" s="10"/>
      <c r="DR68" s="11"/>
      <c r="DS68" s="10"/>
      <c r="DT68" s="11"/>
      <c r="DU68" s="10"/>
      <c r="DV68" s="11"/>
      <c r="DW68" s="10"/>
      <c r="DX68" s="11"/>
      <c r="DY68" s="10"/>
      <c r="DZ68" s="11"/>
      <c r="EA68" s="10"/>
      <c r="EB68" s="7"/>
      <c r="EC68" s="7">
        <f t="shared" si="68"/>
        <v>0</v>
      </c>
      <c r="ED68" s="11"/>
      <c r="EE68" s="10"/>
      <c r="EF68" s="11"/>
      <c r="EG68" s="10"/>
      <c r="EH68" s="7"/>
      <c r="EI68" s="11"/>
      <c r="EJ68" s="10"/>
      <c r="EK68" s="11"/>
      <c r="EL68" s="10"/>
      <c r="EM68" s="11"/>
      <c r="EN68" s="10"/>
      <c r="EO68" s="11"/>
      <c r="EP68" s="10"/>
      <c r="EQ68" s="11"/>
      <c r="ER68" s="10"/>
      <c r="ES68" s="11"/>
      <c r="ET68" s="10"/>
      <c r="EU68" s="7"/>
      <c r="EV68" s="7">
        <f t="shared" si="69"/>
        <v>0</v>
      </c>
      <c r="EW68" s="11"/>
      <c r="EX68" s="10"/>
      <c r="EY68" s="11"/>
      <c r="EZ68" s="10"/>
      <c r="FA68" s="7"/>
      <c r="FB68" s="11"/>
      <c r="FC68" s="10"/>
      <c r="FD68" s="11"/>
      <c r="FE68" s="10"/>
      <c r="FF68" s="11"/>
      <c r="FG68" s="10"/>
      <c r="FH68" s="11"/>
      <c r="FI68" s="10"/>
      <c r="FJ68" s="11"/>
      <c r="FK68" s="10"/>
      <c r="FL68" s="11"/>
      <c r="FM68" s="10"/>
      <c r="FN68" s="7"/>
      <c r="FO68" s="7">
        <f t="shared" si="70"/>
        <v>0</v>
      </c>
    </row>
    <row r="69" spans="1:171" x14ac:dyDescent="0.2">
      <c r="A69" s="6"/>
      <c r="B69" s="6"/>
      <c r="C69" s="6"/>
      <c r="D69" s="6" t="s">
        <v>148</v>
      </c>
      <c r="E69" s="3" t="s">
        <v>149</v>
      </c>
      <c r="F69" s="6">
        <f>COUNTIF(T69:FM69,"e")</f>
        <v>1</v>
      </c>
      <c r="G69" s="6">
        <f>COUNTIF(T69:FM69,"z")</f>
        <v>1</v>
      </c>
      <c r="H69" s="6">
        <f t="shared" si="52"/>
        <v>44</v>
      </c>
      <c r="I69" s="6">
        <f t="shared" si="53"/>
        <v>20</v>
      </c>
      <c r="J69" s="6">
        <f t="shared" si="54"/>
        <v>0</v>
      </c>
      <c r="K69" s="6">
        <f t="shared" si="55"/>
        <v>24</v>
      </c>
      <c r="L69" s="6">
        <f t="shared" si="56"/>
        <v>0</v>
      </c>
      <c r="M69" s="6">
        <f t="shared" si="57"/>
        <v>0</v>
      </c>
      <c r="N69" s="6">
        <f t="shared" si="58"/>
        <v>0</v>
      </c>
      <c r="O69" s="6">
        <f t="shared" si="59"/>
        <v>0</v>
      </c>
      <c r="P69" s="6">
        <f t="shared" si="60"/>
        <v>0</v>
      </c>
      <c r="Q69" s="7">
        <f t="shared" si="61"/>
        <v>6</v>
      </c>
      <c r="R69" s="7">
        <f t="shared" si="62"/>
        <v>3</v>
      </c>
      <c r="S69" s="7">
        <v>1.5</v>
      </c>
      <c r="T69" s="11"/>
      <c r="U69" s="10"/>
      <c r="V69" s="11"/>
      <c r="W69" s="10"/>
      <c r="X69" s="7"/>
      <c r="Y69" s="11"/>
      <c r="Z69" s="10"/>
      <c r="AA69" s="11"/>
      <c r="AB69" s="10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63"/>
        <v>0</v>
      </c>
      <c r="AM69" s="11"/>
      <c r="AN69" s="10"/>
      <c r="AO69" s="11"/>
      <c r="AP69" s="10"/>
      <c r="AQ69" s="7"/>
      <c r="AR69" s="11"/>
      <c r="AS69" s="10"/>
      <c r="AT69" s="11"/>
      <c r="AU69" s="10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64"/>
        <v>0</v>
      </c>
      <c r="BF69" s="11"/>
      <c r="BG69" s="10"/>
      <c r="BH69" s="11"/>
      <c r="BI69" s="10"/>
      <c r="BJ69" s="7"/>
      <c r="BK69" s="11"/>
      <c r="BL69" s="10"/>
      <c r="BM69" s="11"/>
      <c r="BN69" s="10"/>
      <c r="BO69" s="11"/>
      <c r="BP69" s="10"/>
      <c r="BQ69" s="11"/>
      <c r="BR69" s="10"/>
      <c r="BS69" s="11"/>
      <c r="BT69" s="10"/>
      <c r="BU69" s="11"/>
      <c r="BV69" s="10"/>
      <c r="BW69" s="7"/>
      <c r="BX69" s="7">
        <f t="shared" si="65"/>
        <v>0</v>
      </c>
      <c r="BY69" s="11"/>
      <c r="BZ69" s="10"/>
      <c r="CA69" s="11"/>
      <c r="CB69" s="10"/>
      <c r="CC69" s="7"/>
      <c r="CD69" s="11"/>
      <c r="CE69" s="10"/>
      <c r="CF69" s="11"/>
      <c r="CG69" s="10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66"/>
        <v>0</v>
      </c>
      <c r="CR69" s="11">
        <v>20</v>
      </c>
      <c r="CS69" s="10" t="s">
        <v>64</v>
      </c>
      <c r="CT69" s="11"/>
      <c r="CU69" s="10"/>
      <c r="CV69" s="7">
        <v>3</v>
      </c>
      <c r="CW69" s="11">
        <v>24</v>
      </c>
      <c r="CX69" s="10" t="s">
        <v>61</v>
      </c>
      <c r="CY69" s="11"/>
      <c r="CZ69" s="10"/>
      <c r="DA69" s="11"/>
      <c r="DB69" s="10"/>
      <c r="DC69" s="11"/>
      <c r="DD69" s="10"/>
      <c r="DE69" s="11"/>
      <c r="DF69" s="10"/>
      <c r="DG69" s="11"/>
      <c r="DH69" s="10"/>
      <c r="DI69" s="7">
        <v>3</v>
      </c>
      <c r="DJ69" s="7">
        <f t="shared" si="67"/>
        <v>6</v>
      </c>
      <c r="DK69" s="11"/>
      <c r="DL69" s="10"/>
      <c r="DM69" s="11"/>
      <c r="DN69" s="10"/>
      <c r="DO69" s="7"/>
      <c r="DP69" s="11"/>
      <c r="DQ69" s="10"/>
      <c r="DR69" s="11"/>
      <c r="DS69" s="10"/>
      <c r="DT69" s="11"/>
      <c r="DU69" s="10"/>
      <c r="DV69" s="11"/>
      <c r="DW69" s="10"/>
      <c r="DX69" s="11"/>
      <c r="DY69" s="10"/>
      <c r="DZ69" s="11"/>
      <c r="EA69" s="10"/>
      <c r="EB69" s="7"/>
      <c r="EC69" s="7">
        <f t="shared" si="68"/>
        <v>0</v>
      </c>
      <c r="ED69" s="11"/>
      <c r="EE69" s="10"/>
      <c r="EF69" s="11"/>
      <c r="EG69" s="10"/>
      <c r="EH69" s="7"/>
      <c r="EI69" s="11"/>
      <c r="EJ69" s="10"/>
      <c r="EK69" s="11"/>
      <c r="EL69" s="10"/>
      <c r="EM69" s="11"/>
      <c r="EN69" s="10"/>
      <c r="EO69" s="11"/>
      <c r="EP69" s="10"/>
      <c r="EQ69" s="11"/>
      <c r="ER69" s="10"/>
      <c r="ES69" s="11"/>
      <c r="ET69" s="10"/>
      <c r="EU69" s="7"/>
      <c r="EV69" s="7">
        <f t="shared" si="69"/>
        <v>0</v>
      </c>
      <c r="EW69" s="11"/>
      <c r="EX69" s="10"/>
      <c r="EY69" s="11"/>
      <c r="EZ69" s="10"/>
      <c r="FA69" s="7"/>
      <c r="FB69" s="11"/>
      <c r="FC69" s="10"/>
      <c r="FD69" s="11"/>
      <c r="FE69" s="10"/>
      <c r="FF69" s="11"/>
      <c r="FG69" s="10"/>
      <c r="FH69" s="11"/>
      <c r="FI69" s="10"/>
      <c r="FJ69" s="11"/>
      <c r="FK69" s="10"/>
      <c r="FL69" s="11"/>
      <c r="FM69" s="10"/>
      <c r="FN69" s="7"/>
      <c r="FO69" s="7">
        <f t="shared" si="70"/>
        <v>0</v>
      </c>
    </row>
    <row r="70" spans="1:171" x14ac:dyDescent="0.2">
      <c r="A70" s="6"/>
      <c r="B70" s="6"/>
      <c r="C70" s="6"/>
      <c r="D70" s="6" t="s">
        <v>150</v>
      </c>
      <c r="E70" s="3" t="s">
        <v>151</v>
      </c>
      <c r="F70" s="6">
        <f>COUNTIF(T70:FM70,"e")</f>
        <v>0</v>
      </c>
      <c r="G70" s="6">
        <f>COUNTIF(T70:FM70,"z")</f>
        <v>2</v>
      </c>
      <c r="H70" s="6">
        <f t="shared" si="52"/>
        <v>18</v>
      </c>
      <c r="I70" s="6">
        <f t="shared" si="53"/>
        <v>9</v>
      </c>
      <c r="J70" s="6">
        <f t="shared" si="54"/>
        <v>9</v>
      </c>
      <c r="K70" s="6">
        <f t="shared" si="55"/>
        <v>0</v>
      </c>
      <c r="L70" s="6">
        <f t="shared" si="56"/>
        <v>0</v>
      </c>
      <c r="M70" s="6">
        <f t="shared" si="57"/>
        <v>0</v>
      </c>
      <c r="N70" s="6">
        <f t="shared" si="58"/>
        <v>0</v>
      </c>
      <c r="O70" s="6">
        <f t="shared" si="59"/>
        <v>0</v>
      </c>
      <c r="P70" s="6">
        <f t="shared" si="60"/>
        <v>0</v>
      </c>
      <c r="Q70" s="7">
        <f t="shared" si="61"/>
        <v>2</v>
      </c>
      <c r="R70" s="7">
        <f t="shared" si="62"/>
        <v>0</v>
      </c>
      <c r="S70" s="7">
        <v>0.6</v>
      </c>
      <c r="T70" s="11"/>
      <c r="U70" s="10"/>
      <c r="V70" s="11"/>
      <c r="W70" s="10"/>
      <c r="X70" s="7"/>
      <c r="Y70" s="11"/>
      <c r="Z70" s="10"/>
      <c r="AA70" s="11"/>
      <c r="AB70" s="10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si="63"/>
        <v>0</v>
      </c>
      <c r="AM70" s="11"/>
      <c r="AN70" s="10"/>
      <c r="AO70" s="11"/>
      <c r="AP70" s="10"/>
      <c r="AQ70" s="7"/>
      <c r="AR70" s="11"/>
      <c r="AS70" s="10"/>
      <c r="AT70" s="11"/>
      <c r="AU70" s="10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si="64"/>
        <v>0</v>
      </c>
      <c r="BF70" s="11"/>
      <c r="BG70" s="10"/>
      <c r="BH70" s="11"/>
      <c r="BI70" s="10"/>
      <c r="BJ70" s="7"/>
      <c r="BK70" s="11"/>
      <c r="BL70" s="10"/>
      <c r="BM70" s="11"/>
      <c r="BN70" s="10"/>
      <c r="BO70" s="11"/>
      <c r="BP70" s="10"/>
      <c r="BQ70" s="11"/>
      <c r="BR70" s="10"/>
      <c r="BS70" s="11"/>
      <c r="BT70" s="10"/>
      <c r="BU70" s="11"/>
      <c r="BV70" s="10"/>
      <c r="BW70" s="7"/>
      <c r="BX70" s="7">
        <f t="shared" si="65"/>
        <v>0</v>
      </c>
      <c r="BY70" s="11"/>
      <c r="BZ70" s="10"/>
      <c r="CA70" s="11"/>
      <c r="CB70" s="10"/>
      <c r="CC70" s="7"/>
      <c r="CD70" s="11"/>
      <c r="CE70" s="10"/>
      <c r="CF70" s="11"/>
      <c r="CG70" s="10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 t="shared" si="66"/>
        <v>0</v>
      </c>
      <c r="CR70" s="11"/>
      <c r="CS70" s="10"/>
      <c r="CT70" s="11"/>
      <c r="CU70" s="10"/>
      <c r="CV70" s="7"/>
      <c r="CW70" s="11"/>
      <c r="CX70" s="10"/>
      <c r="CY70" s="11"/>
      <c r="CZ70" s="10"/>
      <c r="DA70" s="11"/>
      <c r="DB70" s="10"/>
      <c r="DC70" s="11"/>
      <c r="DD70" s="10"/>
      <c r="DE70" s="11"/>
      <c r="DF70" s="10"/>
      <c r="DG70" s="11"/>
      <c r="DH70" s="10"/>
      <c r="DI70" s="7"/>
      <c r="DJ70" s="7">
        <f t="shared" si="67"/>
        <v>0</v>
      </c>
      <c r="DK70" s="11"/>
      <c r="DL70" s="10"/>
      <c r="DM70" s="11"/>
      <c r="DN70" s="10"/>
      <c r="DO70" s="7"/>
      <c r="DP70" s="11"/>
      <c r="DQ70" s="10"/>
      <c r="DR70" s="11"/>
      <c r="DS70" s="10"/>
      <c r="DT70" s="11"/>
      <c r="DU70" s="10"/>
      <c r="DV70" s="11"/>
      <c r="DW70" s="10"/>
      <c r="DX70" s="11"/>
      <c r="DY70" s="10"/>
      <c r="DZ70" s="11"/>
      <c r="EA70" s="10"/>
      <c r="EB70" s="7"/>
      <c r="EC70" s="7">
        <f t="shared" si="68"/>
        <v>0</v>
      </c>
      <c r="ED70" s="11">
        <v>9</v>
      </c>
      <c r="EE70" s="10" t="s">
        <v>61</v>
      </c>
      <c r="EF70" s="11">
        <v>9</v>
      </c>
      <c r="EG70" s="10" t="s">
        <v>61</v>
      </c>
      <c r="EH70" s="7">
        <v>2</v>
      </c>
      <c r="EI70" s="11"/>
      <c r="EJ70" s="10"/>
      <c r="EK70" s="11"/>
      <c r="EL70" s="10"/>
      <c r="EM70" s="11"/>
      <c r="EN70" s="10"/>
      <c r="EO70" s="11"/>
      <c r="EP70" s="10"/>
      <c r="EQ70" s="11"/>
      <c r="ER70" s="10"/>
      <c r="ES70" s="11"/>
      <c r="ET70" s="10"/>
      <c r="EU70" s="7"/>
      <c r="EV70" s="7">
        <f t="shared" si="69"/>
        <v>2</v>
      </c>
      <c r="EW70" s="11"/>
      <c r="EX70" s="10"/>
      <c r="EY70" s="11"/>
      <c r="EZ70" s="10"/>
      <c r="FA70" s="7"/>
      <c r="FB70" s="11"/>
      <c r="FC70" s="10"/>
      <c r="FD70" s="11"/>
      <c r="FE70" s="10"/>
      <c r="FF70" s="11"/>
      <c r="FG70" s="10"/>
      <c r="FH70" s="11"/>
      <c r="FI70" s="10"/>
      <c r="FJ70" s="11"/>
      <c r="FK70" s="10"/>
      <c r="FL70" s="11"/>
      <c r="FM70" s="10"/>
      <c r="FN70" s="7"/>
      <c r="FO70" s="7">
        <f t="shared" si="70"/>
        <v>0</v>
      </c>
    </row>
    <row r="71" spans="1:171" x14ac:dyDescent="0.2">
      <c r="A71" s="6">
        <v>10</v>
      </c>
      <c r="B71" s="6">
        <v>1</v>
      </c>
      <c r="C71" s="6"/>
      <c r="D71" s="6"/>
      <c r="E71" s="3" t="s">
        <v>152</v>
      </c>
      <c r="F71" s="6">
        <f>$B$71*COUNTIF(T71:FM71,"e")</f>
        <v>0</v>
      </c>
      <c r="G71" s="6">
        <f>$B$71*COUNTIF(T71:FM71,"z")</f>
        <v>2</v>
      </c>
      <c r="H71" s="6">
        <f t="shared" si="52"/>
        <v>20</v>
      </c>
      <c r="I71" s="6">
        <f t="shared" si="53"/>
        <v>10</v>
      </c>
      <c r="J71" s="6">
        <f t="shared" si="54"/>
        <v>0</v>
      </c>
      <c r="K71" s="6">
        <f t="shared" si="55"/>
        <v>0</v>
      </c>
      <c r="L71" s="6">
        <f t="shared" si="56"/>
        <v>0</v>
      </c>
      <c r="M71" s="6">
        <f t="shared" si="57"/>
        <v>10</v>
      </c>
      <c r="N71" s="6">
        <f t="shared" si="58"/>
        <v>0</v>
      </c>
      <c r="O71" s="6">
        <f t="shared" si="59"/>
        <v>0</v>
      </c>
      <c r="P71" s="6">
        <f t="shared" si="60"/>
        <v>0</v>
      </c>
      <c r="Q71" s="7">
        <f t="shared" si="61"/>
        <v>3</v>
      </c>
      <c r="R71" s="7">
        <f t="shared" si="62"/>
        <v>2</v>
      </c>
      <c r="S71" s="7">
        <f>$B$71*0.6</f>
        <v>0.6</v>
      </c>
      <c r="T71" s="11"/>
      <c r="U71" s="10"/>
      <c r="V71" s="11"/>
      <c r="W71" s="10"/>
      <c r="X71" s="7"/>
      <c r="Y71" s="11"/>
      <c r="Z71" s="10"/>
      <c r="AA71" s="11"/>
      <c r="AB71" s="10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 t="shared" si="63"/>
        <v>0</v>
      </c>
      <c r="AM71" s="11"/>
      <c r="AN71" s="10"/>
      <c r="AO71" s="11"/>
      <c r="AP71" s="10"/>
      <c r="AQ71" s="7"/>
      <c r="AR71" s="11"/>
      <c r="AS71" s="10"/>
      <c r="AT71" s="11"/>
      <c r="AU71" s="10"/>
      <c r="AV71" s="11"/>
      <c r="AW71" s="10"/>
      <c r="AX71" s="11"/>
      <c r="AY71" s="10"/>
      <c r="AZ71" s="11"/>
      <c r="BA71" s="10"/>
      <c r="BB71" s="11"/>
      <c r="BC71" s="10"/>
      <c r="BD71" s="7"/>
      <c r="BE71" s="7">
        <f t="shared" si="64"/>
        <v>0</v>
      </c>
      <c r="BF71" s="11"/>
      <c r="BG71" s="10"/>
      <c r="BH71" s="11"/>
      <c r="BI71" s="10"/>
      <c r="BJ71" s="7"/>
      <c r="BK71" s="11"/>
      <c r="BL71" s="10"/>
      <c r="BM71" s="11"/>
      <c r="BN71" s="10"/>
      <c r="BO71" s="11"/>
      <c r="BP71" s="10"/>
      <c r="BQ71" s="11"/>
      <c r="BR71" s="10"/>
      <c r="BS71" s="11"/>
      <c r="BT71" s="10"/>
      <c r="BU71" s="11"/>
      <c r="BV71" s="10"/>
      <c r="BW71" s="7"/>
      <c r="BX71" s="7">
        <f t="shared" si="65"/>
        <v>0</v>
      </c>
      <c r="BY71" s="11">
        <f>$B$71*10</f>
        <v>10</v>
      </c>
      <c r="BZ71" s="10" t="s">
        <v>61</v>
      </c>
      <c r="CA71" s="11"/>
      <c r="CB71" s="10"/>
      <c r="CC71" s="7">
        <f>$B$71*1</f>
        <v>1</v>
      </c>
      <c r="CD71" s="11"/>
      <c r="CE71" s="10"/>
      <c r="CF71" s="11"/>
      <c r="CG71" s="10"/>
      <c r="CH71" s="11">
        <f>$B$71*10</f>
        <v>10</v>
      </c>
      <c r="CI71" s="10" t="s">
        <v>61</v>
      </c>
      <c r="CJ71" s="11"/>
      <c r="CK71" s="10"/>
      <c r="CL71" s="11"/>
      <c r="CM71" s="10"/>
      <c r="CN71" s="11"/>
      <c r="CO71" s="10"/>
      <c r="CP71" s="7">
        <f>$B$71*2</f>
        <v>2</v>
      </c>
      <c r="CQ71" s="7">
        <f t="shared" si="66"/>
        <v>3</v>
      </c>
      <c r="CR71" s="11"/>
      <c r="CS71" s="10"/>
      <c r="CT71" s="11"/>
      <c r="CU71" s="10"/>
      <c r="CV71" s="7"/>
      <c r="CW71" s="11"/>
      <c r="CX71" s="10"/>
      <c r="CY71" s="11"/>
      <c r="CZ71" s="10"/>
      <c r="DA71" s="11"/>
      <c r="DB71" s="10"/>
      <c r="DC71" s="11"/>
      <c r="DD71" s="10"/>
      <c r="DE71" s="11"/>
      <c r="DF71" s="10"/>
      <c r="DG71" s="11"/>
      <c r="DH71" s="10"/>
      <c r="DI71" s="7"/>
      <c r="DJ71" s="7">
        <f t="shared" si="67"/>
        <v>0</v>
      </c>
      <c r="DK71" s="11"/>
      <c r="DL71" s="10"/>
      <c r="DM71" s="11"/>
      <c r="DN71" s="10"/>
      <c r="DO71" s="7"/>
      <c r="DP71" s="11"/>
      <c r="DQ71" s="10"/>
      <c r="DR71" s="11"/>
      <c r="DS71" s="10"/>
      <c r="DT71" s="11"/>
      <c r="DU71" s="10"/>
      <c r="DV71" s="11"/>
      <c r="DW71" s="10"/>
      <c r="DX71" s="11"/>
      <c r="DY71" s="10"/>
      <c r="DZ71" s="11"/>
      <c r="EA71" s="10"/>
      <c r="EB71" s="7"/>
      <c r="EC71" s="7">
        <f t="shared" si="68"/>
        <v>0</v>
      </c>
      <c r="ED71" s="11"/>
      <c r="EE71" s="10"/>
      <c r="EF71" s="11"/>
      <c r="EG71" s="10"/>
      <c r="EH71" s="7"/>
      <c r="EI71" s="11"/>
      <c r="EJ71" s="10"/>
      <c r="EK71" s="11"/>
      <c r="EL71" s="10"/>
      <c r="EM71" s="11"/>
      <c r="EN71" s="10"/>
      <c r="EO71" s="11"/>
      <c r="EP71" s="10"/>
      <c r="EQ71" s="11"/>
      <c r="ER71" s="10"/>
      <c r="ES71" s="11"/>
      <c r="ET71" s="10"/>
      <c r="EU71" s="7"/>
      <c r="EV71" s="7">
        <f t="shared" si="69"/>
        <v>0</v>
      </c>
      <c r="EW71" s="11"/>
      <c r="EX71" s="10"/>
      <c r="EY71" s="11"/>
      <c r="EZ71" s="10"/>
      <c r="FA71" s="7"/>
      <c r="FB71" s="11"/>
      <c r="FC71" s="10"/>
      <c r="FD71" s="11"/>
      <c r="FE71" s="10"/>
      <c r="FF71" s="11"/>
      <c r="FG71" s="10"/>
      <c r="FH71" s="11"/>
      <c r="FI71" s="10"/>
      <c r="FJ71" s="11"/>
      <c r="FK71" s="10"/>
      <c r="FL71" s="11"/>
      <c r="FM71" s="10"/>
      <c r="FN71" s="7"/>
      <c r="FO71" s="7">
        <f t="shared" si="70"/>
        <v>0</v>
      </c>
    </row>
    <row r="72" spans="1:171" x14ac:dyDescent="0.2">
      <c r="A72" s="6">
        <v>12</v>
      </c>
      <c r="B72" s="6">
        <v>1</v>
      </c>
      <c r="C72" s="6"/>
      <c r="D72" s="6"/>
      <c r="E72" s="3" t="s">
        <v>153</v>
      </c>
      <c r="F72" s="6">
        <f>$B$72*COUNTIF(T72:FM72,"e")</f>
        <v>0</v>
      </c>
      <c r="G72" s="6">
        <f>$B$72*COUNTIF(T72:FM72,"z")</f>
        <v>1</v>
      </c>
      <c r="H72" s="6">
        <f t="shared" si="52"/>
        <v>12</v>
      </c>
      <c r="I72" s="6">
        <f t="shared" si="53"/>
        <v>12</v>
      </c>
      <c r="J72" s="6">
        <f t="shared" si="54"/>
        <v>0</v>
      </c>
      <c r="K72" s="6">
        <f t="shared" si="55"/>
        <v>0</v>
      </c>
      <c r="L72" s="6">
        <f t="shared" si="56"/>
        <v>0</v>
      </c>
      <c r="M72" s="6">
        <f t="shared" si="57"/>
        <v>0</v>
      </c>
      <c r="N72" s="6">
        <f t="shared" si="58"/>
        <v>0</v>
      </c>
      <c r="O72" s="6">
        <f t="shared" si="59"/>
        <v>0</v>
      </c>
      <c r="P72" s="6">
        <f t="shared" si="60"/>
        <v>0</v>
      </c>
      <c r="Q72" s="7">
        <f t="shared" si="61"/>
        <v>1</v>
      </c>
      <c r="R72" s="7">
        <f t="shared" si="62"/>
        <v>0</v>
      </c>
      <c r="S72" s="7">
        <f>$B$72*0.4</f>
        <v>0.4</v>
      </c>
      <c r="T72" s="11"/>
      <c r="U72" s="10"/>
      <c r="V72" s="11"/>
      <c r="W72" s="10"/>
      <c r="X72" s="7"/>
      <c r="Y72" s="11"/>
      <c r="Z72" s="10"/>
      <c r="AA72" s="11"/>
      <c r="AB72" s="10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 t="shared" si="63"/>
        <v>0</v>
      </c>
      <c r="AM72" s="11"/>
      <c r="AN72" s="10"/>
      <c r="AO72" s="11"/>
      <c r="AP72" s="10"/>
      <c r="AQ72" s="7"/>
      <c r="AR72" s="11"/>
      <c r="AS72" s="10"/>
      <c r="AT72" s="11"/>
      <c r="AU72" s="10"/>
      <c r="AV72" s="11"/>
      <c r="AW72" s="10"/>
      <c r="AX72" s="11"/>
      <c r="AY72" s="10"/>
      <c r="AZ72" s="11"/>
      <c r="BA72" s="10"/>
      <c r="BB72" s="11"/>
      <c r="BC72" s="10"/>
      <c r="BD72" s="7"/>
      <c r="BE72" s="7">
        <f t="shared" si="64"/>
        <v>0</v>
      </c>
      <c r="BF72" s="11">
        <f>$B$72*12</f>
        <v>12</v>
      </c>
      <c r="BG72" s="10" t="s">
        <v>61</v>
      </c>
      <c r="BH72" s="11"/>
      <c r="BI72" s="10"/>
      <c r="BJ72" s="7">
        <f>$B$72*1</f>
        <v>1</v>
      </c>
      <c r="BK72" s="11"/>
      <c r="BL72" s="10"/>
      <c r="BM72" s="11"/>
      <c r="BN72" s="10"/>
      <c r="BO72" s="11"/>
      <c r="BP72" s="10"/>
      <c r="BQ72" s="11"/>
      <c r="BR72" s="10"/>
      <c r="BS72" s="11"/>
      <c r="BT72" s="10"/>
      <c r="BU72" s="11"/>
      <c r="BV72" s="10"/>
      <c r="BW72" s="7"/>
      <c r="BX72" s="7">
        <f t="shared" si="65"/>
        <v>1</v>
      </c>
      <c r="BY72" s="11"/>
      <c r="BZ72" s="10"/>
      <c r="CA72" s="11"/>
      <c r="CB72" s="10"/>
      <c r="CC72" s="7"/>
      <c r="CD72" s="11"/>
      <c r="CE72" s="10"/>
      <c r="CF72" s="11"/>
      <c r="CG72" s="10"/>
      <c r="CH72" s="11"/>
      <c r="CI72" s="10"/>
      <c r="CJ72" s="11"/>
      <c r="CK72" s="10"/>
      <c r="CL72" s="11"/>
      <c r="CM72" s="10"/>
      <c r="CN72" s="11"/>
      <c r="CO72" s="10"/>
      <c r="CP72" s="7"/>
      <c r="CQ72" s="7">
        <f t="shared" si="66"/>
        <v>0</v>
      </c>
      <c r="CR72" s="11"/>
      <c r="CS72" s="10"/>
      <c r="CT72" s="11"/>
      <c r="CU72" s="10"/>
      <c r="CV72" s="7"/>
      <c r="CW72" s="11"/>
      <c r="CX72" s="10"/>
      <c r="CY72" s="11"/>
      <c r="CZ72" s="10"/>
      <c r="DA72" s="11"/>
      <c r="DB72" s="10"/>
      <c r="DC72" s="11"/>
      <c r="DD72" s="10"/>
      <c r="DE72" s="11"/>
      <c r="DF72" s="10"/>
      <c r="DG72" s="11"/>
      <c r="DH72" s="10"/>
      <c r="DI72" s="7"/>
      <c r="DJ72" s="7">
        <f t="shared" si="67"/>
        <v>0</v>
      </c>
      <c r="DK72" s="11"/>
      <c r="DL72" s="10"/>
      <c r="DM72" s="11"/>
      <c r="DN72" s="10"/>
      <c r="DO72" s="7"/>
      <c r="DP72" s="11"/>
      <c r="DQ72" s="10"/>
      <c r="DR72" s="11"/>
      <c r="DS72" s="10"/>
      <c r="DT72" s="11"/>
      <c r="DU72" s="10"/>
      <c r="DV72" s="11"/>
      <c r="DW72" s="10"/>
      <c r="DX72" s="11"/>
      <c r="DY72" s="10"/>
      <c r="DZ72" s="11"/>
      <c r="EA72" s="10"/>
      <c r="EB72" s="7"/>
      <c r="EC72" s="7">
        <f t="shared" si="68"/>
        <v>0</v>
      </c>
      <c r="ED72" s="11"/>
      <c r="EE72" s="10"/>
      <c r="EF72" s="11"/>
      <c r="EG72" s="10"/>
      <c r="EH72" s="7"/>
      <c r="EI72" s="11"/>
      <c r="EJ72" s="10"/>
      <c r="EK72" s="11"/>
      <c r="EL72" s="10"/>
      <c r="EM72" s="11"/>
      <c r="EN72" s="10"/>
      <c r="EO72" s="11"/>
      <c r="EP72" s="10"/>
      <c r="EQ72" s="11"/>
      <c r="ER72" s="10"/>
      <c r="ES72" s="11"/>
      <c r="ET72" s="10"/>
      <c r="EU72" s="7"/>
      <c r="EV72" s="7">
        <f t="shared" si="69"/>
        <v>0</v>
      </c>
      <c r="EW72" s="11"/>
      <c r="EX72" s="10"/>
      <c r="EY72" s="11"/>
      <c r="EZ72" s="10"/>
      <c r="FA72" s="7"/>
      <c r="FB72" s="11"/>
      <c r="FC72" s="10"/>
      <c r="FD72" s="11"/>
      <c r="FE72" s="10"/>
      <c r="FF72" s="11"/>
      <c r="FG72" s="10"/>
      <c r="FH72" s="11"/>
      <c r="FI72" s="10"/>
      <c r="FJ72" s="11"/>
      <c r="FK72" s="10"/>
      <c r="FL72" s="11"/>
      <c r="FM72" s="10"/>
      <c r="FN72" s="7"/>
      <c r="FO72" s="7">
        <f t="shared" si="70"/>
        <v>0</v>
      </c>
    </row>
    <row r="73" spans="1:171" x14ac:dyDescent="0.2">
      <c r="A73" s="6">
        <v>11</v>
      </c>
      <c r="B73" s="6">
        <v>1</v>
      </c>
      <c r="C73" s="6"/>
      <c r="D73" s="6"/>
      <c r="E73" s="3" t="s">
        <v>154</v>
      </c>
      <c r="F73" s="6">
        <f>$B$73*COUNTIF(T73:FM73,"e")</f>
        <v>0</v>
      </c>
      <c r="G73" s="6">
        <f>$B$73*COUNTIF(T73:FM73,"z")</f>
        <v>2</v>
      </c>
      <c r="H73" s="6">
        <f t="shared" si="52"/>
        <v>22</v>
      </c>
      <c r="I73" s="6">
        <f t="shared" si="53"/>
        <v>12</v>
      </c>
      <c r="J73" s="6">
        <f t="shared" si="54"/>
        <v>0</v>
      </c>
      <c r="K73" s="6">
        <f t="shared" si="55"/>
        <v>10</v>
      </c>
      <c r="L73" s="6">
        <f t="shared" si="56"/>
        <v>0</v>
      </c>
      <c r="M73" s="6">
        <f t="shared" si="57"/>
        <v>0</v>
      </c>
      <c r="N73" s="6">
        <f t="shared" si="58"/>
        <v>0</v>
      </c>
      <c r="O73" s="6">
        <f t="shared" si="59"/>
        <v>0</v>
      </c>
      <c r="P73" s="6">
        <f t="shared" si="60"/>
        <v>0</v>
      </c>
      <c r="Q73" s="7">
        <f t="shared" si="61"/>
        <v>3</v>
      </c>
      <c r="R73" s="7">
        <f t="shared" si="62"/>
        <v>2</v>
      </c>
      <c r="S73" s="7">
        <f>$B$73*0.7</f>
        <v>0.7</v>
      </c>
      <c r="T73" s="11"/>
      <c r="U73" s="10"/>
      <c r="V73" s="11"/>
      <c r="W73" s="10"/>
      <c r="X73" s="7"/>
      <c r="Y73" s="11"/>
      <c r="Z73" s="10"/>
      <c r="AA73" s="11"/>
      <c r="AB73" s="10"/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si="63"/>
        <v>0</v>
      </c>
      <c r="AM73" s="11">
        <f>$B$73*12</f>
        <v>12</v>
      </c>
      <c r="AN73" s="10" t="s">
        <v>61</v>
      </c>
      <c r="AO73" s="11"/>
      <c r="AP73" s="10"/>
      <c r="AQ73" s="7">
        <f>$B$73*1</f>
        <v>1</v>
      </c>
      <c r="AR73" s="11">
        <f>$B$73*10</f>
        <v>10</v>
      </c>
      <c r="AS73" s="10" t="s">
        <v>61</v>
      </c>
      <c r="AT73" s="11"/>
      <c r="AU73" s="10"/>
      <c r="AV73" s="11"/>
      <c r="AW73" s="10"/>
      <c r="AX73" s="11"/>
      <c r="AY73" s="10"/>
      <c r="AZ73" s="11"/>
      <c r="BA73" s="10"/>
      <c r="BB73" s="11"/>
      <c r="BC73" s="10"/>
      <c r="BD73" s="7">
        <f>$B$73*2</f>
        <v>2</v>
      </c>
      <c r="BE73" s="7">
        <f t="shared" si="64"/>
        <v>3</v>
      </c>
      <c r="BF73" s="11"/>
      <c r="BG73" s="10"/>
      <c r="BH73" s="11"/>
      <c r="BI73" s="10"/>
      <c r="BJ73" s="7"/>
      <c r="BK73" s="11"/>
      <c r="BL73" s="10"/>
      <c r="BM73" s="11"/>
      <c r="BN73" s="10"/>
      <c r="BO73" s="11"/>
      <c r="BP73" s="10"/>
      <c r="BQ73" s="11"/>
      <c r="BR73" s="10"/>
      <c r="BS73" s="11"/>
      <c r="BT73" s="10"/>
      <c r="BU73" s="11"/>
      <c r="BV73" s="10"/>
      <c r="BW73" s="7"/>
      <c r="BX73" s="7">
        <f t="shared" si="65"/>
        <v>0</v>
      </c>
      <c r="BY73" s="11"/>
      <c r="BZ73" s="10"/>
      <c r="CA73" s="11"/>
      <c r="CB73" s="10"/>
      <c r="CC73" s="7"/>
      <c r="CD73" s="11"/>
      <c r="CE73" s="10"/>
      <c r="CF73" s="11"/>
      <c r="CG73" s="10"/>
      <c r="CH73" s="11"/>
      <c r="CI73" s="10"/>
      <c r="CJ73" s="11"/>
      <c r="CK73" s="10"/>
      <c r="CL73" s="11"/>
      <c r="CM73" s="10"/>
      <c r="CN73" s="11"/>
      <c r="CO73" s="10"/>
      <c r="CP73" s="7"/>
      <c r="CQ73" s="7">
        <f t="shared" si="66"/>
        <v>0</v>
      </c>
      <c r="CR73" s="11"/>
      <c r="CS73" s="10"/>
      <c r="CT73" s="11"/>
      <c r="CU73" s="10"/>
      <c r="CV73" s="7"/>
      <c r="CW73" s="11"/>
      <c r="CX73" s="10"/>
      <c r="CY73" s="11"/>
      <c r="CZ73" s="10"/>
      <c r="DA73" s="11"/>
      <c r="DB73" s="10"/>
      <c r="DC73" s="11"/>
      <c r="DD73" s="10"/>
      <c r="DE73" s="11"/>
      <c r="DF73" s="10"/>
      <c r="DG73" s="11"/>
      <c r="DH73" s="10"/>
      <c r="DI73" s="7"/>
      <c r="DJ73" s="7">
        <f t="shared" si="67"/>
        <v>0</v>
      </c>
      <c r="DK73" s="11"/>
      <c r="DL73" s="10"/>
      <c r="DM73" s="11"/>
      <c r="DN73" s="10"/>
      <c r="DO73" s="7"/>
      <c r="DP73" s="11"/>
      <c r="DQ73" s="10"/>
      <c r="DR73" s="11"/>
      <c r="DS73" s="10"/>
      <c r="DT73" s="11"/>
      <c r="DU73" s="10"/>
      <c r="DV73" s="11"/>
      <c r="DW73" s="10"/>
      <c r="DX73" s="11"/>
      <c r="DY73" s="10"/>
      <c r="DZ73" s="11"/>
      <c r="EA73" s="10"/>
      <c r="EB73" s="7"/>
      <c r="EC73" s="7">
        <f t="shared" si="68"/>
        <v>0</v>
      </c>
      <c r="ED73" s="11"/>
      <c r="EE73" s="10"/>
      <c r="EF73" s="11"/>
      <c r="EG73" s="10"/>
      <c r="EH73" s="7"/>
      <c r="EI73" s="11"/>
      <c r="EJ73" s="10"/>
      <c r="EK73" s="11"/>
      <c r="EL73" s="10"/>
      <c r="EM73" s="11"/>
      <c r="EN73" s="10"/>
      <c r="EO73" s="11"/>
      <c r="EP73" s="10"/>
      <c r="EQ73" s="11"/>
      <c r="ER73" s="10"/>
      <c r="ES73" s="11"/>
      <c r="ET73" s="10"/>
      <c r="EU73" s="7"/>
      <c r="EV73" s="7">
        <f t="shared" si="69"/>
        <v>0</v>
      </c>
      <c r="EW73" s="11"/>
      <c r="EX73" s="10"/>
      <c r="EY73" s="11"/>
      <c r="EZ73" s="10"/>
      <c r="FA73" s="7"/>
      <c r="FB73" s="11"/>
      <c r="FC73" s="10"/>
      <c r="FD73" s="11"/>
      <c r="FE73" s="10"/>
      <c r="FF73" s="11"/>
      <c r="FG73" s="10"/>
      <c r="FH73" s="11"/>
      <c r="FI73" s="10"/>
      <c r="FJ73" s="11"/>
      <c r="FK73" s="10"/>
      <c r="FL73" s="11"/>
      <c r="FM73" s="10"/>
      <c r="FN73" s="7"/>
      <c r="FO73" s="7">
        <f t="shared" si="70"/>
        <v>0</v>
      </c>
    </row>
    <row r="74" spans="1:171" x14ac:dyDescent="0.2">
      <c r="A74" s="6">
        <v>13</v>
      </c>
      <c r="B74" s="6">
        <v>1</v>
      </c>
      <c r="C74" s="6"/>
      <c r="D74" s="6"/>
      <c r="E74" s="3" t="s">
        <v>155</v>
      </c>
      <c r="F74" s="6">
        <f>$B$74*COUNTIF(T74:FM74,"e")</f>
        <v>0</v>
      </c>
      <c r="G74" s="6">
        <f>$B$74*COUNTIF(T74:FM74,"z")</f>
        <v>1</v>
      </c>
      <c r="H74" s="6">
        <f t="shared" si="52"/>
        <v>12</v>
      </c>
      <c r="I74" s="6">
        <f t="shared" si="53"/>
        <v>12</v>
      </c>
      <c r="J74" s="6">
        <f t="shared" si="54"/>
        <v>0</v>
      </c>
      <c r="K74" s="6">
        <f t="shared" si="55"/>
        <v>0</v>
      </c>
      <c r="L74" s="6">
        <f t="shared" si="56"/>
        <v>0</v>
      </c>
      <c r="M74" s="6">
        <f t="shared" si="57"/>
        <v>0</v>
      </c>
      <c r="N74" s="6">
        <f t="shared" si="58"/>
        <v>0</v>
      </c>
      <c r="O74" s="6">
        <f t="shared" si="59"/>
        <v>0</v>
      </c>
      <c r="P74" s="6">
        <f t="shared" si="60"/>
        <v>0</v>
      </c>
      <c r="Q74" s="7">
        <f t="shared" si="61"/>
        <v>2</v>
      </c>
      <c r="R74" s="7">
        <f t="shared" si="62"/>
        <v>0</v>
      </c>
      <c r="S74" s="7">
        <f>$B$74*0.4</f>
        <v>0.4</v>
      </c>
      <c r="T74" s="11"/>
      <c r="U74" s="10"/>
      <c r="V74" s="11"/>
      <c r="W74" s="10"/>
      <c r="X74" s="7"/>
      <c r="Y74" s="11"/>
      <c r="Z74" s="10"/>
      <c r="AA74" s="11"/>
      <c r="AB74" s="10"/>
      <c r="AC74" s="11"/>
      <c r="AD74" s="10"/>
      <c r="AE74" s="11"/>
      <c r="AF74" s="10"/>
      <c r="AG74" s="11"/>
      <c r="AH74" s="10"/>
      <c r="AI74" s="11"/>
      <c r="AJ74" s="10"/>
      <c r="AK74" s="7"/>
      <c r="AL74" s="7">
        <f t="shared" si="63"/>
        <v>0</v>
      </c>
      <c r="AM74" s="11"/>
      <c r="AN74" s="10"/>
      <c r="AO74" s="11"/>
      <c r="AP74" s="10"/>
      <c r="AQ74" s="7"/>
      <c r="AR74" s="11"/>
      <c r="AS74" s="10"/>
      <c r="AT74" s="11"/>
      <c r="AU74" s="10"/>
      <c r="AV74" s="11"/>
      <c r="AW74" s="10"/>
      <c r="AX74" s="11"/>
      <c r="AY74" s="10"/>
      <c r="AZ74" s="11"/>
      <c r="BA74" s="10"/>
      <c r="BB74" s="11"/>
      <c r="BC74" s="10"/>
      <c r="BD74" s="7"/>
      <c r="BE74" s="7">
        <f t="shared" si="64"/>
        <v>0</v>
      </c>
      <c r="BF74" s="11"/>
      <c r="BG74" s="10"/>
      <c r="BH74" s="11"/>
      <c r="BI74" s="10"/>
      <c r="BJ74" s="7"/>
      <c r="BK74" s="11"/>
      <c r="BL74" s="10"/>
      <c r="BM74" s="11"/>
      <c r="BN74" s="10"/>
      <c r="BO74" s="11"/>
      <c r="BP74" s="10"/>
      <c r="BQ74" s="11"/>
      <c r="BR74" s="10"/>
      <c r="BS74" s="11"/>
      <c r="BT74" s="10"/>
      <c r="BU74" s="11"/>
      <c r="BV74" s="10"/>
      <c r="BW74" s="7"/>
      <c r="BX74" s="7">
        <f t="shared" si="65"/>
        <v>0</v>
      </c>
      <c r="BY74" s="11"/>
      <c r="BZ74" s="10"/>
      <c r="CA74" s="11"/>
      <c r="CB74" s="10"/>
      <c r="CC74" s="7"/>
      <c r="CD74" s="11"/>
      <c r="CE74" s="10"/>
      <c r="CF74" s="11"/>
      <c r="CG74" s="10"/>
      <c r="CH74" s="11"/>
      <c r="CI74" s="10"/>
      <c r="CJ74" s="11"/>
      <c r="CK74" s="10"/>
      <c r="CL74" s="11"/>
      <c r="CM74" s="10"/>
      <c r="CN74" s="11"/>
      <c r="CO74" s="10"/>
      <c r="CP74" s="7"/>
      <c r="CQ74" s="7">
        <f t="shared" si="66"/>
        <v>0</v>
      </c>
      <c r="CR74" s="11"/>
      <c r="CS74" s="10"/>
      <c r="CT74" s="11"/>
      <c r="CU74" s="10"/>
      <c r="CV74" s="7"/>
      <c r="CW74" s="11"/>
      <c r="CX74" s="10"/>
      <c r="CY74" s="11"/>
      <c r="CZ74" s="10"/>
      <c r="DA74" s="11"/>
      <c r="DB74" s="10"/>
      <c r="DC74" s="11"/>
      <c r="DD74" s="10"/>
      <c r="DE74" s="11"/>
      <c r="DF74" s="10"/>
      <c r="DG74" s="11"/>
      <c r="DH74" s="10"/>
      <c r="DI74" s="7"/>
      <c r="DJ74" s="7">
        <f t="shared" si="67"/>
        <v>0</v>
      </c>
      <c r="DK74" s="11"/>
      <c r="DL74" s="10"/>
      <c r="DM74" s="11"/>
      <c r="DN74" s="10"/>
      <c r="DO74" s="7"/>
      <c r="DP74" s="11"/>
      <c r="DQ74" s="10"/>
      <c r="DR74" s="11"/>
      <c r="DS74" s="10"/>
      <c r="DT74" s="11"/>
      <c r="DU74" s="10"/>
      <c r="DV74" s="11"/>
      <c r="DW74" s="10"/>
      <c r="DX74" s="11"/>
      <c r="DY74" s="10"/>
      <c r="DZ74" s="11"/>
      <c r="EA74" s="10"/>
      <c r="EB74" s="7"/>
      <c r="EC74" s="7">
        <f t="shared" si="68"/>
        <v>0</v>
      </c>
      <c r="ED74" s="11">
        <f>$B$74*12</f>
        <v>12</v>
      </c>
      <c r="EE74" s="10" t="s">
        <v>61</v>
      </c>
      <c r="EF74" s="11"/>
      <c r="EG74" s="10"/>
      <c r="EH74" s="7">
        <f>$B$74*2</f>
        <v>2</v>
      </c>
      <c r="EI74" s="11"/>
      <c r="EJ74" s="10"/>
      <c r="EK74" s="11"/>
      <c r="EL74" s="10"/>
      <c r="EM74" s="11"/>
      <c r="EN74" s="10"/>
      <c r="EO74" s="11"/>
      <c r="EP74" s="10"/>
      <c r="EQ74" s="11"/>
      <c r="ER74" s="10"/>
      <c r="ES74" s="11"/>
      <c r="ET74" s="10"/>
      <c r="EU74" s="7"/>
      <c r="EV74" s="7">
        <f t="shared" si="69"/>
        <v>2</v>
      </c>
      <c r="EW74" s="11"/>
      <c r="EX74" s="10"/>
      <c r="EY74" s="11"/>
      <c r="EZ74" s="10"/>
      <c r="FA74" s="7"/>
      <c r="FB74" s="11"/>
      <c r="FC74" s="10"/>
      <c r="FD74" s="11"/>
      <c r="FE74" s="10"/>
      <c r="FF74" s="11"/>
      <c r="FG74" s="10"/>
      <c r="FH74" s="11"/>
      <c r="FI74" s="10"/>
      <c r="FJ74" s="11"/>
      <c r="FK74" s="10"/>
      <c r="FL74" s="11"/>
      <c r="FM74" s="10"/>
      <c r="FN74" s="7"/>
      <c r="FO74" s="7">
        <f t="shared" si="70"/>
        <v>0</v>
      </c>
    </row>
    <row r="75" spans="1:171" x14ac:dyDescent="0.2">
      <c r="A75" s="6">
        <v>14</v>
      </c>
      <c r="B75" s="6">
        <v>1</v>
      </c>
      <c r="C75" s="6"/>
      <c r="D75" s="6"/>
      <c r="E75" s="3" t="s">
        <v>156</v>
      </c>
      <c r="F75" s="6">
        <f>$B$75*COUNTIF(T75:FM75,"e")</f>
        <v>0</v>
      </c>
      <c r="G75" s="6">
        <f>$B$75*COUNTIF(T75:FM75,"z")</f>
        <v>2</v>
      </c>
      <c r="H75" s="6">
        <f t="shared" si="52"/>
        <v>18</v>
      </c>
      <c r="I75" s="6">
        <f t="shared" si="53"/>
        <v>9</v>
      </c>
      <c r="J75" s="6">
        <f t="shared" si="54"/>
        <v>0</v>
      </c>
      <c r="K75" s="6">
        <f t="shared" si="55"/>
        <v>0</v>
      </c>
      <c r="L75" s="6">
        <f t="shared" si="56"/>
        <v>0</v>
      </c>
      <c r="M75" s="6">
        <f t="shared" si="57"/>
        <v>9</v>
      </c>
      <c r="N75" s="6">
        <f t="shared" si="58"/>
        <v>0</v>
      </c>
      <c r="O75" s="6">
        <f t="shared" si="59"/>
        <v>0</v>
      </c>
      <c r="P75" s="6">
        <f t="shared" si="60"/>
        <v>0</v>
      </c>
      <c r="Q75" s="7">
        <f t="shared" si="61"/>
        <v>2</v>
      </c>
      <c r="R75" s="7">
        <f t="shared" si="62"/>
        <v>1</v>
      </c>
      <c r="S75" s="7">
        <f>$B$75*0.6</f>
        <v>0.6</v>
      </c>
      <c r="T75" s="11"/>
      <c r="U75" s="10"/>
      <c r="V75" s="11"/>
      <c r="W75" s="10"/>
      <c r="X75" s="7"/>
      <c r="Y75" s="11"/>
      <c r="Z75" s="10"/>
      <c r="AA75" s="11"/>
      <c r="AB75" s="10"/>
      <c r="AC75" s="11"/>
      <c r="AD75" s="10"/>
      <c r="AE75" s="11"/>
      <c r="AF75" s="10"/>
      <c r="AG75" s="11"/>
      <c r="AH75" s="10"/>
      <c r="AI75" s="11"/>
      <c r="AJ75" s="10"/>
      <c r="AK75" s="7"/>
      <c r="AL75" s="7">
        <f t="shared" si="63"/>
        <v>0</v>
      </c>
      <c r="AM75" s="11"/>
      <c r="AN75" s="10"/>
      <c r="AO75" s="11"/>
      <c r="AP75" s="10"/>
      <c r="AQ75" s="7"/>
      <c r="AR75" s="11"/>
      <c r="AS75" s="10"/>
      <c r="AT75" s="11"/>
      <c r="AU75" s="10"/>
      <c r="AV75" s="11"/>
      <c r="AW75" s="10"/>
      <c r="AX75" s="11"/>
      <c r="AY75" s="10"/>
      <c r="AZ75" s="11"/>
      <c r="BA75" s="10"/>
      <c r="BB75" s="11"/>
      <c r="BC75" s="10"/>
      <c r="BD75" s="7"/>
      <c r="BE75" s="7">
        <f t="shared" si="64"/>
        <v>0</v>
      </c>
      <c r="BF75" s="11"/>
      <c r="BG75" s="10"/>
      <c r="BH75" s="11"/>
      <c r="BI75" s="10"/>
      <c r="BJ75" s="7"/>
      <c r="BK75" s="11"/>
      <c r="BL75" s="10"/>
      <c r="BM75" s="11"/>
      <c r="BN75" s="10"/>
      <c r="BO75" s="11"/>
      <c r="BP75" s="10"/>
      <c r="BQ75" s="11"/>
      <c r="BR75" s="10"/>
      <c r="BS75" s="11"/>
      <c r="BT75" s="10"/>
      <c r="BU75" s="11"/>
      <c r="BV75" s="10"/>
      <c r="BW75" s="7"/>
      <c r="BX75" s="7">
        <f t="shared" si="65"/>
        <v>0</v>
      </c>
      <c r="BY75" s="11"/>
      <c r="BZ75" s="10"/>
      <c r="CA75" s="11"/>
      <c r="CB75" s="10"/>
      <c r="CC75" s="7"/>
      <c r="CD75" s="11"/>
      <c r="CE75" s="10"/>
      <c r="CF75" s="11"/>
      <c r="CG75" s="10"/>
      <c r="CH75" s="11"/>
      <c r="CI75" s="10"/>
      <c r="CJ75" s="11"/>
      <c r="CK75" s="10"/>
      <c r="CL75" s="11"/>
      <c r="CM75" s="10"/>
      <c r="CN75" s="11"/>
      <c r="CO75" s="10"/>
      <c r="CP75" s="7"/>
      <c r="CQ75" s="7">
        <f t="shared" si="66"/>
        <v>0</v>
      </c>
      <c r="CR75" s="11"/>
      <c r="CS75" s="10"/>
      <c r="CT75" s="11"/>
      <c r="CU75" s="10"/>
      <c r="CV75" s="7"/>
      <c r="CW75" s="11"/>
      <c r="CX75" s="10"/>
      <c r="CY75" s="11"/>
      <c r="CZ75" s="10"/>
      <c r="DA75" s="11"/>
      <c r="DB75" s="10"/>
      <c r="DC75" s="11"/>
      <c r="DD75" s="10"/>
      <c r="DE75" s="11"/>
      <c r="DF75" s="10"/>
      <c r="DG75" s="11"/>
      <c r="DH75" s="10"/>
      <c r="DI75" s="7"/>
      <c r="DJ75" s="7">
        <f t="shared" si="67"/>
        <v>0</v>
      </c>
      <c r="DK75" s="11"/>
      <c r="DL75" s="10"/>
      <c r="DM75" s="11"/>
      <c r="DN75" s="10"/>
      <c r="DO75" s="7"/>
      <c r="DP75" s="11"/>
      <c r="DQ75" s="10"/>
      <c r="DR75" s="11"/>
      <c r="DS75" s="10"/>
      <c r="DT75" s="11"/>
      <c r="DU75" s="10"/>
      <c r="DV75" s="11"/>
      <c r="DW75" s="10"/>
      <c r="DX75" s="11"/>
      <c r="DY75" s="10"/>
      <c r="DZ75" s="11"/>
      <c r="EA75" s="10"/>
      <c r="EB75" s="7"/>
      <c r="EC75" s="7">
        <f t="shared" si="68"/>
        <v>0</v>
      </c>
      <c r="ED75" s="11"/>
      <c r="EE75" s="10"/>
      <c r="EF75" s="11"/>
      <c r="EG75" s="10"/>
      <c r="EH75" s="7"/>
      <c r="EI75" s="11"/>
      <c r="EJ75" s="10"/>
      <c r="EK75" s="11"/>
      <c r="EL75" s="10"/>
      <c r="EM75" s="11"/>
      <c r="EN75" s="10"/>
      <c r="EO75" s="11"/>
      <c r="EP75" s="10"/>
      <c r="EQ75" s="11"/>
      <c r="ER75" s="10"/>
      <c r="ES75" s="11"/>
      <c r="ET75" s="10"/>
      <c r="EU75" s="7"/>
      <c r="EV75" s="7">
        <f t="shared" si="69"/>
        <v>0</v>
      </c>
      <c r="EW75" s="11">
        <f>$B$75*9</f>
        <v>9</v>
      </c>
      <c r="EX75" s="10" t="s">
        <v>61</v>
      </c>
      <c r="EY75" s="11"/>
      <c r="EZ75" s="10"/>
      <c r="FA75" s="7">
        <f>$B$75*1</f>
        <v>1</v>
      </c>
      <c r="FB75" s="11"/>
      <c r="FC75" s="10"/>
      <c r="FD75" s="11"/>
      <c r="FE75" s="10"/>
      <c r="FF75" s="11">
        <f>$B$75*9</f>
        <v>9</v>
      </c>
      <c r="FG75" s="10" t="s">
        <v>61</v>
      </c>
      <c r="FH75" s="11"/>
      <c r="FI75" s="10"/>
      <c r="FJ75" s="11"/>
      <c r="FK75" s="10"/>
      <c r="FL75" s="11"/>
      <c r="FM75" s="10"/>
      <c r="FN75" s="7">
        <f>$B$75*1</f>
        <v>1</v>
      </c>
      <c r="FO75" s="7">
        <f t="shared" si="70"/>
        <v>2</v>
      </c>
    </row>
    <row r="76" spans="1:171" x14ac:dyDescent="0.2">
      <c r="A76" s="6">
        <v>15</v>
      </c>
      <c r="B76" s="6">
        <v>1</v>
      </c>
      <c r="C76" s="6"/>
      <c r="D76" s="6"/>
      <c r="E76" s="3" t="s">
        <v>157</v>
      </c>
      <c r="F76" s="6">
        <f>$B$76*COUNTIF(T76:FM76,"e")</f>
        <v>0</v>
      </c>
      <c r="G76" s="6">
        <f>$B$76*COUNTIF(T76:FM76,"z")</f>
        <v>2</v>
      </c>
      <c r="H76" s="6">
        <f t="shared" si="52"/>
        <v>30</v>
      </c>
      <c r="I76" s="6">
        <f t="shared" si="53"/>
        <v>15</v>
      </c>
      <c r="J76" s="6">
        <f t="shared" si="54"/>
        <v>0</v>
      </c>
      <c r="K76" s="6">
        <f t="shared" si="55"/>
        <v>0</v>
      </c>
      <c r="L76" s="6">
        <f t="shared" si="56"/>
        <v>0</v>
      </c>
      <c r="M76" s="6">
        <f t="shared" si="57"/>
        <v>15</v>
      </c>
      <c r="N76" s="6">
        <f t="shared" si="58"/>
        <v>0</v>
      </c>
      <c r="O76" s="6">
        <f t="shared" si="59"/>
        <v>0</v>
      </c>
      <c r="P76" s="6">
        <f t="shared" si="60"/>
        <v>0</v>
      </c>
      <c r="Q76" s="7">
        <f t="shared" si="61"/>
        <v>3</v>
      </c>
      <c r="R76" s="7">
        <f t="shared" si="62"/>
        <v>2</v>
      </c>
      <c r="S76" s="7">
        <f>$B$76*1</f>
        <v>1</v>
      </c>
      <c r="T76" s="11"/>
      <c r="U76" s="10"/>
      <c r="V76" s="11"/>
      <c r="W76" s="10"/>
      <c r="X76" s="7"/>
      <c r="Y76" s="11"/>
      <c r="Z76" s="10"/>
      <c r="AA76" s="11"/>
      <c r="AB76" s="10"/>
      <c r="AC76" s="11"/>
      <c r="AD76" s="10"/>
      <c r="AE76" s="11"/>
      <c r="AF76" s="10"/>
      <c r="AG76" s="11"/>
      <c r="AH76" s="10"/>
      <c r="AI76" s="11"/>
      <c r="AJ76" s="10"/>
      <c r="AK76" s="7"/>
      <c r="AL76" s="7">
        <f t="shared" si="63"/>
        <v>0</v>
      </c>
      <c r="AM76" s="11"/>
      <c r="AN76" s="10"/>
      <c r="AO76" s="11"/>
      <c r="AP76" s="10"/>
      <c r="AQ76" s="7"/>
      <c r="AR76" s="11"/>
      <c r="AS76" s="10"/>
      <c r="AT76" s="11"/>
      <c r="AU76" s="10"/>
      <c r="AV76" s="11"/>
      <c r="AW76" s="10"/>
      <c r="AX76" s="11"/>
      <c r="AY76" s="10"/>
      <c r="AZ76" s="11"/>
      <c r="BA76" s="10"/>
      <c r="BB76" s="11"/>
      <c r="BC76" s="10"/>
      <c r="BD76" s="7"/>
      <c r="BE76" s="7">
        <f t="shared" si="64"/>
        <v>0</v>
      </c>
      <c r="BF76" s="11"/>
      <c r="BG76" s="10"/>
      <c r="BH76" s="11"/>
      <c r="BI76" s="10"/>
      <c r="BJ76" s="7"/>
      <c r="BK76" s="11"/>
      <c r="BL76" s="10"/>
      <c r="BM76" s="11"/>
      <c r="BN76" s="10"/>
      <c r="BO76" s="11"/>
      <c r="BP76" s="10"/>
      <c r="BQ76" s="11"/>
      <c r="BR76" s="10"/>
      <c r="BS76" s="11"/>
      <c r="BT76" s="10"/>
      <c r="BU76" s="11"/>
      <c r="BV76" s="10"/>
      <c r="BW76" s="7"/>
      <c r="BX76" s="7">
        <f t="shared" si="65"/>
        <v>0</v>
      </c>
      <c r="BY76" s="11">
        <f>$B$76*15</f>
        <v>15</v>
      </c>
      <c r="BZ76" s="10" t="s">
        <v>61</v>
      </c>
      <c r="CA76" s="11"/>
      <c r="CB76" s="10"/>
      <c r="CC76" s="7">
        <f>$B$76*1</f>
        <v>1</v>
      </c>
      <c r="CD76" s="11"/>
      <c r="CE76" s="10"/>
      <c r="CF76" s="11"/>
      <c r="CG76" s="10"/>
      <c r="CH76" s="11">
        <f>$B$76*15</f>
        <v>15</v>
      </c>
      <c r="CI76" s="10" t="s">
        <v>61</v>
      </c>
      <c r="CJ76" s="11"/>
      <c r="CK76" s="10"/>
      <c r="CL76" s="11"/>
      <c r="CM76" s="10"/>
      <c r="CN76" s="11"/>
      <c r="CO76" s="10"/>
      <c r="CP76" s="7">
        <f>$B$76*2</f>
        <v>2</v>
      </c>
      <c r="CQ76" s="7">
        <f t="shared" si="66"/>
        <v>3</v>
      </c>
      <c r="CR76" s="11"/>
      <c r="CS76" s="10"/>
      <c r="CT76" s="11"/>
      <c r="CU76" s="10"/>
      <c r="CV76" s="7"/>
      <c r="CW76" s="11"/>
      <c r="CX76" s="10"/>
      <c r="CY76" s="11"/>
      <c r="CZ76" s="10"/>
      <c r="DA76" s="11"/>
      <c r="DB76" s="10"/>
      <c r="DC76" s="11"/>
      <c r="DD76" s="10"/>
      <c r="DE76" s="11"/>
      <c r="DF76" s="10"/>
      <c r="DG76" s="11"/>
      <c r="DH76" s="10"/>
      <c r="DI76" s="7"/>
      <c r="DJ76" s="7">
        <f t="shared" si="67"/>
        <v>0</v>
      </c>
      <c r="DK76" s="11"/>
      <c r="DL76" s="10"/>
      <c r="DM76" s="11"/>
      <c r="DN76" s="10"/>
      <c r="DO76" s="7"/>
      <c r="DP76" s="11"/>
      <c r="DQ76" s="10"/>
      <c r="DR76" s="11"/>
      <c r="DS76" s="10"/>
      <c r="DT76" s="11"/>
      <c r="DU76" s="10"/>
      <c r="DV76" s="11"/>
      <c r="DW76" s="10"/>
      <c r="DX76" s="11"/>
      <c r="DY76" s="10"/>
      <c r="DZ76" s="11"/>
      <c r="EA76" s="10"/>
      <c r="EB76" s="7"/>
      <c r="EC76" s="7">
        <f t="shared" si="68"/>
        <v>0</v>
      </c>
      <c r="ED76" s="11"/>
      <c r="EE76" s="10"/>
      <c r="EF76" s="11"/>
      <c r="EG76" s="10"/>
      <c r="EH76" s="7"/>
      <c r="EI76" s="11"/>
      <c r="EJ76" s="10"/>
      <c r="EK76" s="11"/>
      <c r="EL76" s="10"/>
      <c r="EM76" s="11"/>
      <c r="EN76" s="10"/>
      <c r="EO76" s="11"/>
      <c r="EP76" s="10"/>
      <c r="EQ76" s="11"/>
      <c r="ER76" s="10"/>
      <c r="ES76" s="11"/>
      <c r="ET76" s="10"/>
      <c r="EU76" s="7"/>
      <c r="EV76" s="7">
        <f t="shared" si="69"/>
        <v>0</v>
      </c>
      <c r="EW76" s="11"/>
      <c r="EX76" s="10"/>
      <c r="EY76" s="11"/>
      <c r="EZ76" s="10"/>
      <c r="FA76" s="7"/>
      <c r="FB76" s="11"/>
      <c r="FC76" s="10"/>
      <c r="FD76" s="11"/>
      <c r="FE76" s="10"/>
      <c r="FF76" s="11"/>
      <c r="FG76" s="10"/>
      <c r="FH76" s="11"/>
      <c r="FI76" s="10"/>
      <c r="FJ76" s="11"/>
      <c r="FK76" s="10"/>
      <c r="FL76" s="11"/>
      <c r="FM76" s="10"/>
      <c r="FN76" s="7"/>
      <c r="FO76" s="7">
        <f t="shared" si="70"/>
        <v>0</v>
      </c>
    </row>
    <row r="77" spans="1:171" x14ac:dyDescent="0.2">
      <c r="A77" s="6"/>
      <c r="B77" s="6"/>
      <c r="C77" s="6"/>
      <c r="D77" s="6" t="s">
        <v>158</v>
      </c>
      <c r="E77" s="3" t="s">
        <v>159</v>
      </c>
      <c r="F77" s="6">
        <f>COUNTIF(T77:FM77,"e")</f>
        <v>0</v>
      </c>
      <c r="G77" s="6">
        <f>COUNTIF(T77:FM77,"z")</f>
        <v>1</v>
      </c>
      <c r="H77" s="6">
        <f t="shared" si="52"/>
        <v>8</v>
      </c>
      <c r="I77" s="6">
        <f t="shared" si="53"/>
        <v>8</v>
      </c>
      <c r="J77" s="6">
        <f t="shared" si="54"/>
        <v>0</v>
      </c>
      <c r="K77" s="6">
        <f t="shared" si="55"/>
        <v>0</v>
      </c>
      <c r="L77" s="6">
        <f t="shared" si="56"/>
        <v>0</v>
      </c>
      <c r="M77" s="6">
        <f t="shared" si="57"/>
        <v>0</v>
      </c>
      <c r="N77" s="6">
        <f t="shared" si="58"/>
        <v>0</v>
      </c>
      <c r="O77" s="6">
        <f t="shared" si="59"/>
        <v>0</v>
      </c>
      <c r="P77" s="6">
        <f t="shared" si="60"/>
        <v>0</v>
      </c>
      <c r="Q77" s="7">
        <f t="shared" si="61"/>
        <v>1</v>
      </c>
      <c r="R77" s="7">
        <f t="shared" si="62"/>
        <v>0</v>
      </c>
      <c r="S77" s="7">
        <v>0.3</v>
      </c>
      <c r="T77" s="11"/>
      <c r="U77" s="10"/>
      <c r="V77" s="11"/>
      <c r="W77" s="10"/>
      <c r="X77" s="7"/>
      <c r="Y77" s="11"/>
      <c r="Z77" s="10"/>
      <c r="AA77" s="11"/>
      <c r="AB77" s="10"/>
      <c r="AC77" s="11"/>
      <c r="AD77" s="10"/>
      <c r="AE77" s="11"/>
      <c r="AF77" s="10"/>
      <c r="AG77" s="11"/>
      <c r="AH77" s="10"/>
      <c r="AI77" s="11"/>
      <c r="AJ77" s="10"/>
      <c r="AK77" s="7"/>
      <c r="AL77" s="7">
        <f t="shared" si="63"/>
        <v>0</v>
      </c>
      <c r="AM77" s="11"/>
      <c r="AN77" s="10"/>
      <c r="AO77" s="11"/>
      <c r="AP77" s="10"/>
      <c r="AQ77" s="7"/>
      <c r="AR77" s="11"/>
      <c r="AS77" s="10"/>
      <c r="AT77" s="11"/>
      <c r="AU77" s="10"/>
      <c r="AV77" s="11"/>
      <c r="AW77" s="10"/>
      <c r="AX77" s="11"/>
      <c r="AY77" s="10"/>
      <c r="AZ77" s="11"/>
      <c r="BA77" s="10"/>
      <c r="BB77" s="11"/>
      <c r="BC77" s="10"/>
      <c r="BD77" s="7"/>
      <c r="BE77" s="7">
        <f t="shared" si="64"/>
        <v>0</v>
      </c>
      <c r="BF77" s="11"/>
      <c r="BG77" s="10"/>
      <c r="BH77" s="11"/>
      <c r="BI77" s="10"/>
      <c r="BJ77" s="7"/>
      <c r="BK77" s="11"/>
      <c r="BL77" s="10"/>
      <c r="BM77" s="11"/>
      <c r="BN77" s="10"/>
      <c r="BO77" s="11"/>
      <c r="BP77" s="10"/>
      <c r="BQ77" s="11"/>
      <c r="BR77" s="10"/>
      <c r="BS77" s="11"/>
      <c r="BT77" s="10"/>
      <c r="BU77" s="11"/>
      <c r="BV77" s="10"/>
      <c r="BW77" s="7"/>
      <c r="BX77" s="7">
        <f t="shared" si="65"/>
        <v>0</v>
      </c>
      <c r="BY77" s="11"/>
      <c r="BZ77" s="10"/>
      <c r="CA77" s="11"/>
      <c r="CB77" s="10"/>
      <c r="CC77" s="7"/>
      <c r="CD77" s="11"/>
      <c r="CE77" s="10"/>
      <c r="CF77" s="11"/>
      <c r="CG77" s="10"/>
      <c r="CH77" s="11"/>
      <c r="CI77" s="10"/>
      <c r="CJ77" s="11"/>
      <c r="CK77" s="10"/>
      <c r="CL77" s="11"/>
      <c r="CM77" s="10"/>
      <c r="CN77" s="11"/>
      <c r="CO77" s="10"/>
      <c r="CP77" s="7"/>
      <c r="CQ77" s="7">
        <f t="shared" si="66"/>
        <v>0</v>
      </c>
      <c r="CR77" s="11">
        <v>8</v>
      </c>
      <c r="CS77" s="10" t="s">
        <v>61</v>
      </c>
      <c r="CT77" s="11"/>
      <c r="CU77" s="10"/>
      <c r="CV77" s="7">
        <v>1</v>
      </c>
      <c r="CW77" s="11"/>
      <c r="CX77" s="10"/>
      <c r="CY77" s="11"/>
      <c r="CZ77" s="10"/>
      <c r="DA77" s="11"/>
      <c r="DB77" s="10"/>
      <c r="DC77" s="11"/>
      <c r="DD77" s="10"/>
      <c r="DE77" s="11"/>
      <c r="DF77" s="10"/>
      <c r="DG77" s="11"/>
      <c r="DH77" s="10"/>
      <c r="DI77" s="7"/>
      <c r="DJ77" s="7">
        <f t="shared" si="67"/>
        <v>1</v>
      </c>
      <c r="DK77" s="11"/>
      <c r="DL77" s="10"/>
      <c r="DM77" s="11"/>
      <c r="DN77" s="10"/>
      <c r="DO77" s="7"/>
      <c r="DP77" s="11"/>
      <c r="DQ77" s="10"/>
      <c r="DR77" s="11"/>
      <c r="DS77" s="10"/>
      <c r="DT77" s="11"/>
      <c r="DU77" s="10"/>
      <c r="DV77" s="11"/>
      <c r="DW77" s="10"/>
      <c r="DX77" s="11"/>
      <c r="DY77" s="10"/>
      <c r="DZ77" s="11"/>
      <c r="EA77" s="10"/>
      <c r="EB77" s="7"/>
      <c r="EC77" s="7">
        <f t="shared" si="68"/>
        <v>0</v>
      </c>
      <c r="ED77" s="11"/>
      <c r="EE77" s="10"/>
      <c r="EF77" s="11"/>
      <c r="EG77" s="10"/>
      <c r="EH77" s="7"/>
      <c r="EI77" s="11"/>
      <c r="EJ77" s="10"/>
      <c r="EK77" s="11"/>
      <c r="EL77" s="10"/>
      <c r="EM77" s="11"/>
      <c r="EN77" s="10"/>
      <c r="EO77" s="11"/>
      <c r="EP77" s="10"/>
      <c r="EQ77" s="11"/>
      <c r="ER77" s="10"/>
      <c r="ES77" s="11"/>
      <c r="ET77" s="10"/>
      <c r="EU77" s="7"/>
      <c r="EV77" s="7">
        <f t="shared" si="69"/>
        <v>0</v>
      </c>
      <c r="EW77" s="11"/>
      <c r="EX77" s="10"/>
      <c r="EY77" s="11"/>
      <c r="EZ77" s="10"/>
      <c r="FA77" s="7"/>
      <c r="FB77" s="11"/>
      <c r="FC77" s="10"/>
      <c r="FD77" s="11"/>
      <c r="FE77" s="10"/>
      <c r="FF77" s="11"/>
      <c r="FG77" s="10"/>
      <c r="FH77" s="11"/>
      <c r="FI77" s="10"/>
      <c r="FJ77" s="11"/>
      <c r="FK77" s="10"/>
      <c r="FL77" s="11"/>
      <c r="FM77" s="10"/>
      <c r="FN77" s="7"/>
      <c r="FO77" s="7">
        <f t="shared" si="70"/>
        <v>0</v>
      </c>
    </row>
    <row r="78" spans="1:171" ht="15.95" customHeight="1" x14ac:dyDescent="0.2">
      <c r="A78" s="6"/>
      <c r="B78" s="6"/>
      <c r="C78" s="6"/>
      <c r="D78" s="6"/>
      <c r="E78" s="6" t="s">
        <v>73</v>
      </c>
      <c r="F78" s="6">
        <f t="shared" ref="F78:AK78" si="73">SUM(F41:F77)</f>
        <v>12</v>
      </c>
      <c r="G78" s="6">
        <f t="shared" si="73"/>
        <v>60</v>
      </c>
      <c r="H78" s="6">
        <f t="shared" si="73"/>
        <v>940</v>
      </c>
      <c r="I78" s="6">
        <f t="shared" si="73"/>
        <v>496</v>
      </c>
      <c r="J78" s="6">
        <f t="shared" si="73"/>
        <v>93</v>
      </c>
      <c r="K78" s="6">
        <f t="shared" si="73"/>
        <v>230</v>
      </c>
      <c r="L78" s="6">
        <f t="shared" si="73"/>
        <v>0</v>
      </c>
      <c r="M78" s="6">
        <f t="shared" si="73"/>
        <v>121</v>
      </c>
      <c r="N78" s="6">
        <f t="shared" si="73"/>
        <v>0</v>
      </c>
      <c r="O78" s="6">
        <f t="shared" si="73"/>
        <v>0</v>
      </c>
      <c r="P78" s="6">
        <f t="shared" si="73"/>
        <v>0</v>
      </c>
      <c r="Q78" s="7">
        <f t="shared" si="73"/>
        <v>115</v>
      </c>
      <c r="R78" s="7">
        <f t="shared" si="73"/>
        <v>46.3</v>
      </c>
      <c r="S78" s="7">
        <f t="shared" si="73"/>
        <v>31.000000000000004</v>
      </c>
      <c r="T78" s="11">
        <f t="shared" si="73"/>
        <v>72</v>
      </c>
      <c r="U78" s="10">
        <f t="shared" si="73"/>
        <v>0</v>
      </c>
      <c r="V78" s="11">
        <f t="shared" si="73"/>
        <v>20</v>
      </c>
      <c r="W78" s="10">
        <f t="shared" si="73"/>
        <v>0</v>
      </c>
      <c r="X78" s="7">
        <f t="shared" si="73"/>
        <v>10</v>
      </c>
      <c r="Y78" s="11">
        <f t="shared" si="73"/>
        <v>0</v>
      </c>
      <c r="Z78" s="10">
        <f t="shared" si="73"/>
        <v>0</v>
      </c>
      <c r="AA78" s="11">
        <f t="shared" si="73"/>
        <v>0</v>
      </c>
      <c r="AB78" s="10">
        <f t="shared" si="73"/>
        <v>0</v>
      </c>
      <c r="AC78" s="11">
        <f t="shared" si="73"/>
        <v>10</v>
      </c>
      <c r="AD78" s="10">
        <f t="shared" si="73"/>
        <v>0</v>
      </c>
      <c r="AE78" s="11">
        <f t="shared" si="73"/>
        <v>0</v>
      </c>
      <c r="AF78" s="10">
        <f t="shared" si="73"/>
        <v>0</v>
      </c>
      <c r="AG78" s="11">
        <f t="shared" si="73"/>
        <v>0</v>
      </c>
      <c r="AH78" s="10">
        <f t="shared" si="73"/>
        <v>0</v>
      </c>
      <c r="AI78" s="11">
        <f t="shared" si="73"/>
        <v>0</v>
      </c>
      <c r="AJ78" s="10">
        <f t="shared" si="73"/>
        <v>0</v>
      </c>
      <c r="AK78" s="7">
        <f t="shared" si="73"/>
        <v>1</v>
      </c>
      <c r="AL78" s="7">
        <f t="shared" ref="AL78:BQ78" si="74">SUM(AL41:AL77)</f>
        <v>11</v>
      </c>
      <c r="AM78" s="11">
        <f t="shared" si="74"/>
        <v>21</v>
      </c>
      <c r="AN78" s="10">
        <f t="shared" si="74"/>
        <v>0</v>
      </c>
      <c r="AO78" s="11">
        <f t="shared" si="74"/>
        <v>0</v>
      </c>
      <c r="AP78" s="10">
        <f t="shared" si="74"/>
        <v>0</v>
      </c>
      <c r="AQ78" s="7">
        <f t="shared" si="74"/>
        <v>2.4</v>
      </c>
      <c r="AR78" s="11">
        <f t="shared" si="74"/>
        <v>10</v>
      </c>
      <c r="AS78" s="10">
        <f t="shared" si="74"/>
        <v>0</v>
      </c>
      <c r="AT78" s="11">
        <f t="shared" si="74"/>
        <v>0</v>
      </c>
      <c r="AU78" s="10">
        <f t="shared" si="74"/>
        <v>0</v>
      </c>
      <c r="AV78" s="11">
        <f t="shared" si="74"/>
        <v>18</v>
      </c>
      <c r="AW78" s="10">
        <f t="shared" si="74"/>
        <v>0</v>
      </c>
      <c r="AX78" s="11">
        <f t="shared" si="74"/>
        <v>0</v>
      </c>
      <c r="AY78" s="10">
        <f t="shared" si="74"/>
        <v>0</v>
      </c>
      <c r="AZ78" s="11">
        <f t="shared" si="74"/>
        <v>0</v>
      </c>
      <c r="BA78" s="10">
        <f t="shared" si="74"/>
        <v>0</v>
      </c>
      <c r="BB78" s="11">
        <f t="shared" si="74"/>
        <v>0</v>
      </c>
      <c r="BC78" s="10">
        <f t="shared" si="74"/>
        <v>0</v>
      </c>
      <c r="BD78" s="7">
        <f t="shared" si="74"/>
        <v>4.5999999999999996</v>
      </c>
      <c r="BE78" s="7">
        <f t="shared" si="74"/>
        <v>7</v>
      </c>
      <c r="BF78" s="11">
        <f t="shared" si="74"/>
        <v>49</v>
      </c>
      <c r="BG78" s="10">
        <f t="shared" si="74"/>
        <v>0</v>
      </c>
      <c r="BH78" s="11">
        <f t="shared" si="74"/>
        <v>9</v>
      </c>
      <c r="BI78" s="10">
        <f t="shared" si="74"/>
        <v>0</v>
      </c>
      <c r="BJ78" s="7">
        <f t="shared" si="74"/>
        <v>7.4</v>
      </c>
      <c r="BK78" s="11">
        <f t="shared" si="74"/>
        <v>46</v>
      </c>
      <c r="BL78" s="10">
        <f t="shared" si="74"/>
        <v>0</v>
      </c>
      <c r="BM78" s="11">
        <f t="shared" si="74"/>
        <v>0</v>
      </c>
      <c r="BN78" s="10">
        <f t="shared" si="74"/>
        <v>0</v>
      </c>
      <c r="BO78" s="11">
        <f t="shared" si="74"/>
        <v>0</v>
      </c>
      <c r="BP78" s="10">
        <f t="shared" si="74"/>
        <v>0</v>
      </c>
      <c r="BQ78" s="11">
        <f t="shared" si="74"/>
        <v>0</v>
      </c>
      <c r="BR78" s="10">
        <f t="shared" ref="BR78:CW78" si="75">SUM(BR41:BR77)</f>
        <v>0</v>
      </c>
      <c r="BS78" s="11">
        <f t="shared" si="75"/>
        <v>0</v>
      </c>
      <c r="BT78" s="10">
        <f t="shared" si="75"/>
        <v>0</v>
      </c>
      <c r="BU78" s="11">
        <f t="shared" si="75"/>
        <v>0</v>
      </c>
      <c r="BV78" s="10">
        <f t="shared" si="75"/>
        <v>0</v>
      </c>
      <c r="BW78" s="7">
        <f t="shared" si="75"/>
        <v>5.6</v>
      </c>
      <c r="BX78" s="7">
        <f t="shared" si="75"/>
        <v>13</v>
      </c>
      <c r="BY78" s="11">
        <f t="shared" si="75"/>
        <v>90</v>
      </c>
      <c r="BZ78" s="10">
        <f t="shared" si="75"/>
        <v>0</v>
      </c>
      <c r="CA78" s="11">
        <f t="shared" si="75"/>
        <v>0</v>
      </c>
      <c r="CB78" s="10">
        <f t="shared" si="75"/>
        <v>0</v>
      </c>
      <c r="CC78" s="7">
        <f t="shared" si="75"/>
        <v>8.8000000000000007</v>
      </c>
      <c r="CD78" s="11">
        <f t="shared" si="75"/>
        <v>48</v>
      </c>
      <c r="CE78" s="10">
        <f t="shared" si="75"/>
        <v>0</v>
      </c>
      <c r="CF78" s="11">
        <f t="shared" si="75"/>
        <v>0</v>
      </c>
      <c r="CG78" s="10">
        <f t="shared" si="75"/>
        <v>0</v>
      </c>
      <c r="CH78" s="11">
        <f t="shared" si="75"/>
        <v>37</v>
      </c>
      <c r="CI78" s="10">
        <f t="shared" si="75"/>
        <v>0</v>
      </c>
      <c r="CJ78" s="11">
        <f t="shared" si="75"/>
        <v>0</v>
      </c>
      <c r="CK78" s="10">
        <f t="shared" si="75"/>
        <v>0</v>
      </c>
      <c r="CL78" s="11">
        <f t="shared" si="75"/>
        <v>0</v>
      </c>
      <c r="CM78" s="10">
        <f t="shared" si="75"/>
        <v>0</v>
      </c>
      <c r="CN78" s="11">
        <f t="shared" si="75"/>
        <v>0</v>
      </c>
      <c r="CO78" s="10">
        <f t="shared" si="75"/>
        <v>0</v>
      </c>
      <c r="CP78" s="7">
        <f t="shared" si="75"/>
        <v>10.199999999999999</v>
      </c>
      <c r="CQ78" s="7">
        <f t="shared" si="75"/>
        <v>19</v>
      </c>
      <c r="CR78" s="11">
        <f t="shared" si="75"/>
        <v>97</v>
      </c>
      <c r="CS78" s="10">
        <f t="shared" si="75"/>
        <v>0</v>
      </c>
      <c r="CT78" s="11">
        <f t="shared" si="75"/>
        <v>0</v>
      </c>
      <c r="CU78" s="10">
        <f t="shared" si="75"/>
        <v>0</v>
      </c>
      <c r="CV78" s="7">
        <f t="shared" si="75"/>
        <v>11</v>
      </c>
      <c r="CW78" s="11">
        <f t="shared" si="75"/>
        <v>53</v>
      </c>
      <c r="CX78" s="10">
        <f t="shared" ref="CX78:EC78" si="76">SUM(CX41:CX77)</f>
        <v>0</v>
      </c>
      <c r="CY78" s="11">
        <f t="shared" si="76"/>
        <v>0</v>
      </c>
      <c r="CZ78" s="10">
        <f t="shared" si="76"/>
        <v>0</v>
      </c>
      <c r="DA78" s="11">
        <f t="shared" si="76"/>
        <v>18</v>
      </c>
      <c r="DB78" s="10">
        <f t="shared" si="76"/>
        <v>0</v>
      </c>
      <c r="DC78" s="11">
        <f t="shared" si="76"/>
        <v>0</v>
      </c>
      <c r="DD78" s="10">
        <f t="shared" si="76"/>
        <v>0</v>
      </c>
      <c r="DE78" s="11">
        <f t="shared" si="76"/>
        <v>0</v>
      </c>
      <c r="DF78" s="10">
        <f t="shared" si="76"/>
        <v>0</v>
      </c>
      <c r="DG78" s="11">
        <f t="shared" si="76"/>
        <v>0</v>
      </c>
      <c r="DH78" s="10">
        <f t="shared" si="76"/>
        <v>0</v>
      </c>
      <c r="DI78" s="7">
        <f t="shared" si="76"/>
        <v>10</v>
      </c>
      <c r="DJ78" s="7">
        <f t="shared" si="76"/>
        <v>21</v>
      </c>
      <c r="DK78" s="11">
        <f t="shared" si="76"/>
        <v>78</v>
      </c>
      <c r="DL78" s="10">
        <f t="shared" si="76"/>
        <v>0</v>
      </c>
      <c r="DM78" s="11">
        <f t="shared" si="76"/>
        <v>27</v>
      </c>
      <c r="DN78" s="10">
        <f t="shared" si="76"/>
        <v>0</v>
      </c>
      <c r="DO78" s="7">
        <f t="shared" si="76"/>
        <v>11.9</v>
      </c>
      <c r="DP78" s="11">
        <f t="shared" si="76"/>
        <v>73</v>
      </c>
      <c r="DQ78" s="10">
        <f t="shared" si="76"/>
        <v>0</v>
      </c>
      <c r="DR78" s="11">
        <f t="shared" si="76"/>
        <v>0</v>
      </c>
      <c r="DS78" s="10">
        <f t="shared" si="76"/>
        <v>0</v>
      </c>
      <c r="DT78" s="11">
        <f t="shared" si="76"/>
        <v>9</v>
      </c>
      <c r="DU78" s="10">
        <f t="shared" si="76"/>
        <v>0</v>
      </c>
      <c r="DV78" s="11">
        <f t="shared" si="76"/>
        <v>0</v>
      </c>
      <c r="DW78" s="10">
        <f t="shared" si="76"/>
        <v>0</v>
      </c>
      <c r="DX78" s="11">
        <f t="shared" si="76"/>
        <v>0</v>
      </c>
      <c r="DY78" s="10">
        <f t="shared" si="76"/>
        <v>0</v>
      </c>
      <c r="DZ78" s="11">
        <f t="shared" si="76"/>
        <v>0</v>
      </c>
      <c r="EA78" s="10">
        <f t="shared" si="76"/>
        <v>0</v>
      </c>
      <c r="EB78" s="7">
        <f t="shared" si="76"/>
        <v>10.100000000000001</v>
      </c>
      <c r="EC78" s="7">
        <f t="shared" si="76"/>
        <v>22</v>
      </c>
      <c r="ED78" s="11">
        <f t="shared" ref="ED78:FI78" si="77">SUM(ED41:ED77)</f>
        <v>70</v>
      </c>
      <c r="EE78" s="10">
        <f t="shared" si="77"/>
        <v>0</v>
      </c>
      <c r="EF78" s="11">
        <f t="shared" si="77"/>
        <v>37</v>
      </c>
      <c r="EG78" s="10">
        <f t="shared" si="77"/>
        <v>0</v>
      </c>
      <c r="EH78" s="7">
        <f t="shared" si="77"/>
        <v>15.2</v>
      </c>
      <c r="EI78" s="11">
        <f t="shared" si="77"/>
        <v>0</v>
      </c>
      <c r="EJ78" s="10">
        <f t="shared" si="77"/>
        <v>0</v>
      </c>
      <c r="EK78" s="11">
        <f t="shared" si="77"/>
        <v>0</v>
      </c>
      <c r="EL78" s="10">
        <f t="shared" si="77"/>
        <v>0</v>
      </c>
      <c r="EM78" s="11">
        <f t="shared" si="77"/>
        <v>10</v>
      </c>
      <c r="EN78" s="10">
        <f t="shared" si="77"/>
        <v>0</v>
      </c>
      <c r="EO78" s="11">
        <f t="shared" si="77"/>
        <v>0</v>
      </c>
      <c r="EP78" s="10">
        <f t="shared" si="77"/>
        <v>0</v>
      </c>
      <c r="EQ78" s="11">
        <f t="shared" si="77"/>
        <v>0</v>
      </c>
      <c r="ER78" s="10">
        <f t="shared" si="77"/>
        <v>0</v>
      </c>
      <c r="ES78" s="11">
        <f t="shared" si="77"/>
        <v>0</v>
      </c>
      <c r="ET78" s="10">
        <f t="shared" si="77"/>
        <v>0</v>
      </c>
      <c r="EU78" s="7">
        <f t="shared" si="77"/>
        <v>1.8</v>
      </c>
      <c r="EV78" s="7">
        <f t="shared" si="77"/>
        <v>17</v>
      </c>
      <c r="EW78" s="11">
        <f t="shared" si="77"/>
        <v>19</v>
      </c>
      <c r="EX78" s="10">
        <f t="shared" si="77"/>
        <v>0</v>
      </c>
      <c r="EY78" s="11">
        <f t="shared" si="77"/>
        <v>0</v>
      </c>
      <c r="EZ78" s="10">
        <f t="shared" si="77"/>
        <v>0</v>
      </c>
      <c r="FA78" s="7">
        <f t="shared" si="77"/>
        <v>2</v>
      </c>
      <c r="FB78" s="11">
        <f t="shared" si="77"/>
        <v>0</v>
      </c>
      <c r="FC78" s="10">
        <f t="shared" si="77"/>
        <v>0</v>
      </c>
      <c r="FD78" s="11">
        <f t="shared" si="77"/>
        <v>0</v>
      </c>
      <c r="FE78" s="10">
        <f t="shared" si="77"/>
        <v>0</v>
      </c>
      <c r="FF78" s="11">
        <f t="shared" si="77"/>
        <v>19</v>
      </c>
      <c r="FG78" s="10">
        <f t="shared" si="77"/>
        <v>0</v>
      </c>
      <c r="FH78" s="11">
        <f t="shared" si="77"/>
        <v>0</v>
      </c>
      <c r="FI78" s="10">
        <f t="shared" si="77"/>
        <v>0</v>
      </c>
      <c r="FJ78" s="11">
        <f t="shared" ref="FJ78:FO78" si="78">SUM(FJ41:FJ77)</f>
        <v>0</v>
      </c>
      <c r="FK78" s="10">
        <f t="shared" si="78"/>
        <v>0</v>
      </c>
      <c r="FL78" s="11">
        <f t="shared" si="78"/>
        <v>0</v>
      </c>
      <c r="FM78" s="10">
        <f t="shared" si="78"/>
        <v>0</v>
      </c>
      <c r="FN78" s="7">
        <f t="shared" si="78"/>
        <v>3</v>
      </c>
      <c r="FO78" s="7">
        <f t="shared" si="78"/>
        <v>5</v>
      </c>
    </row>
    <row r="79" spans="1:171" ht="20.100000000000001" customHeight="1" x14ac:dyDescent="0.2">
      <c r="A79" s="19" t="s">
        <v>160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9"/>
      <c r="FO79" s="13"/>
    </row>
    <row r="80" spans="1:171" x14ac:dyDescent="0.2">
      <c r="A80" s="6"/>
      <c r="B80" s="6"/>
      <c r="C80" s="6"/>
      <c r="D80" s="6" t="s">
        <v>267</v>
      </c>
      <c r="E80" s="3" t="s">
        <v>163</v>
      </c>
      <c r="F80" s="6">
        <f t="shared" ref="F80:F87" si="79">COUNTIF(T80:FM80,"e")</f>
        <v>0</v>
      </c>
      <c r="G80" s="6">
        <f t="shared" ref="G80:G87" si="80">COUNTIF(T80:FM80,"z")</f>
        <v>1</v>
      </c>
      <c r="H80" s="6">
        <f t="shared" ref="H80:H87" si="81">SUM(I80:P80)</f>
        <v>27</v>
      </c>
      <c r="I80" s="6">
        <f t="shared" ref="I80:I87" si="82">T80+AM80+BF80+BY80+CR80+DK80+ED80+EW80</f>
        <v>0</v>
      </c>
      <c r="J80" s="6">
        <f t="shared" ref="J80:J87" si="83">V80+AO80+BH80+CA80+CT80+DM80+EF80+EY80</f>
        <v>0</v>
      </c>
      <c r="K80" s="6">
        <f t="shared" ref="K80:K87" si="84">Y80+AR80+BK80+CD80+CW80+DP80+EI80+FB80</f>
        <v>0</v>
      </c>
      <c r="L80" s="6">
        <f t="shared" ref="L80:L87" si="85">AA80+AT80+BM80+CF80+CY80+DR80+EK80+FD80</f>
        <v>0</v>
      </c>
      <c r="M80" s="6">
        <f t="shared" ref="M80:M87" si="86">AC80+AV80+BO80+CH80+DA80+DT80+EM80+FF80</f>
        <v>27</v>
      </c>
      <c r="N80" s="6">
        <f t="shared" ref="N80:N87" si="87">AE80+AX80+BQ80+CJ80+DC80+DV80+EO80+FH80</f>
        <v>0</v>
      </c>
      <c r="O80" s="6">
        <f t="shared" ref="O80:O87" si="88">AG80+AZ80+BS80+CL80+DE80+DX80+EQ80+FJ80</f>
        <v>0</v>
      </c>
      <c r="P80" s="6">
        <f t="shared" ref="P80:P87" si="89">AI80+BB80+BU80+CN80+DG80+DZ80+ES80+FL80</f>
        <v>0</v>
      </c>
      <c r="Q80" s="7">
        <f t="shared" ref="Q80:Q87" si="90">AL80+BE80+BX80+CQ80+DJ80+EC80+EV80+FO80</f>
        <v>3</v>
      </c>
      <c r="R80" s="7">
        <f t="shared" ref="R80:R87" si="91">AK80+BD80+BW80+CP80+DI80+EB80+EU80+FN80</f>
        <v>3</v>
      </c>
      <c r="S80" s="7">
        <v>0.9</v>
      </c>
      <c r="T80" s="11"/>
      <c r="U80" s="10"/>
      <c r="V80" s="11"/>
      <c r="W80" s="10"/>
      <c r="X80" s="7"/>
      <c r="Y80" s="11"/>
      <c r="Z80" s="10"/>
      <c r="AA80" s="11"/>
      <c r="AB80" s="10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 t="shared" ref="AL80:AL87" si="92">X80+AK80</f>
        <v>0</v>
      </c>
      <c r="AM80" s="11"/>
      <c r="AN80" s="10"/>
      <c r="AO80" s="11"/>
      <c r="AP80" s="10"/>
      <c r="AQ80" s="7"/>
      <c r="AR80" s="11"/>
      <c r="AS80" s="10"/>
      <c r="AT80" s="11"/>
      <c r="AU80" s="10"/>
      <c r="AV80" s="11"/>
      <c r="AW80" s="10"/>
      <c r="AX80" s="11"/>
      <c r="AY80" s="10"/>
      <c r="AZ80" s="11"/>
      <c r="BA80" s="10"/>
      <c r="BB80" s="11"/>
      <c r="BC80" s="10"/>
      <c r="BD80" s="7"/>
      <c r="BE80" s="7">
        <f t="shared" ref="BE80:BE87" si="93">AQ80+BD80</f>
        <v>0</v>
      </c>
      <c r="BF80" s="11"/>
      <c r="BG80" s="10"/>
      <c r="BH80" s="11"/>
      <c r="BI80" s="10"/>
      <c r="BJ80" s="7"/>
      <c r="BK80" s="11"/>
      <c r="BL80" s="10"/>
      <c r="BM80" s="11"/>
      <c r="BN80" s="10"/>
      <c r="BO80" s="11"/>
      <c r="BP80" s="10"/>
      <c r="BQ80" s="11"/>
      <c r="BR80" s="10"/>
      <c r="BS80" s="11"/>
      <c r="BT80" s="10"/>
      <c r="BU80" s="11"/>
      <c r="BV80" s="10"/>
      <c r="BW80" s="7"/>
      <c r="BX80" s="7">
        <f t="shared" ref="BX80:BX87" si="94">BJ80+BW80</f>
        <v>0</v>
      </c>
      <c r="BY80" s="11"/>
      <c r="BZ80" s="10"/>
      <c r="CA80" s="11"/>
      <c r="CB80" s="10"/>
      <c r="CC80" s="7"/>
      <c r="CD80" s="11"/>
      <c r="CE80" s="10"/>
      <c r="CF80" s="11"/>
      <c r="CG80" s="10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 t="shared" ref="CQ80:CQ87" si="95">CC80+CP80</f>
        <v>0</v>
      </c>
      <c r="CR80" s="11"/>
      <c r="CS80" s="10"/>
      <c r="CT80" s="11"/>
      <c r="CU80" s="10"/>
      <c r="CV80" s="7"/>
      <c r="CW80" s="11"/>
      <c r="CX80" s="10"/>
      <c r="CY80" s="11"/>
      <c r="CZ80" s="10"/>
      <c r="DA80" s="11"/>
      <c r="DB80" s="10"/>
      <c r="DC80" s="11"/>
      <c r="DD80" s="10"/>
      <c r="DE80" s="11"/>
      <c r="DF80" s="10"/>
      <c r="DG80" s="11"/>
      <c r="DH80" s="10"/>
      <c r="DI80" s="7"/>
      <c r="DJ80" s="7">
        <f t="shared" ref="DJ80:DJ87" si="96">CV80+DI80</f>
        <v>0</v>
      </c>
      <c r="DK80" s="11"/>
      <c r="DL80" s="10"/>
      <c r="DM80" s="11"/>
      <c r="DN80" s="10"/>
      <c r="DO80" s="7"/>
      <c r="DP80" s="11"/>
      <c r="DQ80" s="10"/>
      <c r="DR80" s="11"/>
      <c r="DS80" s="10"/>
      <c r="DT80" s="11"/>
      <c r="DU80" s="10"/>
      <c r="DV80" s="11"/>
      <c r="DW80" s="10"/>
      <c r="DX80" s="11"/>
      <c r="DY80" s="10"/>
      <c r="DZ80" s="11"/>
      <c r="EA80" s="10"/>
      <c r="EB80" s="7"/>
      <c r="EC80" s="7">
        <f t="shared" ref="EC80:EC87" si="97">DO80+EB80</f>
        <v>0</v>
      </c>
      <c r="ED80" s="11"/>
      <c r="EE80" s="10"/>
      <c r="EF80" s="11"/>
      <c r="EG80" s="10"/>
      <c r="EH80" s="7"/>
      <c r="EI80" s="11"/>
      <c r="EJ80" s="10"/>
      <c r="EK80" s="11"/>
      <c r="EL80" s="10"/>
      <c r="EM80" s="11">
        <v>27</v>
      </c>
      <c r="EN80" s="10" t="s">
        <v>61</v>
      </c>
      <c r="EO80" s="11"/>
      <c r="EP80" s="10"/>
      <c r="EQ80" s="11"/>
      <c r="ER80" s="10"/>
      <c r="ES80" s="11"/>
      <c r="ET80" s="10"/>
      <c r="EU80" s="7">
        <v>3</v>
      </c>
      <c r="EV80" s="7">
        <f t="shared" ref="EV80:EV87" si="98">EH80+EU80</f>
        <v>3</v>
      </c>
      <c r="EW80" s="11"/>
      <c r="EX80" s="10"/>
      <c r="EY80" s="11"/>
      <c r="EZ80" s="10"/>
      <c r="FA80" s="7"/>
      <c r="FB80" s="11"/>
      <c r="FC80" s="10"/>
      <c r="FD80" s="11"/>
      <c r="FE80" s="10"/>
      <c r="FF80" s="11"/>
      <c r="FG80" s="10"/>
      <c r="FH80" s="11"/>
      <c r="FI80" s="10"/>
      <c r="FJ80" s="11"/>
      <c r="FK80" s="10"/>
      <c r="FL80" s="11"/>
      <c r="FM80" s="10"/>
      <c r="FN80" s="7"/>
      <c r="FO80" s="7">
        <f t="shared" ref="FO80:FO87" si="99">FA80+FN80</f>
        <v>0</v>
      </c>
    </row>
    <row r="81" spans="1:171" x14ac:dyDescent="0.2">
      <c r="A81" s="6"/>
      <c r="B81" s="6"/>
      <c r="C81" s="6"/>
      <c r="D81" s="6" t="s">
        <v>268</v>
      </c>
      <c r="E81" s="3" t="s">
        <v>165</v>
      </c>
      <c r="F81" s="6">
        <f t="shared" si="79"/>
        <v>1</v>
      </c>
      <c r="G81" s="6">
        <f t="shared" si="80"/>
        <v>0</v>
      </c>
      <c r="H81" s="6">
        <f t="shared" si="81"/>
        <v>0</v>
      </c>
      <c r="I81" s="6">
        <f t="shared" si="82"/>
        <v>0</v>
      </c>
      <c r="J81" s="6">
        <f t="shared" si="83"/>
        <v>0</v>
      </c>
      <c r="K81" s="6">
        <f t="shared" si="84"/>
        <v>0</v>
      </c>
      <c r="L81" s="6">
        <f t="shared" si="85"/>
        <v>0</v>
      </c>
      <c r="M81" s="6">
        <f t="shared" si="86"/>
        <v>0</v>
      </c>
      <c r="N81" s="6">
        <f t="shared" si="87"/>
        <v>0</v>
      </c>
      <c r="O81" s="6">
        <f t="shared" si="88"/>
        <v>0</v>
      </c>
      <c r="P81" s="6">
        <f t="shared" si="89"/>
        <v>0</v>
      </c>
      <c r="Q81" s="7">
        <f t="shared" si="90"/>
        <v>15</v>
      </c>
      <c r="R81" s="7">
        <f t="shared" si="91"/>
        <v>15</v>
      </c>
      <c r="S81" s="7">
        <v>0</v>
      </c>
      <c r="T81" s="11"/>
      <c r="U81" s="10"/>
      <c r="V81" s="11"/>
      <c r="W81" s="10"/>
      <c r="X81" s="7"/>
      <c r="Y81" s="11"/>
      <c r="Z81" s="10"/>
      <c r="AA81" s="11"/>
      <c r="AB81" s="10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 t="shared" si="92"/>
        <v>0</v>
      </c>
      <c r="AM81" s="11"/>
      <c r="AN81" s="10"/>
      <c r="AO81" s="11"/>
      <c r="AP81" s="10"/>
      <c r="AQ81" s="7"/>
      <c r="AR81" s="11"/>
      <c r="AS81" s="10"/>
      <c r="AT81" s="11"/>
      <c r="AU81" s="10"/>
      <c r="AV81" s="11"/>
      <c r="AW81" s="10"/>
      <c r="AX81" s="11"/>
      <c r="AY81" s="10"/>
      <c r="AZ81" s="11"/>
      <c r="BA81" s="10"/>
      <c r="BB81" s="11"/>
      <c r="BC81" s="10"/>
      <c r="BD81" s="7"/>
      <c r="BE81" s="7">
        <f t="shared" si="93"/>
        <v>0</v>
      </c>
      <c r="BF81" s="11"/>
      <c r="BG81" s="10"/>
      <c r="BH81" s="11"/>
      <c r="BI81" s="10"/>
      <c r="BJ81" s="7"/>
      <c r="BK81" s="11"/>
      <c r="BL81" s="10"/>
      <c r="BM81" s="11"/>
      <c r="BN81" s="10"/>
      <c r="BO81" s="11"/>
      <c r="BP81" s="10"/>
      <c r="BQ81" s="11"/>
      <c r="BR81" s="10"/>
      <c r="BS81" s="11"/>
      <c r="BT81" s="10"/>
      <c r="BU81" s="11"/>
      <c r="BV81" s="10"/>
      <c r="BW81" s="7"/>
      <c r="BX81" s="7">
        <f t="shared" si="94"/>
        <v>0</v>
      </c>
      <c r="BY81" s="11"/>
      <c r="BZ81" s="10"/>
      <c r="CA81" s="11"/>
      <c r="CB81" s="10"/>
      <c r="CC81" s="7"/>
      <c r="CD81" s="11"/>
      <c r="CE81" s="10"/>
      <c r="CF81" s="11"/>
      <c r="CG81" s="10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 t="shared" si="95"/>
        <v>0</v>
      </c>
      <c r="CR81" s="11"/>
      <c r="CS81" s="10"/>
      <c r="CT81" s="11"/>
      <c r="CU81" s="10"/>
      <c r="CV81" s="7"/>
      <c r="CW81" s="11"/>
      <c r="CX81" s="10"/>
      <c r="CY81" s="11"/>
      <c r="CZ81" s="10"/>
      <c r="DA81" s="11"/>
      <c r="DB81" s="10"/>
      <c r="DC81" s="11"/>
      <c r="DD81" s="10"/>
      <c r="DE81" s="11"/>
      <c r="DF81" s="10"/>
      <c r="DG81" s="11"/>
      <c r="DH81" s="10"/>
      <c r="DI81" s="7"/>
      <c r="DJ81" s="7">
        <f t="shared" si="96"/>
        <v>0</v>
      </c>
      <c r="DK81" s="11"/>
      <c r="DL81" s="10"/>
      <c r="DM81" s="11"/>
      <c r="DN81" s="10"/>
      <c r="DO81" s="7"/>
      <c r="DP81" s="11"/>
      <c r="DQ81" s="10"/>
      <c r="DR81" s="11"/>
      <c r="DS81" s="10"/>
      <c r="DT81" s="11"/>
      <c r="DU81" s="10"/>
      <c r="DV81" s="11"/>
      <c r="DW81" s="10"/>
      <c r="DX81" s="11"/>
      <c r="DY81" s="10"/>
      <c r="DZ81" s="11"/>
      <c r="EA81" s="10"/>
      <c r="EB81" s="7"/>
      <c r="EC81" s="7">
        <f t="shared" si="97"/>
        <v>0</v>
      </c>
      <c r="ED81" s="11"/>
      <c r="EE81" s="10"/>
      <c r="EF81" s="11"/>
      <c r="EG81" s="10"/>
      <c r="EH81" s="7"/>
      <c r="EI81" s="11"/>
      <c r="EJ81" s="10"/>
      <c r="EK81" s="11"/>
      <c r="EL81" s="10"/>
      <c r="EM81" s="11"/>
      <c r="EN81" s="10"/>
      <c r="EO81" s="11"/>
      <c r="EP81" s="10"/>
      <c r="EQ81" s="11"/>
      <c r="ER81" s="10"/>
      <c r="ES81" s="11"/>
      <c r="ET81" s="10"/>
      <c r="EU81" s="7"/>
      <c r="EV81" s="7">
        <f t="shared" si="98"/>
        <v>0</v>
      </c>
      <c r="EW81" s="11"/>
      <c r="EX81" s="10"/>
      <c r="EY81" s="11"/>
      <c r="EZ81" s="10"/>
      <c r="FA81" s="7"/>
      <c r="FB81" s="11"/>
      <c r="FC81" s="10"/>
      <c r="FD81" s="11"/>
      <c r="FE81" s="10"/>
      <c r="FF81" s="11"/>
      <c r="FG81" s="10"/>
      <c r="FH81" s="11">
        <v>0</v>
      </c>
      <c r="FI81" s="10" t="s">
        <v>64</v>
      </c>
      <c r="FJ81" s="11"/>
      <c r="FK81" s="10"/>
      <c r="FL81" s="11"/>
      <c r="FM81" s="10"/>
      <c r="FN81" s="7">
        <v>15</v>
      </c>
      <c r="FO81" s="7">
        <f t="shared" si="99"/>
        <v>15</v>
      </c>
    </row>
    <row r="82" spans="1:171" x14ac:dyDescent="0.2">
      <c r="A82" s="6"/>
      <c r="B82" s="6"/>
      <c r="C82" s="6"/>
      <c r="D82" s="6" t="s">
        <v>269</v>
      </c>
      <c r="E82" s="3" t="s">
        <v>270</v>
      </c>
      <c r="F82" s="6">
        <f t="shared" si="79"/>
        <v>0</v>
      </c>
      <c r="G82" s="6">
        <f t="shared" si="80"/>
        <v>2</v>
      </c>
      <c r="H82" s="6">
        <f t="shared" si="81"/>
        <v>18</v>
      </c>
      <c r="I82" s="6">
        <f t="shared" si="82"/>
        <v>9</v>
      </c>
      <c r="J82" s="6">
        <f t="shared" si="83"/>
        <v>0</v>
      </c>
      <c r="K82" s="6">
        <f t="shared" si="84"/>
        <v>0</v>
      </c>
      <c r="L82" s="6">
        <f t="shared" si="85"/>
        <v>0</v>
      </c>
      <c r="M82" s="6">
        <f t="shared" si="86"/>
        <v>9</v>
      </c>
      <c r="N82" s="6">
        <f t="shared" si="87"/>
        <v>0</v>
      </c>
      <c r="O82" s="6">
        <f t="shared" si="88"/>
        <v>0</v>
      </c>
      <c r="P82" s="6">
        <f t="shared" si="89"/>
        <v>0</v>
      </c>
      <c r="Q82" s="7">
        <f t="shared" si="90"/>
        <v>3</v>
      </c>
      <c r="R82" s="7">
        <f t="shared" si="91"/>
        <v>2</v>
      </c>
      <c r="S82" s="7">
        <v>0.6</v>
      </c>
      <c r="T82" s="11"/>
      <c r="U82" s="10"/>
      <c r="V82" s="11"/>
      <c r="W82" s="10"/>
      <c r="X82" s="7"/>
      <c r="Y82" s="11"/>
      <c r="Z82" s="10"/>
      <c r="AA82" s="11"/>
      <c r="AB82" s="10"/>
      <c r="AC82" s="11"/>
      <c r="AD82" s="10"/>
      <c r="AE82" s="11"/>
      <c r="AF82" s="10"/>
      <c r="AG82" s="11"/>
      <c r="AH82" s="10"/>
      <c r="AI82" s="11"/>
      <c r="AJ82" s="10"/>
      <c r="AK82" s="7"/>
      <c r="AL82" s="7">
        <f t="shared" si="92"/>
        <v>0</v>
      </c>
      <c r="AM82" s="11"/>
      <c r="AN82" s="10"/>
      <c r="AO82" s="11"/>
      <c r="AP82" s="10"/>
      <c r="AQ82" s="7"/>
      <c r="AR82" s="11"/>
      <c r="AS82" s="10"/>
      <c r="AT82" s="11"/>
      <c r="AU82" s="10"/>
      <c r="AV82" s="11"/>
      <c r="AW82" s="10"/>
      <c r="AX82" s="11"/>
      <c r="AY82" s="10"/>
      <c r="AZ82" s="11"/>
      <c r="BA82" s="10"/>
      <c r="BB82" s="11"/>
      <c r="BC82" s="10"/>
      <c r="BD82" s="7"/>
      <c r="BE82" s="7">
        <f t="shared" si="93"/>
        <v>0</v>
      </c>
      <c r="BF82" s="11"/>
      <c r="BG82" s="10"/>
      <c r="BH82" s="11"/>
      <c r="BI82" s="10"/>
      <c r="BJ82" s="7"/>
      <c r="BK82" s="11"/>
      <c r="BL82" s="10"/>
      <c r="BM82" s="11"/>
      <c r="BN82" s="10"/>
      <c r="BO82" s="11"/>
      <c r="BP82" s="10"/>
      <c r="BQ82" s="11"/>
      <c r="BR82" s="10"/>
      <c r="BS82" s="11"/>
      <c r="BT82" s="10"/>
      <c r="BU82" s="11"/>
      <c r="BV82" s="10"/>
      <c r="BW82" s="7"/>
      <c r="BX82" s="7">
        <f t="shared" si="94"/>
        <v>0</v>
      </c>
      <c r="BY82" s="11"/>
      <c r="BZ82" s="10"/>
      <c r="CA82" s="11"/>
      <c r="CB82" s="10"/>
      <c r="CC82" s="7"/>
      <c r="CD82" s="11"/>
      <c r="CE82" s="10"/>
      <c r="CF82" s="11"/>
      <c r="CG82" s="10"/>
      <c r="CH82" s="11"/>
      <c r="CI82" s="10"/>
      <c r="CJ82" s="11"/>
      <c r="CK82" s="10"/>
      <c r="CL82" s="11"/>
      <c r="CM82" s="10"/>
      <c r="CN82" s="11"/>
      <c r="CO82" s="10"/>
      <c r="CP82" s="7"/>
      <c r="CQ82" s="7">
        <f t="shared" si="95"/>
        <v>0</v>
      </c>
      <c r="CR82" s="11">
        <v>9</v>
      </c>
      <c r="CS82" s="10" t="s">
        <v>61</v>
      </c>
      <c r="CT82" s="11"/>
      <c r="CU82" s="10"/>
      <c r="CV82" s="7">
        <v>1</v>
      </c>
      <c r="CW82" s="11"/>
      <c r="CX82" s="10"/>
      <c r="CY82" s="11"/>
      <c r="CZ82" s="10"/>
      <c r="DA82" s="11">
        <v>9</v>
      </c>
      <c r="DB82" s="10" t="s">
        <v>61</v>
      </c>
      <c r="DC82" s="11"/>
      <c r="DD82" s="10"/>
      <c r="DE82" s="11"/>
      <c r="DF82" s="10"/>
      <c r="DG82" s="11"/>
      <c r="DH82" s="10"/>
      <c r="DI82" s="7">
        <v>2</v>
      </c>
      <c r="DJ82" s="7">
        <f t="shared" si="96"/>
        <v>3</v>
      </c>
      <c r="DK82" s="11"/>
      <c r="DL82" s="10"/>
      <c r="DM82" s="11"/>
      <c r="DN82" s="10"/>
      <c r="DO82" s="7"/>
      <c r="DP82" s="11"/>
      <c r="DQ82" s="10"/>
      <c r="DR82" s="11"/>
      <c r="DS82" s="10"/>
      <c r="DT82" s="11"/>
      <c r="DU82" s="10"/>
      <c r="DV82" s="11"/>
      <c r="DW82" s="10"/>
      <c r="DX82" s="11"/>
      <c r="DY82" s="10"/>
      <c r="DZ82" s="11"/>
      <c r="EA82" s="10"/>
      <c r="EB82" s="7"/>
      <c r="EC82" s="7">
        <f t="shared" si="97"/>
        <v>0</v>
      </c>
      <c r="ED82" s="11"/>
      <c r="EE82" s="10"/>
      <c r="EF82" s="11"/>
      <c r="EG82" s="10"/>
      <c r="EH82" s="7"/>
      <c r="EI82" s="11"/>
      <c r="EJ82" s="10"/>
      <c r="EK82" s="11"/>
      <c r="EL82" s="10"/>
      <c r="EM82" s="11"/>
      <c r="EN82" s="10"/>
      <c r="EO82" s="11"/>
      <c r="EP82" s="10"/>
      <c r="EQ82" s="11"/>
      <c r="ER82" s="10"/>
      <c r="ES82" s="11"/>
      <c r="ET82" s="10"/>
      <c r="EU82" s="7"/>
      <c r="EV82" s="7">
        <f t="shared" si="98"/>
        <v>0</v>
      </c>
      <c r="EW82" s="11"/>
      <c r="EX82" s="10"/>
      <c r="EY82" s="11"/>
      <c r="EZ82" s="10"/>
      <c r="FA82" s="7"/>
      <c r="FB82" s="11"/>
      <c r="FC82" s="10"/>
      <c r="FD82" s="11"/>
      <c r="FE82" s="10"/>
      <c r="FF82" s="11"/>
      <c r="FG82" s="10"/>
      <c r="FH82" s="11"/>
      <c r="FI82" s="10"/>
      <c r="FJ82" s="11"/>
      <c r="FK82" s="10"/>
      <c r="FL82" s="11"/>
      <c r="FM82" s="10"/>
      <c r="FN82" s="7"/>
      <c r="FO82" s="7">
        <f t="shared" si="99"/>
        <v>0</v>
      </c>
    </row>
    <row r="83" spans="1:171" x14ac:dyDescent="0.2">
      <c r="A83" s="6"/>
      <c r="B83" s="6"/>
      <c r="C83" s="6"/>
      <c r="D83" s="6" t="s">
        <v>271</v>
      </c>
      <c r="E83" s="3" t="s">
        <v>272</v>
      </c>
      <c r="F83" s="6">
        <f t="shared" si="79"/>
        <v>0</v>
      </c>
      <c r="G83" s="6">
        <f t="shared" si="80"/>
        <v>2</v>
      </c>
      <c r="H83" s="6">
        <f t="shared" si="81"/>
        <v>27</v>
      </c>
      <c r="I83" s="6">
        <f t="shared" si="82"/>
        <v>9</v>
      </c>
      <c r="J83" s="6">
        <f t="shared" si="83"/>
        <v>18</v>
      </c>
      <c r="K83" s="6">
        <f t="shared" si="84"/>
        <v>0</v>
      </c>
      <c r="L83" s="6">
        <f t="shared" si="85"/>
        <v>0</v>
      </c>
      <c r="M83" s="6">
        <f t="shared" si="86"/>
        <v>0</v>
      </c>
      <c r="N83" s="6">
        <f t="shared" si="87"/>
        <v>0</v>
      </c>
      <c r="O83" s="6">
        <f t="shared" si="88"/>
        <v>0</v>
      </c>
      <c r="P83" s="6">
        <f t="shared" si="89"/>
        <v>0</v>
      </c>
      <c r="Q83" s="7">
        <f t="shared" si="90"/>
        <v>4</v>
      </c>
      <c r="R83" s="7">
        <f t="shared" si="91"/>
        <v>0</v>
      </c>
      <c r="S83" s="7">
        <v>0.9</v>
      </c>
      <c r="T83" s="11"/>
      <c r="U83" s="10"/>
      <c r="V83" s="11"/>
      <c r="W83" s="10"/>
      <c r="X83" s="7"/>
      <c r="Y83" s="11"/>
      <c r="Z83" s="10"/>
      <c r="AA83" s="11"/>
      <c r="AB83" s="10"/>
      <c r="AC83" s="11"/>
      <c r="AD83" s="10"/>
      <c r="AE83" s="11"/>
      <c r="AF83" s="10"/>
      <c r="AG83" s="11"/>
      <c r="AH83" s="10"/>
      <c r="AI83" s="11"/>
      <c r="AJ83" s="10"/>
      <c r="AK83" s="7"/>
      <c r="AL83" s="7">
        <f t="shared" si="92"/>
        <v>0</v>
      </c>
      <c r="AM83" s="11"/>
      <c r="AN83" s="10"/>
      <c r="AO83" s="11"/>
      <c r="AP83" s="10"/>
      <c r="AQ83" s="7"/>
      <c r="AR83" s="11"/>
      <c r="AS83" s="10"/>
      <c r="AT83" s="11"/>
      <c r="AU83" s="10"/>
      <c r="AV83" s="11"/>
      <c r="AW83" s="10"/>
      <c r="AX83" s="11"/>
      <c r="AY83" s="10"/>
      <c r="AZ83" s="11"/>
      <c r="BA83" s="10"/>
      <c r="BB83" s="11"/>
      <c r="BC83" s="10"/>
      <c r="BD83" s="7"/>
      <c r="BE83" s="7">
        <f t="shared" si="93"/>
        <v>0</v>
      </c>
      <c r="BF83" s="11"/>
      <c r="BG83" s="10"/>
      <c r="BH83" s="11"/>
      <c r="BI83" s="10"/>
      <c r="BJ83" s="7"/>
      <c r="BK83" s="11"/>
      <c r="BL83" s="10"/>
      <c r="BM83" s="11"/>
      <c r="BN83" s="10"/>
      <c r="BO83" s="11"/>
      <c r="BP83" s="10"/>
      <c r="BQ83" s="11"/>
      <c r="BR83" s="10"/>
      <c r="BS83" s="11"/>
      <c r="BT83" s="10"/>
      <c r="BU83" s="11"/>
      <c r="BV83" s="10"/>
      <c r="BW83" s="7"/>
      <c r="BX83" s="7">
        <f t="shared" si="94"/>
        <v>0</v>
      </c>
      <c r="BY83" s="11"/>
      <c r="BZ83" s="10"/>
      <c r="CA83" s="11"/>
      <c r="CB83" s="10"/>
      <c r="CC83" s="7"/>
      <c r="CD83" s="11"/>
      <c r="CE83" s="10"/>
      <c r="CF83" s="11"/>
      <c r="CG83" s="10"/>
      <c r="CH83" s="11"/>
      <c r="CI83" s="10"/>
      <c r="CJ83" s="11"/>
      <c r="CK83" s="10"/>
      <c r="CL83" s="11"/>
      <c r="CM83" s="10"/>
      <c r="CN83" s="11"/>
      <c r="CO83" s="10"/>
      <c r="CP83" s="7"/>
      <c r="CQ83" s="7">
        <f t="shared" si="95"/>
        <v>0</v>
      </c>
      <c r="CR83" s="11"/>
      <c r="CS83" s="10"/>
      <c r="CT83" s="11"/>
      <c r="CU83" s="10"/>
      <c r="CV83" s="7"/>
      <c r="CW83" s="11"/>
      <c r="CX83" s="10"/>
      <c r="CY83" s="11"/>
      <c r="CZ83" s="10"/>
      <c r="DA83" s="11"/>
      <c r="DB83" s="10"/>
      <c r="DC83" s="11"/>
      <c r="DD83" s="10"/>
      <c r="DE83" s="11"/>
      <c r="DF83" s="10"/>
      <c r="DG83" s="11"/>
      <c r="DH83" s="10"/>
      <c r="DI83" s="7"/>
      <c r="DJ83" s="7">
        <f t="shared" si="96"/>
        <v>0</v>
      </c>
      <c r="DK83" s="11"/>
      <c r="DL83" s="10"/>
      <c r="DM83" s="11"/>
      <c r="DN83" s="10"/>
      <c r="DO83" s="7"/>
      <c r="DP83" s="11"/>
      <c r="DQ83" s="10"/>
      <c r="DR83" s="11"/>
      <c r="DS83" s="10"/>
      <c r="DT83" s="11"/>
      <c r="DU83" s="10"/>
      <c r="DV83" s="11"/>
      <c r="DW83" s="10"/>
      <c r="DX83" s="11"/>
      <c r="DY83" s="10"/>
      <c r="DZ83" s="11"/>
      <c r="EA83" s="10"/>
      <c r="EB83" s="7"/>
      <c r="EC83" s="7">
        <f t="shared" si="97"/>
        <v>0</v>
      </c>
      <c r="ED83" s="11">
        <v>9</v>
      </c>
      <c r="EE83" s="10" t="s">
        <v>61</v>
      </c>
      <c r="EF83" s="11">
        <v>18</v>
      </c>
      <c r="EG83" s="10" t="s">
        <v>61</v>
      </c>
      <c r="EH83" s="7">
        <v>4</v>
      </c>
      <c r="EI83" s="11"/>
      <c r="EJ83" s="10"/>
      <c r="EK83" s="11"/>
      <c r="EL83" s="10"/>
      <c r="EM83" s="11"/>
      <c r="EN83" s="10"/>
      <c r="EO83" s="11"/>
      <c r="EP83" s="10"/>
      <c r="EQ83" s="11"/>
      <c r="ER83" s="10"/>
      <c r="ES83" s="11"/>
      <c r="ET83" s="10"/>
      <c r="EU83" s="7"/>
      <c r="EV83" s="7">
        <f t="shared" si="98"/>
        <v>4</v>
      </c>
      <c r="EW83" s="11"/>
      <c r="EX83" s="10"/>
      <c r="EY83" s="11"/>
      <c r="EZ83" s="10"/>
      <c r="FA83" s="7"/>
      <c r="FB83" s="11"/>
      <c r="FC83" s="10"/>
      <c r="FD83" s="11"/>
      <c r="FE83" s="10"/>
      <c r="FF83" s="11"/>
      <c r="FG83" s="10"/>
      <c r="FH83" s="11"/>
      <c r="FI83" s="10"/>
      <c r="FJ83" s="11"/>
      <c r="FK83" s="10"/>
      <c r="FL83" s="11"/>
      <c r="FM83" s="10"/>
      <c r="FN83" s="7"/>
      <c r="FO83" s="7">
        <f t="shared" si="99"/>
        <v>0</v>
      </c>
    </row>
    <row r="84" spans="1:171" x14ac:dyDescent="0.2">
      <c r="A84" s="6"/>
      <c r="B84" s="6"/>
      <c r="C84" s="6"/>
      <c r="D84" s="6" t="s">
        <v>273</v>
      </c>
      <c r="E84" s="3" t="s">
        <v>274</v>
      </c>
      <c r="F84" s="6">
        <f t="shared" si="79"/>
        <v>0</v>
      </c>
      <c r="G84" s="6">
        <f t="shared" si="80"/>
        <v>2</v>
      </c>
      <c r="H84" s="6">
        <f t="shared" si="81"/>
        <v>18</v>
      </c>
      <c r="I84" s="6">
        <f t="shared" si="82"/>
        <v>9</v>
      </c>
      <c r="J84" s="6">
        <f t="shared" si="83"/>
        <v>9</v>
      </c>
      <c r="K84" s="6">
        <f t="shared" si="84"/>
        <v>0</v>
      </c>
      <c r="L84" s="6">
        <f t="shared" si="85"/>
        <v>0</v>
      </c>
      <c r="M84" s="6">
        <f t="shared" si="86"/>
        <v>0</v>
      </c>
      <c r="N84" s="6">
        <f t="shared" si="87"/>
        <v>0</v>
      </c>
      <c r="O84" s="6">
        <f t="shared" si="88"/>
        <v>0</v>
      </c>
      <c r="P84" s="6">
        <f t="shared" si="89"/>
        <v>0</v>
      </c>
      <c r="Q84" s="7">
        <f t="shared" si="90"/>
        <v>2</v>
      </c>
      <c r="R84" s="7">
        <f t="shared" si="91"/>
        <v>0</v>
      </c>
      <c r="S84" s="7">
        <v>0.6</v>
      </c>
      <c r="T84" s="11"/>
      <c r="U84" s="10"/>
      <c r="V84" s="11"/>
      <c r="W84" s="10"/>
      <c r="X84" s="7"/>
      <c r="Y84" s="11"/>
      <c r="Z84" s="10"/>
      <c r="AA84" s="11"/>
      <c r="AB84" s="10"/>
      <c r="AC84" s="11"/>
      <c r="AD84" s="10"/>
      <c r="AE84" s="11"/>
      <c r="AF84" s="10"/>
      <c r="AG84" s="11"/>
      <c r="AH84" s="10"/>
      <c r="AI84" s="11"/>
      <c r="AJ84" s="10"/>
      <c r="AK84" s="7"/>
      <c r="AL84" s="7">
        <f t="shared" si="92"/>
        <v>0</v>
      </c>
      <c r="AM84" s="11"/>
      <c r="AN84" s="10"/>
      <c r="AO84" s="11"/>
      <c r="AP84" s="10"/>
      <c r="AQ84" s="7"/>
      <c r="AR84" s="11"/>
      <c r="AS84" s="10"/>
      <c r="AT84" s="11"/>
      <c r="AU84" s="10"/>
      <c r="AV84" s="11"/>
      <c r="AW84" s="10"/>
      <c r="AX84" s="11"/>
      <c r="AY84" s="10"/>
      <c r="AZ84" s="11"/>
      <c r="BA84" s="10"/>
      <c r="BB84" s="11"/>
      <c r="BC84" s="10"/>
      <c r="BD84" s="7"/>
      <c r="BE84" s="7">
        <f t="shared" si="93"/>
        <v>0</v>
      </c>
      <c r="BF84" s="11"/>
      <c r="BG84" s="10"/>
      <c r="BH84" s="11"/>
      <c r="BI84" s="10"/>
      <c r="BJ84" s="7"/>
      <c r="BK84" s="11"/>
      <c r="BL84" s="10"/>
      <c r="BM84" s="11"/>
      <c r="BN84" s="10"/>
      <c r="BO84" s="11"/>
      <c r="BP84" s="10"/>
      <c r="BQ84" s="11"/>
      <c r="BR84" s="10"/>
      <c r="BS84" s="11"/>
      <c r="BT84" s="10"/>
      <c r="BU84" s="11"/>
      <c r="BV84" s="10"/>
      <c r="BW84" s="7"/>
      <c r="BX84" s="7">
        <f t="shared" si="94"/>
        <v>0</v>
      </c>
      <c r="BY84" s="11"/>
      <c r="BZ84" s="10"/>
      <c r="CA84" s="11"/>
      <c r="CB84" s="10"/>
      <c r="CC84" s="7"/>
      <c r="CD84" s="11"/>
      <c r="CE84" s="10"/>
      <c r="CF84" s="11"/>
      <c r="CG84" s="10"/>
      <c r="CH84" s="11"/>
      <c r="CI84" s="10"/>
      <c r="CJ84" s="11"/>
      <c r="CK84" s="10"/>
      <c r="CL84" s="11"/>
      <c r="CM84" s="10"/>
      <c r="CN84" s="11"/>
      <c r="CO84" s="10"/>
      <c r="CP84" s="7"/>
      <c r="CQ84" s="7">
        <f t="shared" si="95"/>
        <v>0</v>
      </c>
      <c r="CR84" s="11"/>
      <c r="CS84" s="10"/>
      <c r="CT84" s="11"/>
      <c r="CU84" s="10"/>
      <c r="CV84" s="7"/>
      <c r="CW84" s="11"/>
      <c r="CX84" s="10"/>
      <c r="CY84" s="11"/>
      <c r="CZ84" s="10"/>
      <c r="DA84" s="11"/>
      <c r="DB84" s="10"/>
      <c r="DC84" s="11"/>
      <c r="DD84" s="10"/>
      <c r="DE84" s="11"/>
      <c r="DF84" s="10"/>
      <c r="DG84" s="11"/>
      <c r="DH84" s="10"/>
      <c r="DI84" s="7"/>
      <c r="DJ84" s="7">
        <f t="shared" si="96"/>
        <v>0</v>
      </c>
      <c r="DK84" s="11"/>
      <c r="DL84" s="10"/>
      <c r="DM84" s="11"/>
      <c r="DN84" s="10"/>
      <c r="DO84" s="7"/>
      <c r="DP84" s="11"/>
      <c r="DQ84" s="10"/>
      <c r="DR84" s="11"/>
      <c r="DS84" s="10"/>
      <c r="DT84" s="11"/>
      <c r="DU84" s="10"/>
      <c r="DV84" s="11"/>
      <c r="DW84" s="10"/>
      <c r="DX84" s="11"/>
      <c r="DY84" s="10"/>
      <c r="DZ84" s="11"/>
      <c r="EA84" s="10"/>
      <c r="EB84" s="7"/>
      <c r="EC84" s="7">
        <f t="shared" si="97"/>
        <v>0</v>
      </c>
      <c r="ED84" s="11"/>
      <c r="EE84" s="10"/>
      <c r="EF84" s="11"/>
      <c r="EG84" s="10"/>
      <c r="EH84" s="7"/>
      <c r="EI84" s="11"/>
      <c r="EJ84" s="10"/>
      <c r="EK84" s="11"/>
      <c r="EL84" s="10"/>
      <c r="EM84" s="11"/>
      <c r="EN84" s="10"/>
      <c r="EO84" s="11"/>
      <c r="EP84" s="10"/>
      <c r="EQ84" s="11"/>
      <c r="ER84" s="10"/>
      <c r="ES84" s="11"/>
      <c r="ET84" s="10"/>
      <c r="EU84" s="7"/>
      <c r="EV84" s="7">
        <f t="shared" si="98"/>
        <v>0</v>
      </c>
      <c r="EW84" s="11">
        <v>9</v>
      </c>
      <c r="EX84" s="10" t="s">
        <v>61</v>
      </c>
      <c r="EY84" s="11">
        <v>9</v>
      </c>
      <c r="EZ84" s="10" t="s">
        <v>61</v>
      </c>
      <c r="FA84" s="7">
        <v>2</v>
      </c>
      <c r="FB84" s="11"/>
      <c r="FC84" s="10"/>
      <c r="FD84" s="11"/>
      <c r="FE84" s="10"/>
      <c r="FF84" s="11"/>
      <c r="FG84" s="10"/>
      <c r="FH84" s="11"/>
      <c r="FI84" s="10"/>
      <c r="FJ84" s="11"/>
      <c r="FK84" s="10"/>
      <c r="FL84" s="11"/>
      <c r="FM84" s="10"/>
      <c r="FN84" s="7"/>
      <c r="FO84" s="7">
        <f t="shared" si="99"/>
        <v>2</v>
      </c>
    </row>
    <row r="85" spans="1:171" x14ac:dyDescent="0.2">
      <c r="A85" s="6"/>
      <c r="B85" s="6"/>
      <c r="C85" s="6"/>
      <c r="D85" s="6" t="s">
        <v>275</v>
      </c>
      <c r="E85" s="3" t="s">
        <v>276</v>
      </c>
      <c r="F85" s="6">
        <f t="shared" si="79"/>
        <v>0</v>
      </c>
      <c r="G85" s="6">
        <f t="shared" si="80"/>
        <v>2</v>
      </c>
      <c r="H85" s="6">
        <f t="shared" si="81"/>
        <v>18</v>
      </c>
      <c r="I85" s="6">
        <f t="shared" si="82"/>
        <v>9</v>
      </c>
      <c r="J85" s="6">
        <f t="shared" si="83"/>
        <v>0</v>
      </c>
      <c r="K85" s="6">
        <f t="shared" si="84"/>
        <v>0</v>
      </c>
      <c r="L85" s="6">
        <f t="shared" si="85"/>
        <v>0</v>
      </c>
      <c r="M85" s="6">
        <f t="shared" si="86"/>
        <v>9</v>
      </c>
      <c r="N85" s="6">
        <f t="shared" si="87"/>
        <v>0</v>
      </c>
      <c r="O85" s="6">
        <f t="shared" si="88"/>
        <v>0</v>
      </c>
      <c r="P85" s="6">
        <f t="shared" si="89"/>
        <v>0</v>
      </c>
      <c r="Q85" s="7">
        <f t="shared" si="90"/>
        <v>3</v>
      </c>
      <c r="R85" s="7">
        <f t="shared" si="91"/>
        <v>1.5</v>
      </c>
      <c r="S85" s="7">
        <v>0.6</v>
      </c>
      <c r="T85" s="11"/>
      <c r="U85" s="10"/>
      <c r="V85" s="11"/>
      <c r="W85" s="10"/>
      <c r="X85" s="7"/>
      <c r="Y85" s="11"/>
      <c r="Z85" s="10"/>
      <c r="AA85" s="11"/>
      <c r="AB85" s="10"/>
      <c r="AC85" s="11"/>
      <c r="AD85" s="10"/>
      <c r="AE85" s="11"/>
      <c r="AF85" s="10"/>
      <c r="AG85" s="11"/>
      <c r="AH85" s="10"/>
      <c r="AI85" s="11"/>
      <c r="AJ85" s="10"/>
      <c r="AK85" s="7"/>
      <c r="AL85" s="7">
        <f t="shared" si="92"/>
        <v>0</v>
      </c>
      <c r="AM85" s="11"/>
      <c r="AN85" s="10"/>
      <c r="AO85" s="11"/>
      <c r="AP85" s="10"/>
      <c r="AQ85" s="7"/>
      <c r="AR85" s="11"/>
      <c r="AS85" s="10"/>
      <c r="AT85" s="11"/>
      <c r="AU85" s="10"/>
      <c r="AV85" s="11"/>
      <c r="AW85" s="10"/>
      <c r="AX85" s="11"/>
      <c r="AY85" s="10"/>
      <c r="AZ85" s="11"/>
      <c r="BA85" s="10"/>
      <c r="BB85" s="11"/>
      <c r="BC85" s="10"/>
      <c r="BD85" s="7"/>
      <c r="BE85" s="7">
        <f t="shared" si="93"/>
        <v>0</v>
      </c>
      <c r="BF85" s="11"/>
      <c r="BG85" s="10"/>
      <c r="BH85" s="11"/>
      <c r="BI85" s="10"/>
      <c r="BJ85" s="7"/>
      <c r="BK85" s="11"/>
      <c r="BL85" s="10"/>
      <c r="BM85" s="11"/>
      <c r="BN85" s="10"/>
      <c r="BO85" s="11"/>
      <c r="BP85" s="10"/>
      <c r="BQ85" s="11"/>
      <c r="BR85" s="10"/>
      <c r="BS85" s="11"/>
      <c r="BT85" s="10"/>
      <c r="BU85" s="11"/>
      <c r="BV85" s="10"/>
      <c r="BW85" s="7"/>
      <c r="BX85" s="7">
        <f t="shared" si="94"/>
        <v>0</v>
      </c>
      <c r="BY85" s="11"/>
      <c r="BZ85" s="10"/>
      <c r="CA85" s="11"/>
      <c r="CB85" s="10"/>
      <c r="CC85" s="7"/>
      <c r="CD85" s="11"/>
      <c r="CE85" s="10"/>
      <c r="CF85" s="11"/>
      <c r="CG85" s="10"/>
      <c r="CH85" s="11"/>
      <c r="CI85" s="10"/>
      <c r="CJ85" s="11"/>
      <c r="CK85" s="10"/>
      <c r="CL85" s="11"/>
      <c r="CM85" s="10"/>
      <c r="CN85" s="11"/>
      <c r="CO85" s="10"/>
      <c r="CP85" s="7"/>
      <c r="CQ85" s="7">
        <f t="shared" si="95"/>
        <v>0</v>
      </c>
      <c r="CR85" s="11"/>
      <c r="CS85" s="10"/>
      <c r="CT85" s="11"/>
      <c r="CU85" s="10"/>
      <c r="CV85" s="7"/>
      <c r="CW85" s="11"/>
      <c r="CX85" s="10"/>
      <c r="CY85" s="11"/>
      <c r="CZ85" s="10"/>
      <c r="DA85" s="11"/>
      <c r="DB85" s="10"/>
      <c r="DC85" s="11"/>
      <c r="DD85" s="10"/>
      <c r="DE85" s="11"/>
      <c r="DF85" s="10"/>
      <c r="DG85" s="11"/>
      <c r="DH85" s="10"/>
      <c r="DI85" s="7"/>
      <c r="DJ85" s="7">
        <f t="shared" si="96"/>
        <v>0</v>
      </c>
      <c r="DK85" s="11">
        <v>9</v>
      </c>
      <c r="DL85" s="10" t="s">
        <v>61</v>
      </c>
      <c r="DM85" s="11"/>
      <c r="DN85" s="10"/>
      <c r="DO85" s="7">
        <v>1.5</v>
      </c>
      <c r="DP85" s="11"/>
      <c r="DQ85" s="10"/>
      <c r="DR85" s="11"/>
      <c r="DS85" s="10"/>
      <c r="DT85" s="11">
        <v>9</v>
      </c>
      <c r="DU85" s="10" t="s">
        <v>61</v>
      </c>
      <c r="DV85" s="11"/>
      <c r="DW85" s="10"/>
      <c r="DX85" s="11"/>
      <c r="DY85" s="10"/>
      <c r="DZ85" s="11"/>
      <c r="EA85" s="10"/>
      <c r="EB85" s="7">
        <v>1.5</v>
      </c>
      <c r="EC85" s="7">
        <f t="shared" si="97"/>
        <v>3</v>
      </c>
      <c r="ED85" s="11"/>
      <c r="EE85" s="10"/>
      <c r="EF85" s="11"/>
      <c r="EG85" s="10"/>
      <c r="EH85" s="7"/>
      <c r="EI85" s="11"/>
      <c r="EJ85" s="10"/>
      <c r="EK85" s="11"/>
      <c r="EL85" s="10"/>
      <c r="EM85" s="11"/>
      <c r="EN85" s="10"/>
      <c r="EO85" s="11"/>
      <c r="EP85" s="10"/>
      <c r="EQ85" s="11"/>
      <c r="ER85" s="10"/>
      <c r="ES85" s="11"/>
      <c r="ET85" s="10"/>
      <c r="EU85" s="7"/>
      <c r="EV85" s="7">
        <f t="shared" si="98"/>
        <v>0</v>
      </c>
      <c r="EW85" s="11"/>
      <c r="EX85" s="10"/>
      <c r="EY85" s="11"/>
      <c r="EZ85" s="10"/>
      <c r="FA85" s="7"/>
      <c r="FB85" s="11"/>
      <c r="FC85" s="10"/>
      <c r="FD85" s="11"/>
      <c r="FE85" s="10"/>
      <c r="FF85" s="11"/>
      <c r="FG85" s="10"/>
      <c r="FH85" s="11"/>
      <c r="FI85" s="10"/>
      <c r="FJ85" s="11"/>
      <c r="FK85" s="10"/>
      <c r="FL85" s="11"/>
      <c r="FM85" s="10"/>
      <c r="FN85" s="7"/>
      <c r="FO85" s="7">
        <f t="shared" si="99"/>
        <v>0</v>
      </c>
    </row>
    <row r="86" spans="1:171" x14ac:dyDescent="0.2">
      <c r="A86" s="6"/>
      <c r="B86" s="6"/>
      <c r="C86" s="6"/>
      <c r="D86" s="6" t="s">
        <v>277</v>
      </c>
      <c r="E86" s="3" t="s">
        <v>175</v>
      </c>
      <c r="F86" s="6">
        <f t="shared" si="79"/>
        <v>0</v>
      </c>
      <c r="G86" s="6">
        <f t="shared" si="80"/>
        <v>1</v>
      </c>
      <c r="H86" s="6">
        <f t="shared" si="81"/>
        <v>9</v>
      </c>
      <c r="I86" s="6">
        <f t="shared" si="82"/>
        <v>0</v>
      </c>
      <c r="J86" s="6">
        <f t="shared" si="83"/>
        <v>0</v>
      </c>
      <c r="K86" s="6">
        <f t="shared" si="84"/>
        <v>0</v>
      </c>
      <c r="L86" s="6">
        <f t="shared" si="85"/>
        <v>0</v>
      </c>
      <c r="M86" s="6">
        <f t="shared" si="86"/>
        <v>0</v>
      </c>
      <c r="N86" s="6">
        <f t="shared" si="87"/>
        <v>0</v>
      </c>
      <c r="O86" s="6">
        <f t="shared" si="88"/>
        <v>0</v>
      </c>
      <c r="P86" s="6">
        <f t="shared" si="89"/>
        <v>9</v>
      </c>
      <c r="Q86" s="7">
        <f t="shared" si="90"/>
        <v>1</v>
      </c>
      <c r="R86" s="7">
        <f t="shared" si="91"/>
        <v>1</v>
      </c>
      <c r="S86" s="7">
        <v>0.3</v>
      </c>
      <c r="T86" s="11"/>
      <c r="U86" s="10"/>
      <c r="V86" s="11"/>
      <c r="W86" s="10"/>
      <c r="X86" s="7"/>
      <c r="Y86" s="11"/>
      <c r="Z86" s="10"/>
      <c r="AA86" s="11"/>
      <c r="AB86" s="10"/>
      <c r="AC86" s="11"/>
      <c r="AD86" s="10"/>
      <c r="AE86" s="11"/>
      <c r="AF86" s="10"/>
      <c r="AG86" s="11"/>
      <c r="AH86" s="10"/>
      <c r="AI86" s="11"/>
      <c r="AJ86" s="10"/>
      <c r="AK86" s="7"/>
      <c r="AL86" s="7">
        <f t="shared" si="92"/>
        <v>0</v>
      </c>
      <c r="AM86" s="11"/>
      <c r="AN86" s="10"/>
      <c r="AO86" s="11"/>
      <c r="AP86" s="10"/>
      <c r="AQ86" s="7"/>
      <c r="AR86" s="11"/>
      <c r="AS86" s="10"/>
      <c r="AT86" s="11"/>
      <c r="AU86" s="10"/>
      <c r="AV86" s="11"/>
      <c r="AW86" s="10"/>
      <c r="AX86" s="11"/>
      <c r="AY86" s="10"/>
      <c r="AZ86" s="11"/>
      <c r="BA86" s="10"/>
      <c r="BB86" s="11"/>
      <c r="BC86" s="10"/>
      <c r="BD86" s="7"/>
      <c r="BE86" s="7">
        <f t="shared" si="93"/>
        <v>0</v>
      </c>
      <c r="BF86" s="11"/>
      <c r="BG86" s="10"/>
      <c r="BH86" s="11"/>
      <c r="BI86" s="10"/>
      <c r="BJ86" s="7"/>
      <c r="BK86" s="11"/>
      <c r="BL86" s="10"/>
      <c r="BM86" s="11"/>
      <c r="BN86" s="10"/>
      <c r="BO86" s="11"/>
      <c r="BP86" s="10"/>
      <c r="BQ86" s="11"/>
      <c r="BR86" s="10"/>
      <c r="BS86" s="11"/>
      <c r="BT86" s="10"/>
      <c r="BU86" s="11"/>
      <c r="BV86" s="10"/>
      <c r="BW86" s="7"/>
      <c r="BX86" s="7">
        <f t="shared" si="94"/>
        <v>0</v>
      </c>
      <c r="BY86" s="11"/>
      <c r="BZ86" s="10"/>
      <c r="CA86" s="11"/>
      <c r="CB86" s="10"/>
      <c r="CC86" s="7"/>
      <c r="CD86" s="11"/>
      <c r="CE86" s="10"/>
      <c r="CF86" s="11"/>
      <c r="CG86" s="10"/>
      <c r="CH86" s="11"/>
      <c r="CI86" s="10"/>
      <c r="CJ86" s="11"/>
      <c r="CK86" s="10"/>
      <c r="CL86" s="11"/>
      <c r="CM86" s="10"/>
      <c r="CN86" s="11"/>
      <c r="CO86" s="10"/>
      <c r="CP86" s="7"/>
      <c r="CQ86" s="7">
        <f t="shared" si="95"/>
        <v>0</v>
      </c>
      <c r="CR86" s="11"/>
      <c r="CS86" s="10"/>
      <c r="CT86" s="11"/>
      <c r="CU86" s="10"/>
      <c r="CV86" s="7"/>
      <c r="CW86" s="11"/>
      <c r="CX86" s="10"/>
      <c r="CY86" s="11"/>
      <c r="CZ86" s="10"/>
      <c r="DA86" s="11"/>
      <c r="DB86" s="10"/>
      <c r="DC86" s="11"/>
      <c r="DD86" s="10"/>
      <c r="DE86" s="11"/>
      <c r="DF86" s="10"/>
      <c r="DG86" s="11"/>
      <c r="DH86" s="10"/>
      <c r="DI86" s="7"/>
      <c r="DJ86" s="7">
        <f t="shared" si="96"/>
        <v>0</v>
      </c>
      <c r="DK86" s="11"/>
      <c r="DL86" s="10"/>
      <c r="DM86" s="11"/>
      <c r="DN86" s="10"/>
      <c r="DO86" s="7"/>
      <c r="DP86" s="11"/>
      <c r="DQ86" s="10"/>
      <c r="DR86" s="11"/>
      <c r="DS86" s="10"/>
      <c r="DT86" s="11"/>
      <c r="DU86" s="10"/>
      <c r="DV86" s="11"/>
      <c r="DW86" s="10"/>
      <c r="DX86" s="11"/>
      <c r="DY86" s="10"/>
      <c r="DZ86" s="11"/>
      <c r="EA86" s="10"/>
      <c r="EB86" s="7"/>
      <c r="EC86" s="7">
        <f t="shared" si="97"/>
        <v>0</v>
      </c>
      <c r="ED86" s="11"/>
      <c r="EE86" s="10"/>
      <c r="EF86" s="11"/>
      <c r="EG86" s="10"/>
      <c r="EH86" s="7"/>
      <c r="EI86" s="11"/>
      <c r="EJ86" s="10"/>
      <c r="EK86" s="11"/>
      <c r="EL86" s="10"/>
      <c r="EM86" s="11"/>
      <c r="EN86" s="10"/>
      <c r="EO86" s="11"/>
      <c r="EP86" s="10"/>
      <c r="EQ86" s="11"/>
      <c r="ER86" s="10"/>
      <c r="ES86" s="11">
        <v>9</v>
      </c>
      <c r="ET86" s="10" t="s">
        <v>61</v>
      </c>
      <c r="EU86" s="7">
        <v>1</v>
      </c>
      <c r="EV86" s="7">
        <f t="shared" si="98"/>
        <v>1</v>
      </c>
      <c r="EW86" s="11"/>
      <c r="EX86" s="10"/>
      <c r="EY86" s="11"/>
      <c r="EZ86" s="10"/>
      <c r="FA86" s="7"/>
      <c r="FB86" s="11"/>
      <c r="FC86" s="10"/>
      <c r="FD86" s="11"/>
      <c r="FE86" s="10"/>
      <c r="FF86" s="11"/>
      <c r="FG86" s="10"/>
      <c r="FH86" s="11"/>
      <c r="FI86" s="10"/>
      <c r="FJ86" s="11"/>
      <c r="FK86" s="10"/>
      <c r="FL86" s="11"/>
      <c r="FM86" s="10"/>
      <c r="FN86" s="7"/>
      <c r="FO86" s="7">
        <f t="shared" si="99"/>
        <v>0</v>
      </c>
    </row>
    <row r="87" spans="1:171" x14ac:dyDescent="0.2">
      <c r="A87" s="6"/>
      <c r="B87" s="6"/>
      <c r="C87" s="6"/>
      <c r="D87" s="6" t="s">
        <v>278</v>
      </c>
      <c r="E87" s="3" t="s">
        <v>279</v>
      </c>
      <c r="F87" s="6">
        <f t="shared" si="79"/>
        <v>0</v>
      </c>
      <c r="G87" s="6">
        <f t="shared" si="80"/>
        <v>1</v>
      </c>
      <c r="H87" s="6">
        <f t="shared" si="81"/>
        <v>9</v>
      </c>
      <c r="I87" s="6">
        <f t="shared" si="82"/>
        <v>9</v>
      </c>
      <c r="J87" s="6">
        <f t="shared" si="83"/>
        <v>0</v>
      </c>
      <c r="K87" s="6">
        <f t="shared" si="84"/>
        <v>0</v>
      </c>
      <c r="L87" s="6">
        <f t="shared" si="85"/>
        <v>0</v>
      </c>
      <c r="M87" s="6">
        <f t="shared" si="86"/>
        <v>0</v>
      </c>
      <c r="N87" s="6">
        <f t="shared" si="87"/>
        <v>0</v>
      </c>
      <c r="O87" s="6">
        <f t="shared" si="88"/>
        <v>0</v>
      </c>
      <c r="P87" s="6">
        <f t="shared" si="89"/>
        <v>0</v>
      </c>
      <c r="Q87" s="7">
        <f t="shared" si="90"/>
        <v>1</v>
      </c>
      <c r="R87" s="7">
        <f t="shared" si="91"/>
        <v>0</v>
      </c>
      <c r="S87" s="7">
        <v>0.3</v>
      </c>
      <c r="T87" s="11"/>
      <c r="U87" s="10"/>
      <c r="V87" s="11"/>
      <c r="W87" s="10"/>
      <c r="X87" s="7"/>
      <c r="Y87" s="11"/>
      <c r="Z87" s="10"/>
      <c r="AA87" s="11"/>
      <c r="AB87" s="10"/>
      <c r="AC87" s="11"/>
      <c r="AD87" s="10"/>
      <c r="AE87" s="11"/>
      <c r="AF87" s="10"/>
      <c r="AG87" s="11"/>
      <c r="AH87" s="10"/>
      <c r="AI87" s="11"/>
      <c r="AJ87" s="10"/>
      <c r="AK87" s="7"/>
      <c r="AL87" s="7">
        <f t="shared" si="92"/>
        <v>0</v>
      </c>
      <c r="AM87" s="11"/>
      <c r="AN87" s="10"/>
      <c r="AO87" s="11"/>
      <c r="AP87" s="10"/>
      <c r="AQ87" s="7"/>
      <c r="AR87" s="11"/>
      <c r="AS87" s="10"/>
      <c r="AT87" s="11"/>
      <c r="AU87" s="10"/>
      <c r="AV87" s="11"/>
      <c r="AW87" s="10"/>
      <c r="AX87" s="11"/>
      <c r="AY87" s="10"/>
      <c r="AZ87" s="11"/>
      <c r="BA87" s="10"/>
      <c r="BB87" s="11"/>
      <c r="BC87" s="10"/>
      <c r="BD87" s="7"/>
      <c r="BE87" s="7">
        <f t="shared" si="93"/>
        <v>0</v>
      </c>
      <c r="BF87" s="11"/>
      <c r="BG87" s="10"/>
      <c r="BH87" s="11"/>
      <c r="BI87" s="10"/>
      <c r="BJ87" s="7"/>
      <c r="BK87" s="11"/>
      <c r="BL87" s="10"/>
      <c r="BM87" s="11"/>
      <c r="BN87" s="10"/>
      <c r="BO87" s="11"/>
      <c r="BP87" s="10"/>
      <c r="BQ87" s="11"/>
      <c r="BR87" s="10"/>
      <c r="BS87" s="11"/>
      <c r="BT87" s="10"/>
      <c r="BU87" s="11"/>
      <c r="BV87" s="10"/>
      <c r="BW87" s="7"/>
      <c r="BX87" s="7">
        <f t="shared" si="94"/>
        <v>0</v>
      </c>
      <c r="BY87" s="11"/>
      <c r="BZ87" s="10"/>
      <c r="CA87" s="11"/>
      <c r="CB87" s="10"/>
      <c r="CC87" s="7"/>
      <c r="CD87" s="11"/>
      <c r="CE87" s="10"/>
      <c r="CF87" s="11"/>
      <c r="CG87" s="10"/>
      <c r="CH87" s="11"/>
      <c r="CI87" s="10"/>
      <c r="CJ87" s="11"/>
      <c r="CK87" s="10"/>
      <c r="CL87" s="11"/>
      <c r="CM87" s="10"/>
      <c r="CN87" s="11"/>
      <c r="CO87" s="10"/>
      <c r="CP87" s="7"/>
      <c r="CQ87" s="7">
        <f t="shared" si="95"/>
        <v>0</v>
      </c>
      <c r="CR87" s="11"/>
      <c r="CS87" s="10"/>
      <c r="CT87" s="11"/>
      <c r="CU87" s="10"/>
      <c r="CV87" s="7"/>
      <c r="CW87" s="11"/>
      <c r="CX87" s="10"/>
      <c r="CY87" s="11"/>
      <c r="CZ87" s="10"/>
      <c r="DA87" s="11"/>
      <c r="DB87" s="10"/>
      <c r="DC87" s="11"/>
      <c r="DD87" s="10"/>
      <c r="DE87" s="11"/>
      <c r="DF87" s="10"/>
      <c r="DG87" s="11"/>
      <c r="DH87" s="10"/>
      <c r="DI87" s="7"/>
      <c r="DJ87" s="7">
        <f t="shared" si="96"/>
        <v>0</v>
      </c>
      <c r="DK87" s="11"/>
      <c r="DL87" s="10"/>
      <c r="DM87" s="11"/>
      <c r="DN87" s="10"/>
      <c r="DO87" s="7"/>
      <c r="DP87" s="11"/>
      <c r="DQ87" s="10"/>
      <c r="DR87" s="11"/>
      <c r="DS87" s="10"/>
      <c r="DT87" s="11"/>
      <c r="DU87" s="10"/>
      <c r="DV87" s="11"/>
      <c r="DW87" s="10"/>
      <c r="DX87" s="11"/>
      <c r="DY87" s="10"/>
      <c r="DZ87" s="11"/>
      <c r="EA87" s="10"/>
      <c r="EB87" s="7"/>
      <c r="EC87" s="7">
        <f t="shared" si="97"/>
        <v>0</v>
      </c>
      <c r="ED87" s="11">
        <v>9</v>
      </c>
      <c r="EE87" s="10" t="s">
        <v>61</v>
      </c>
      <c r="EF87" s="11"/>
      <c r="EG87" s="10"/>
      <c r="EH87" s="7">
        <v>1</v>
      </c>
      <c r="EI87" s="11"/>
      <c r="EJ87" s="10"/>
      <c r="EK87" s="11"/>
      <c r="EL87" s="10"/>
      <c r="EM87" s="11"/>
      <c r="EN87" s="10"/>
      <c r="EO87" s="11"/>
      <c r="EP87" s="10"/>
      <c r="EQ87" s="11"/>
      <c r="ER87" s="10"/>
      <c r="ES87" s="11"/>
      <c r="ET87" s="10"/>
      <c r="EU87" s="7"/>
      <c r="EV87" s="7">
        <f t="shared" si="98"/>
        <v>1</v>
      </c>
      <c r="EW87" s="11"/>
      <c r="EX87" s="10"/>
      <c r="EY87" s="11"/>
      <c r="EZ87" s="10"/>
      <c r="FA87" s="7"/>
      <c r="FB87" s="11"/>
      <c r="FC87" s="10"/>
      <c r="FD87" s="11"/>
      <c r="FE87" s="10"/>
      <c r="FF87" s="11"/>
      <c r="FG87" s="10"/>
      <c r="FH87" s="11"/>
      <c r="FI87" s="10"/>
      <c r="FJ87" s="11"/>
      <c r="FK87" s="10"/>
      <c r="FL87" s="11"/>
      <c r="FM87" s="10"/>
      <c r="FN87" s="7"/>
      <c r="FO87" s="7">
        <f t="shared" si="99"/>
        <v>0</v>
      </c>
    </row>
    <row r="88" spans="1:171" ht="15.95" customHeight="1" x14ac:dyDescent="0.2">
      <c r="A88" s="6"/>
      <c r="B88" s="6"/>
      <c r="C88" s="6"/>
      <c r="D88" s="6"/>
      <c r="E88" s="6" t="s">
        <v>73</v>
      </c>
      <c r="F88" s="6">
        <f t="shared" ref="F88:AK88" si="100">SUM(F80:F87)</f>
        <v>1</v>
      </c>
      <c r="G88" s="6">
        <f t="shared" si="100"/>
        <v>11</v>
      </c>
      <c r="H88" s="6">
        <f t="shared" si="100"/>
        <v>126</v>
      </c>
      <c r="I88" s="6">
        <f t="shared" si="100"/>
        <v>45</v>
      </c>
      <c r="J88" s="6">
        <f t="shared" si="100"/>
        <v>27</v>
      </c>
      <c r="K88" s="6">
        <f t="shared" si="100"/>
        <v>0</v>
      </c>
      <c r="L88" s="6">
        <f t="shared" si="100"/>
        <v>0</v>
      </c>
      <c r="M88" s="6">
        <f t="shared" si="100"/>
        <v>45</v>
      </c>
      <c r="N88" s="6">
        <f t="shared" si="100"/>
        <v>0</v>
      </c>
      <c r="O88" s="6">
        <f t="shared" si="100"/>
        <v>0</v>
      </c>
      <c r="P88" s="6">
        <f t="shared" si="100"/>
        <v>9</v>
      </c>
      <c r="Q88" s="7">
        <f t="shared" si="100"/>
        <v>32</v>
      </c>
      <c r="R88" s="7">
        <f t="shared" si="100"/>
        <v>22.5</v>
      </c>
      <c r="S88" s="7">
        <f t="shared" si="100"/>
        <v>4.2</v>
      </c>
      <c r="T88" s="11">
        <f t="shared" si="100"/>
        <v>0</v>
      </c>
      <c r="U88" s="10">
        <f t="shared" si="100"/>
        <v>0</v>
      </c>
      <c r="V88" s="11">
        <f t="shared" si="100"/>
        <v>0</v>
      </c>
      <c r="W88" s="10">
        <f t="shared" si="100"/>
        <v>0</v>
      </c>
      <c r="X88" s="7">
        <f t="shared" si="100"/>
        <v>0</v>
      </c>
      <c r="Y88" s="11">
        <f t="shared" si="100"/>
        <v>0</v>
      </c>
      <c r="Z88" s="10">
        <f t="shared" si="100"/>
        <v>0</v>
      </c>
      <c r="AA88" s="11">
        <f t="shared" si="100"/>
        <v>0</v>
      </c>
      <c r="AB88" s="10">
        <f t="shared" si="100"/>
        <v>0</v>
      </c>
      <c r="AC88" s="11">
        <f t="shared" si="100"/>
        <v>0</v>
      </c>
      <c r="AD88" s="10">
        <f t="shared" si="100"/>
        <v>0</v>
      </c>
      <c r="AE88" s="11">
        <f t="shared" si="100"/>
        <v>0</v>
      </c>
      <c r="AF88" s="10">
        <f t="shared" si="100"/>
        <v>0</v>
      </c>
      <c r="AG88" s="11">
        <f t="shared" si="100"/>
        <v>0</v>
      </c>
      <c r="AH88" s="10">
        <f t="shared" si="100"/>
        <v>0</v>
      </c>
      <c r="AI88" s="11">
        <f t="shared" si="100"/>
        <v>0</v>
      </c>
      <c r="AJ88" s="10">
        <f t="shared" si="100"/>
        <v>0</v>
      </c>
      <c r="AK88" s="7">
        <f t="shared" si="100"/>
        <v>0</v>
      </c>
      <c r="AL88" s="7">
        <f t="shared" ref="AL88:BQ88" si="101">SUM(AL80:AL87)</f>
        <v>0</v>
      </c>
      <c r="AM88" s="11">
        <f t="shared" si="101"/>
        <v>0</v>
      </c>
      <c r="AN88" s="10">
        <f t="shared" si="101"/>
        <v>0</v>
      </c>
      <c r="AO88" s="11">
        <f t="shared" si="101"/>
        <v>0</v>
      </c>
      <c r="AP88" s="10">
        <f t="shared" si="101"/>
        <v>0</v>
      </c>
      <c r="AQ88" s="7">
        <f t="shared" si="101"/>
        <v>0</v>
      </c>
      <c r="AR88" s="11">
        <f t="shared" si="101"/>
        <v>0</v>
      </c>
      <c r="AS88" s="10">
        <f t="shared" si="101"/>
        <v>0</v>
      </c>
      <c r="AT88" s="11">
        <f t="shared" si="101"/>
        <v>0</v>
      </c>
      <c r="AU88" s="10">
        <f t="shared" si="101"/>
        <v>0</v>
      </c>
      <c r="AV88" s="11">
        <f t="shared" si="101"/>
        <v>0</v>
      </c>
      <c r="AW88" s="10">
        <f t="shared" si="101"/>
        <v>0</v>
      </c>
      <c r="AX88" s="11">
        <f t="shared" si="101"/>
        <v>0</v>
      </c>
      <c r="AY88" s="10">
        <f t="shared" si="101"/>
        <v>0</v>
      </c>
      <c r="AZ88" s="11">
        <f t="shared" si="101"/>
        <v>0</v>
      </c>
      <c r="BA88" s="10">
        <f t="shared" si="101"/>
        <v>0</v>
      </c>
      <c r="BB88" s="11">
        <f t="shared" si="101"/>
        <v>0</v>
      </c>
      <c r="BC88" s="10">
        <f t="shared" si="101"/>
        <v>0</v>
      </c>
      <c r="BD88" s="7">
        <f t="shared" si="101"/>
        <v>0</v>
      </c>
      <c r="BE88" s="7">
        <f t="shared" si="101"/>
        <v>0</v>
      </c>
      <c r="BF88" s="11">
        <f t="shared" si="101"/>
        <v>0</v>
      </c>
      <c r="BG88" s="10">
        <f t="shared" si="101"/>
        <v>0</v>
      </c>
      <c r="BH88" s="11">
        <f t="shared" si="101"/>
        <v>0</v>
      </c>
      <c r="BI88" s="10">
        <f t="shared" si="101"/>
        <v>0</v>
      </c>
      <c r="BJ88" s="7">
        <f t="shared" si="101"/>
        <v>0</v>
      </c>
      <c r="BK88" s="11">
        <f t="shared" si="101"/>
        <v>0</v>
      </c>
      <c r="BL88" s="10">
        <f t="shared" si="101"/>
        <v>0</v>
      </c>
      <c r="BM88" s="11">
        <f t="shared" si="101"/>
        <v>0</v>
      </c>
      <c r="BN88" s="10">
        <f t="shared" si="101"/>
        <v>0</v>
      </c>
      <c r="BO88" s="11">
        <f t="shared" si="101"/>
        <v>0</v>
      </c>
      <c r="BP88" s="10">
        <f t="shared" si="101"/>
        <v>0</v>
      </c>
      <c r="BQ88" s="11">
        <f t="shared" si="101"/>
        <v>0</v>
      </c>
      <c r="BR88" s="10">
        <f t="shared" ref="BR88:CW88" si="102">SUM(BR80:BR87)</f>
        <v>0</v>
      </c>
      <c r="BS88" s="11">
        <f t="shared" si="102"/>
        <v>0</v>
      </c>
      <c r="BT88" s="10">
        <f t="shared" si="102"/>
        <v>0</v>
      </c>
      <c r="BU88" s="11">
        <f t="shared" si="102"/>
        <v>0</v>
      </c>
      <c r="BV88" s="10">
        <f t="shared" si="102"/>
        <v>0</v>
      </c>
      <c r="BW88" s="7">
        <f t="shared" si="102"/>
        <v>0</v>
      </c>
      <c r="BX88" s="7">
        <f t="shared" si="102"/>
        <v>0</v>
      </c>
      <c r="BY88" s="11">
        <f t="shared" si="102"/>
        <v>0</v>
      </c>
      <c r="BZ88" s="10">
        <f t="shared" si="102"/>
        <v>0</v>
      </c>
      <c r="CA88" s="11">
        <f t="shared" si="102"/>
        <v>0</v>
      </c>
      <c r="CB88" s="10">
        <f t="shared" si="102"/>
        <v>0</v>
      </c>
      <c r="CC88" s="7">
        <f t="shared" si="102"/>
        <v>0</v>
      </c>
      <c r="CD88" s="11">
        <f t="shared" si="102"/>
        <v>0</v>
      </c>
      <c r="CE88" s="10">
        <f t="shared" si="102"/>
        <v>0</v>
      </c>
      <c r="CF88" s="11">
        <f t="shared" si="102"/>
        <v>0</v>
      </c>
      <c r="CG88" s="10">
        <f t="shared" si="102"/>
        <v>0</v>
      </c>
      <c r="CH88" s="11">
        <f t="shared" si="102"/>
        <v>0</v>
      </c>
      <c r="CI88" s="10">
        <f t="shared" si="102"/>
        <v>0</v>
      </c>
      <c r="CJ88" s="11">
        <f t="shared" si="102"/>
        <v>0</v>
      </c>
      <c r="CK88" s="10">
        <f t="shared" si="102"/>
        <v>0</v>
      </c>
      <c r="CL88" s="11">
        <f t="shared" si="102"/>
        <v>0</v>
      </c>
      <c r="CM88" s="10">
        <f t="shared" si="102"/>
        <v>0</v>
      </c>
      <c r="CN88" s="11">
        <f t="shared" si="102"/>
        <v>0</v>
      </c>
      <c r="CO88" s="10">
        <f t="shared" si="102"/>
        <v>0</v>
      </c>
      <c r="CP88" s="7">
        <f t="shared" si="102"/>
        <v>0</v>
      </c>
      <c r="CQ88" s="7">
        <f t="shared" si="102"/>
        <v>0</v>
      </c>
      <c r="CR88" s="11">
        <f t="shared" si="102"/>
        <v>9</v>
      </c>
      <c r="CS88" s="10">
        <f t="shared" si="102"/>
        <v>0</v>
      </c>
      <c r="CT88" s="11">
        <f t="shared" si="102"/>
        <v>0</v>
      </c>
      <c r="CU88" s="10">
        <f t="shared" si="102"/>
        <v>0</v>
      </c>
      <c r="CV88" s="7">
        <f t="shared" si="102"/>
        <v>1</v>
      </c>
      <c r="CW88" s="11">
        <f t="shared" si="102"/>
        <v>0</v>
      </c>
      <c r="CX88" s="10">
        <f t="shared" ref="CX88:EC88" si="103">SUM(CX80:CX87)</f>
        <v>0</v>
      </c>
      <c r="CY88" s="11">
        <f t="shared" si="103"/>
        <v>0</v>
      </c>
      <c r="CZ88" s="10">
        <f t="shared" si="103"/>
        <v>0</v>
      </c>
      <c r="DA88" s="11">
        <f t="shared" si="103"/>
        <v>9</v>
      </c>
      <c r="DB88" s="10">
        <f t="shared" si="103"/>
        <v>0</v>
      </c>
      <c r="DC88" s="11">
        <f t="shared" si="103"/>
        <v>0</v>
      </c>
      <c r="DD88" s="10">
        <f t="shared" si="103"/>
        <v>0</v>
      </c>
      <c r="DE88" s="11">
        <f t="shared" si="103"/>
        <v>0</v>
      </c>
      <c r="DF88" s="10">
        <f t="shared" si="103"/>
        <v>0</v>
      </c>
      <c r="DG88" s="11">
        <f t="shared" si="103"/>
        <v>0</v>
      </c>
      <c r="DH88" s="10">
        <f t="shared" si="103"/>
        <v>0</v>
      </c>
      <c r="DI88" s="7">
        <f t="shared" si="103"/>
        <v>2</v>
      </c>
      <c r="DJ88" s="7">
        <f t="shared" si="103"/>
        <v>3</v>
      </c>
      <c r="DK88" s="11">
        <f t="shared" si="103"/>
        <v>9</v>
      </c>
      <c r="DL88" s="10">
        <f t="shared" si="103"/>
        <v>0</v>
      </c>
      <c r="DM88" s="11">
        <f t="shared" si="103"/>
        <v>0</v>
      </c>
      <c r="DN88" s="10">
        <f t="shared" si="103"/>
        <v>0</v>
      </c>
      <c r="DO88" s="7">
        <f t="shared" si="103"/>
        <v>1.5</v>
      </c>
      <c r="DP88" s="11">
        <f t="shared" si="103"/>
        <v>0</v>
      </c>
      <c r="DQ88" s="10">
        <f t="shared" si="103"/>
        <v>0</v>
      </c>
      <c r="DR88" s="11">
        <f t="shared" si="103"/>
        <v>0</v>
      </c>
      <c r="DS88" s="10">
        <f t="shared" si="103"/>
        <v>0</v>
      </c>
      <c r="DT88" s="11">
        <f t="shared" si="103"/>
        <v>9</v>
      </c>
      <c r="DU88" s="10">
        <f t="shared" si="103"/>
        <v>0</v>
      </c>
      <c r="DV88" s="11">
        <f t="shared" si="103"/>
        <v>0</v>
      </c>
      <c r="DW88" s="10">
        <f t="shared" si="103"/>
        <v>0</v>
      </c>
      <c r="DX88" s="11">
        <f t="shared" si="103"/>
        <v>0</v>
      </c>
      <c r="DY88" s="10">
        <f t="shared" si="103"/>
        <v>0</v>
      </c>
      <c r="DZ88" s="11">
        <f t="shared" si="103"/>
        <v>0</v>
      </c>
      <c r="EA88" s="10">
        <f t="shared" si="103"/>
        <v>0</v>
      </c>
      <c r="EB88" s="7">
        <f t="shared" si="103"/>
        <v>1.5</v>
      </c>
      <c r="EC88" s="7">
        <f t="shared" si="103"/>
        <v>3</v>
      </c>
      <c r="ED88" s="11">
        <f t="shared" ref="ED88:FI88" si="104">SUM(ED80:ED87)</f>
        <v>18</v>
      </c>
      <c r="EE88" s="10">
        <f t="shared" si="104"/>
        <v>0</v>
      </c>
      <c r="EF88" s="11">
        <f t="shared" si="104"/>
        <v>18</v>
      </c>
      <c r="EG88" s="10">
        <f t="shared" si="104"/>
        <v>0</v>
      </c>
      <c r="EH88" s="7">
        <f t="shared" si="104"/>
        <v>5</v>
      </c>
      <c r="EI88" s="11">
        <f t="shared" si="104"/>
        <v>0</v>
      </c>
      <c r="EJ88" s="10">
        <f t="shared" si="104"/>
        <v>0</v>
      </c>
      <c r="EK88" s="11">
        <f t="shared" si="104"/>
        <v>0</v>
      </c>
      <c r="EL88" s="10">
        <f t="shared" si="104"/>
        <v>0</v>
      </c>
      <c r="EM88" s="11">
        <f t="shared" si="104"/>
        <v>27</v>
      </c>
      <c r="EN88" s="10">
        <f t="shared" si="104"/>
        <v>0</v>
      </c>
      <c r="EO88" s="11">
        <f t="shared" si="104"/>
        <v>0</v>
      </c>
      <c r="EP88" s="10">
        <f t="shared" si="104"/>
        <v>0</v>
      </c>
      <c r="EQ88" s="11">
        <f t="shared" si="104"/>
        <v>0</v>
      </c>
      <c r="ER88" s="10">
        <f t="shared" si="104"/>
        <v>0</v>
      </c>
      <c r="ES88" s="11">
        <f t="shared" si="104"/>
        <v>9</v>
      </c>
      <c r="ET88" s="10">
        <f t="shared" si="104"/>
        <v>0</v>
      </c>
      <c r="EU88" s="7">
        <f t="shared" si="104"/>
        <v>4</v>
      </c>
      <c r="EV88" s="7">
        <f t="shared" si="104"/>
        <v>9</v>
      </c>
      <c r="EW88" s="11">
        <f t="shared" si="104"/>
        <v>9</v>
      </c>
      <c r="EX88" s="10">
        <f t="shared" si="104"/>
        <v>0</v>
      </c>
      <c r="EY88" s="11">
        <f t="shared" si="104"/>
        <v>9</v>
      </c>
      <c r="EZ88" s="10">
        <f t="shared" si="104"/>
        <v>0</v>
      </c>
      <c r="FA88" s="7">
        <f t="shared" si="104"/>
        <v>2</v>
      </c>
      <c r="FB88" s="11">
        <f t="shared" si="104"/>
        <v>0</v>
      </c>
      <c r="FC88" s="10">
        <f t="shared" si="104"/>
        <v>0</v>
      </c>
      <c r="FD88" s="11">
        <f t="shared" si="104"/>
        <v>0</v>
      </c>
      <c r="FE88" s="10">
        <f t="shared" si="104"/>
        <v>0</v>
      </c>
      <c r="FF88" s="11">
        <f t="shared" si="104"/>
        <v>0</v>
      </c>
      <c r="FG88" s="10">
        <f t="shared" si="104"/>
        <v>0</v>
      </c>
      <c r="FH88" s="11">
        <f t="shared" si="104"/>
        <v>0</v>
      </c>
      <c r="FI88" s="10">
        <f t="shared" si="104"/>
        <v>0</v>
      </c>
      <c r="FJ88" s="11">
        <f t="shared" ref="FJ88:FO88" si="105">SUM(FJ80:FJ87)</f>
        <v>0</v>
      </c>
      <c r="FK88" s="10">
        <f t="shared" si="105"/>
        <v>0</v>
      </c>
      <c r="FL88" s="11">
        <f t="shared" si="105"/>
        <v>0</v>
      </c>
      <c r="FM88" s="10">
        <f t="shared" si="105"/>
        <v>0</v>
      </c>
      <c r="FN88" s="7">
        <f t="shared" si="105"/>
        <v>15</v>
      </c>
      <c r="FO88" s="7">
        <f t="shared" si="105"/>
        <v>17</v>
      </c>
    </row>
    <row r="89" spans="1:171" ht="20.100000000000001" customHeight="1" x14ac:dyDescent="0.2">
      <c r="A89" s="19" t="s">
        <v>178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9"/>
      <c r="FO89" s="13"/>
    </row>
    <row r="90" spans="1:171" x14ac:dyDescent="0.2">
      <c r="A90" s="20">
        <v>50</v>
      </c>
      <c r="B90" s="20">
        <v>1</v>
      </c>
      <c r="C90" s="20"/>
      <c r="D90" s="6" t="s">
        <v>179</v>
      </c>
      <c r="E90" s="3" t="s">
        <v>180</v>
      </c>
      <c r="F90" s="6">
        <f t="shared" ref="F90:F123" si="106">COUNTIF(T90:FM90,"e")</f>
        <v>0</v>
      </c>
      <c r="G90" s="6">
        <f t="shared" ref="G90:G123" si="107">COUNTIF(T90:FM90,"z")</f>
        <v>1</v>
      </c>
      <c r="H90" s="6">
        <f t="shared" ref="H90:H123" si="108">SUM(I90:P90)</f>
        <v>30</v>
      </c>
      <c r="I90" s="6">
        <f t="shared" ref="I90:I123" si="109">T90+AM90+BF90+BY90+CR90+DK90+ED90+EW90</f>
        <v>0</v>
      </c>
      <c r="J90" s="6">
        <f t="shared" ref="J90:J123" si="110">V90+AO90+BH90+CA90+CT90+DM90+EF90+EY90</f>
        <v>0</v>
      </c>
      <c r="K90" s="6">
        <f t="shared" ref="K90:K123" si="111">Y90+AR90+BK90+CD90+CW90+DP90+EI90+FB90</f>
        <v>0</v>
      </c>
      <c r="L90" s="6">
        <f t="shared" ref="L90:L123" si="112">AA90+AT90+BM90+CF90+CY90+DR90+EK90+FD90</f>
        <v>30</v>
      </c>
      <c r="M90" s="6">
        <f t="shared" ref="M90:M123" si="113">AC90+AV90+BO90+CH90+DA90+DT90+EM90+FF90</f>
        <v>0</v>
      </c>
      <c r="N90" s="6">
        <f t="shared" ref="N90:N123" si="114">AE90+AX90+BQ90+CJ90+DC90+DV90+EO90+FH90</f>
        <v>0</v>
      </c>
      <c r="O90" s="6">
        <f t="shared" ref="O90:O123" si="115">AG90+AZ90+BS90+CL90+DE90+DX90+EQ90+FJ90</f>
        <v>0</v>
      </c>
      <c r="P90" s="6">
        <f t="shared" ref="P90:P123" si="116">AI90+BB90+BU90+CN90+DG90+DZ90+ES90+FL90</f>
        <v>0</v>
      </c>
      <c r="Q90" s="7">
        <f t="shared" ref="Q90:Q123" si="117">AL90+BE90+BX90+CQ90+DJ90+EC90+EV90+FO90</f>
        <v>2</v>
      </c>
      <c r="R90" s="7">
        <f t="shared" ref="R90:R123" si="118">AK90+BD90+BW90+CP90+DI90+EB90+EU90+FN90</f>
        <v>2</v>
      </c>
      <c r="S90" s="7">
        <v>1.3</v>
      </c>
      <c r="T90" s="11"/>
      <c r="U90" s="10"/>
      <c r="V90" s="11"/>
      <c r="W90" s="10"/>
      <c r="X90" s="7"/>
      <c r="Y90" s="11"/>
      <c r="Z90" s="10"/>
      <c r="AA90" s="11"/>
      <c r="AB90" s="10"/>
      <c r="AC90" s="11"/>
      <c r="AD90" s="10"/>
      <c r="AE90" s="11"/>
      <c r="AF90" s="10"/>
      <c r="AG90" s="11"/>
      <c r="AH90" s="10"/>
      <c r="AI90" s="11"/>
      <c r="AJ90" s="10"/>
      <c r="AK90" s="7"/>
      <c r="AL90" s="7">
        <f t="shared" ref="AL90:AL123" si="119">X90+AK90</f>
        <v>0</v>
      </c>
      <c r="AM90" s="11"/>
      <c r="AN90" s="10"/>
      <c r="AO90" s="11"/>
      <c r="AP90" s="10"/>
      <c r="AQ90" s="7"/>
      <c r="AR90" s="11"/>
      <c r="AS90" s="10"/>
      <c r="AT90" s="11"/>
      <c r="AU90" s="10"/>
      <c r="AV90" s="11"/>
      <c r="AW90" s="10"/>
      <c r="AX90" s="11"/>
      <c r="AY90" s="10"/>
      <c r="AZ90" s="11"/>
      <c r="BA90" s="10"/>
      <c r="BB90" s="11"/>
      <c r="BC90" s="10"/>
      <c r="BD90" s="7"/>
      <c r="BE90" s="7">
        <f t="shared" ref="BE90:BE123" si="120">AQ90+BD90</f>
        <v>0</v>
      </c>
      <c r="BF90" s="11"/>
      <c r="BG90" s="10"/>
      <c r="BH90" s="11"/>
      <c r="BI90" s="10"/>
      <c r="BJ90" s="7"/>
      <c r="BK90" s="11"/>
      <c r="BL90" s="10"/>
      <c r="BM90" s="11">
        <v>30</v>
      </c>
      <c r="BN90" s="10" t="s">
        <v>61</v>
      </c>
      <c r="BO90" s="11"/>
      <c r="BP90" s="10"/>
      <c r="BQ90" s="11"/>
      <c r="BR90" s="10"/>
      <c r="BS90" s="11"/>
      <c r="BT90" s="10"/>
      <c r="BU90" s="11"/>
      <c r="BV90" s="10"/>
      <c r="BW90" s="7">
        <v>2</v>
      </c>
      <c r="BX90" s="7">
        <f t="shared" ref="BX90:BX123" si="121">BJ90+BW90</f>
        <v>2</v>
      </c>
      <c r="BY90" s="11"/>
      <c r="BZ90" s="10"/>
      <c r="CA90" s="11"/>
      <c r="CB90" s="10"/>
      <c r="CC90" s="7"/>
      <c r="CD90" s="11"/>
      <c r="CE90" s="10"/>
      <c r="CF90" s="11"/>
      <c r="CG90" s="10"/>
      <c r="CH90" s="11"/>
      <c r="CI90" s="10"/>
      <c r="CJ90" s="11"/>
      <c r="CK90" s="10"/>
      <c r="CL90" s="11"/>
      <c r="CM90" s="10"/>
      <c r="CN90" s="11"/>
      <c r="CO90" s="10"/>
      <c r="CP90" s="7"/>
      <c r="CQ90" s="7">
        <f t="shared" ref="CQ90:CQ123" si="122">CC90+CP90</f>
        <v>0</v>
      </c>
      <c r="CR90" s="11"/>
      <c r="CS90" s="10"/>
      <c r="CT90" s="11"/>
      <c r="CU90" s="10"/>
      <c r="CV90" s="7"/>
      <c r="CW90" s="11"/>
      <c r="CX90" s="10"/>
      <c r="CY90" s="11"/>
      <c r="CZ90" s="10"/>
      <c r="DA90" s="11"/>
      <c r="DB90" s="10"/>
      <c r="DC90" s="11"/>
      <c r="DD90" s="10"/>
      <c r="DE90" s="11"/>
      <c r="DF90" s="10"/>
      <c r="DG90" s="11"/>
      <c r="DH90" s="10"/>
      <c r="DI90" s="7"/>
      <c r="DJ90" s="7">
        <f t="shared" ref="DJ90:DJ123" si="123">CV90+DI90</f>
        <v>0</v>
      </c>
      <c r="DK90" s="11"/>
      <c r="DL90" s="10"/>
      <c r="DM90" s="11"/>
      <c r="DN90" s="10"/>
      <c r="DO90" s="7"/>
      <c r="DP90" s="11"/>
      <c r="DQ90" s="10"/>
      <c r="DR90" s="11"/>
      <c r="DS90" s="10"/>
      <c r="DT90" s="11"/>
      <c r="DU90" s="10"/>
      <c r="DV90" s="11"/>
      <c r="DW90" s="10"/>
      <c r="DX90" s="11"/>
      <c r="DY90" s="10"/>
      <c r="DZ90" s="11"/>
      <c r="EA90" s="10"/>
      <c r="EB90" s="7"/>
      <c r="EC90" s="7">
        <f t="shared" ref="EC90:EC123" si="124">DO90+EB90</f>
        <v>0</v>
      </c>
      <c r="ED90" s="11"/>
      <c r="EE90" s="10"/>
      <c r="EF90" s="11"/>
      <c r="EG90" s="10"/>
      <c r="EH90" s="7"/>
      <c r="EI90" s="11"/>
      <c r="EJ90" s="10"/>
      <c r="EK90" s="11"/>
      <c r="EL90" s="10"/>
      <c r="EM90" s="11"/>
      <c r="EN90" s="10"/>
      <c r="EO90" s="11"/>
      <c r="EP90" s="10"/>
      <c r="EQ90" s="11"/>
      <c r="ER90" s="10"/>
      <c r="ES90" s="11"/>
      <c r="ET90" s="10"/>
      <c r="EU90" s="7"/>
      <c r="EV90" s="7">
        <f t="shared" ref="EV90:EV123" si="125">EH90+EU90</f>
        <v>0</v>
      </c>
      <c r="EW90" s="11"/>
      <c r="EX90" s="10"/>
      <c r="EY90" s="11"/>
      <c r="EZ90" s="10"/>
      <c r="FA90" s="7"/>
      <c r="FB90" s="11"/>
      <c r="FC90" s="10"/>
      <c r="FD90" s="11"/>
      <c r="FE90" s="10"/>
      <c r="FF90" s="11"/>
      <c r="FG90" s="10"/>
      <c r="FH90" s="11"/>
      <c r="FI90" s="10"/>
      <c r="FJ90" s="11"/>
      <c r="FK90" s="10"/>
      <c r="FL90" s="11"/>
      <c r="FM90" s="10"/>
      <c r="FN90" s="7"/>
      <c r="FO90" s="7">
        <f t="shared" ref="FO90:FO123" si="126">FA90+FN90</f>
        <v>0</v>
      </c>
    </row>
    <row r="91" spans="1:171" x14ac:dyDescent="0.2">
      <c r="A91" s="20">
        <v>50</v>
      </c>
      <c r="B91" s="20">
        <v>1</v>
      </c>
      <c r="C91" s="20"/>
      <c r="D91" s="6" t="s">
        <v>181</v>
      </c>
      <c r="E91" s="3" t="s">
        <v>182</v>
      </c>
      <c r="F91" s="6">
        <f t="shared" si="106"/>
        <v>0</v>
      </c>
      <c r="G91" s="6">
        <f t="shared" si="107"/>
        <v>1</v>
      </c>
      <c r="H91" s="6">
        <f t="shared" si="108"/>
        <v>30</v>
      </c>
      <c r="I91" s="6">
        <f t="shared" si="109"/>
        <v>0</v>
      </c>
      <c r="J91" s="6">
        <f t="shared" si="110"/>
        <v>0</v>
      </c>
      <c r="K91" s="6">
        <f t="shared" si="111"/>
        <v>0</v>
      </c>
      <c r="L91" s="6">
        <f t="shared" si="112"/>
        <v>30</v>
      </c>
      <c r="M91" s="6">
        <f t="shared" si="113"/>
        <v>0</v>
      </c>
      <c r="N91" s="6">
        <f t="shared" si="114"/>
        <v>0</v>
      </c>
      <c r="O91" s="6">
        <f t="shared" si="115"/>
        <v>0</v>
      </c>
      <c r="P91" s="6">
        <f t="shared" si="116"/>
        <v>0</v>
      </c>
      <c r="Q91" s="7">
        <f t="shared" si="117"/>
        <v>2</v>
      </c>
      <c r="R91" s="7">
        <f t="shared" si="118"/>
        <v>2</v>
      </c>
      <c r="S91" s="7">
        <v>1.3</v>
      </c>
      <c r="T91" s="11"/>
      <c r="U91" s="10"/>
      <c r="V91" s="11"/>
      <c r="W91" s="10"/>
      <c r="X91" s="7"/>
      <c r="Y91" s="11"/>
      <c r="Z91" s="10"/>
      <c r="AA91" s="11"/>
      <c r="AB91" s="10"/>
      <c r="AC91" s="11"/>
      <c r="AD91" s="10"/>
      <c r="AE91" s="11"/>
      <c r="AF91" s="10"/>
      <c r="AG91" s="11"/>
      <c r="AH91" s="10"/>
      <c r="AI91" s="11"/>
      <c r="AJ91" s="10"/>
      <c r="AK91" s="7"/>
      <c r="AL91" s="7">
        <f t="shared" si="119"/>
        <v>0</v>
      </c>
      <c r="AM91" s="11"/>
      <c r="AN91" s="10"/>
      <c r="AO91" s="11"/>
      <c r="AP91" s="10"/>
      <c r="AQ91" s="7"/>
      <c r="AR91" s="11"/>
      <c r="AS91" s="10"/>
      <c r="AT91" s="11"/>
      <c r="AU91" s="10"/>
      <c r="AV91" s="11"/>
      <c r="AW91" s="10"/>
      <c r="AX91" s="11"/>
      <c r="AY91" s="10"/>
      <c r="AZ91" s="11"/>
      <c r="BA91" s="10"/>
      <c r="BB91" s="11"/>
      <c r="BC91" s="10"/>
      <c r="BD91" s="7"/>
      <c r="BE91" s="7">
        <f t="shared" si="120"/>
        <v>0</v>
      </c>
      <c r="BF91" s="11"/>
      <c r="BG91" s="10"/>
      <c r="BH91" s="11"/>
      <c r="BI91" s="10"/>
      <c r="BJ91" s="7"/>
      <c r="BK91" s="11"/>
      <c r="BL91" s="10"/>
      <c r="BM91" s="11">
        <v>30</v>
      </c>
      <c r="BN91" s="10" t="s">
        <v>61</v>
      </c>
      <c r="BO91" s="11"/>
      <c r="BP91" s="10"/>
      <c r="BQ91" s="11"/>
      <c r="BR91" s="10"/>
      <c r="BS91" s="11"/>
      <c r="BT91" s="10"/>
      <c r="BU91" s="11"/>
      <c r="BV91" s="10"/>
      <c r="BW91" s="7">
        <v>2</v>
      </c>
      <c r="BX91" s="7">
        <f t="shared" si="121"/>
        <v>2</v>
      </c>
      <c r="BY91" s="11"/>
      <c r="BZ91" s="10"/>
      <c r="CA91" s="11"/>
      <c r="CB91" s="10"/>
      <c r="CC91" s="7"/>
      <c r="CD91" s="11"/>
      <c r="CE91" s="10"/>
      <c r="CF91" s="11"/>
      <c r="CG91" s="10"/>
      <c r="CH91" s="11"/>
      <c r="CI91" s="10"/>
      <c r="CJ91" s="11"/>
      <c r="CK91" s="10"/>
      <c r="CL91" s="11"/>
      <c r="CM91" s="10"/>
      <c r="CN91" s="11"/>
      <c r="CO91" s="10"/>
      <c r="CP91" s="7"/>
      <c r="CQ91" s="7">
        <f t="shared" si="122"/>
        <v>0</v>
      </c>
      <c r="CR91" s="11"/>
      <c r="CS91" s="10"/>
      <c r="CT91" s="11"/>
      <c r="CU91" s="10"/>
      <c r="CV91" s="7"/>
      <c r="CW91" s="11"/>
      <c r="CX91" s="10"/>
      <c r="CY91" s="11"/>
      <c r="CZ91" s="10"/>
      <c r="DA91" s="11"/>
      <c r="DB91" s="10"/>
      <c r="DC91" s="11"/>
      <c r="DD91" s="10"/>
      <c r="DE91" s="11"/>
      <c r="DF91" s="10"/>
      <c r="DG91" s="11"/>
      <c r="DH91" s="10"/>
      <c r="DI91" s="7"/>
      <c r="DJ91" s="7">
        <f t="shared" si="123"/>
        <v>0</v>
      </c>
      <c r="DK91" s="11"/>
      <c r="DL91" s="10"/>
      <c r="DM91" s="11"/>
      <c r="DN91" s="10"/>
      <c r="DO91" s="7"/>
      <c r="DP91" s="11"/>
      <c r="DQ91" s="10"/>
      <c r="DR91" s="11"/>
      <c r="DS91" s="10"/>
      <c r="DT91" s="11"/>
      <c r="DU91" s="10"/>
      <c r="DV91" s="11"/>
      <c r="DW91" s="10"/>
      <c r="DX91" s="11"/>
      <c r="DY91" s="10"/>
      <c r="DZ91" s="11"/>
      <c r="EA91" s="10"/>
      <c r="EB91" s="7"/>
      <c r="EC91" s="7">
        <f t="shared" si="124"/>
        <v>0</v>
      </c>
      <c r="ED91" s="11"/>
      <c r="EE91" s="10"/>
      <c r="EF91" s="11"/>
      <c r="EG91" s="10"/>
      <c r="EH91" s="7"/>
      <c r="EI91" s="11"/>
      <c r="EJ91" s="10"/>
      <c r="EK91" s="11"/>
      <c r="EL91" s="10"/>
      <c r="EM91" s="11"/>
      <c r="EN91" s="10"/>
      <c r="EO91" s="11"/>
      <c r="EP91" s="10"/>
      <c r="EQ91" s="11"/>
      <c r="ER91" s="10"/>
      <c r="ES91" s="11"/>
      <c r="ET91" s="10"/>
      <c r="EU91" s="7"/>
      <c r="EV91" s="7">
        <f t="shared" si="125"/>
        <v>0</v>
      </c>
      <c r="EW91" s="11"/>
      <c r="EX91" s="10"/>
      <c r="EY91" s="11"/>
      <c r="EZ91" s="10"/>
      <c r="FA91" s="7"/>
      <c r="FB91" s="11"/>
      <c r="FC91" s="10"/>
      <c r="FD91" s="11"/>
      <c r="FE91" s="10"/>
      <c r="FF91" s="11"/>
      <c r="FG91" s="10"/>
      <c r="FH91" s="11"/>
      <c r="FI91" s="10"/>
      <c r="FJ91" s="11"/>
      <c r="FK91" s="10"/>
      <c r="FL91" s="11"/>
      <c r="FM91" s="10"/>
      <c r="FN91" s="7"/>
      <c r="FO91" s="7">
        <f t="shared" si="126"/>
        <v>0</v>
      </c>
    </row>
    <row r="92" spans="1:171" x14ac:dyDescent="0.2">
      <c r="A92" s="20">
        <v>51</v>
      </c>
      <c r="B92" s="20">
        <v>1</v>
      </c>
      <c r="C92" s="20"/>
      <c r="D92" s="6" t="s">
        <v>183</v>
      </c>
      <c r="E92" s="3" t="s">
        <v>184</v>
      </c>
      <c r="F92" s="6">
        <f t="shared" si="106"/>
        <v>0</v>
      </c>
      <c r="G92" s="6">
        <f t="shared" si="107"/>
        <v>1</v>
      </c>
      <c r="H92" s="6">
        <f t="shared" si="108"/>
        <v>30</v>
      </c>
      <c r="I92" s="6">
        <f t="shared" si="109"/>
        <v>0</v>
      </c>
      <c r="J92" s="6">
        <f t="shared" si="110"/>
        <v>0</v>
      </c>
      <c r="K92" s="6">
        <f t="shared" si="111"/>
        <v>0</v>
      </c>
      <c r="L92" s="6">
        <f t="shared" si="112"/>
        <v>30</v>
      </c>
      <c r="M92" s="6">
        <f t="shared" si="113"/>
        <v>0</v>
      </c>
      <c r="N92" s="6">
        <f t="shared" si="114"/>
        <v>0</v>
      </c>
      <c r="O92" s="6">
        <f t="shared" si="115"/>
        <v>0</v>
      </c>
      <c r="P92" s="6">
        <f t="shared" si="116"/>
        <v>0</v>
      </c>
      <c r="Q92" s="7">
        <f t="shared" si="117"/>
        <v>2</v>
      </c>
      <c r="R92" s="7">
        <f t="shared" si="118"/>
        <v>2</v>
      </c>
      <c r="S92" s="7">
        <v>1.3</v>
      </c>
      <c r="T92" s="11"/>
      <c r="U92" s="10"/>
      <c r="V92" s="11"/>
      <c r="W92" s="10"/>
      <c r="X92" s="7"/>
      <c r="Y92" s="11"/>
      <c r="Z92" s="10"/>
      <c r="AA92" s="11"/>
      <c r="AB92" s="10"/>
      <c r="AC92" s="11"/>
      <c r="AD92" s="10"/>
      <c r="AE92" s="11"/>
      <c r="AF92" s="10"/>
      <c r="AG92" s="11"/>
      <c r="AH92" s="10"/>
      <c r="AI92" s="11"/>
      <c r="AJ92" s="10"/>
      <c r="AK92" s="7"/>
      <c r="AL92" s="7">
        <f t="shared" si="119"/>
        <v>0</v>
      </c>
      <c r="AM92" s="11"/>
      <c r="AN92" s="10"/>
      <c r="AO92" s="11"/>
      <c r="AP92" s="10"/>
      <c r="AQ92" s="7"/>
      <c r="AR92" s="11"/>
      <c r="AS92" s="10"/>
      <c r="AT92" s="11"/>
      <c r="AU92" s="10"/>
      <c r="AV92" s="11"/>
      <c r="AW92" s="10"/>
      <c r="AX92" s="11"/>
      <c r="AY92" s="10"/>
      <c r="AZ92" s="11"/>
      <c r="BA92" s="10"/>
      <c r="BB92" s="11"/>
      <c r="BC92" s="10"/>
      <c r="BD92" s="7"/>
      <c r="BE92" s="7">
        <f t="shared" si="120"/>
        <v>0</v>
      </c>
      <c r="BF92" s="11"/>
      <c r="BG92" s="10"/>
      <c r="BH92" s="11"/>
      <c r="BI92" s="10"/>
      <c r="BJ92" s="7"/>
      <c r="BK92" s="11"/>
      <c r="BL92" s="10"/>
      <c r="BM92" s="11"/>
      <c r="BN92" s="10"/>
      <c r="BO92" s="11"/>
      <c r="BP92" s="10"/>
      <c r="BQ92" s="11"/>
      <c r="BR92" s="10"/>
      <c r="BS92" s="11"/>
      <c r="BT92" s="10"/>
      <c r="BU92" s="11"/>
      <c r="BV92" s="10"/>
      <c r="BW92" s="7"/>
      <c r="BX92" s="7">
        <f t="shared" si="121"/>
        <v>0</v>
      </c>
      <c r="BY92" s="11"/>
      <c r="BZ92" s="10"/>
      <c r="CA92" s="11"/>
      <c r="CB92" s="10"/>
      <c r="CC92" s="7"/>
      <c r="CD92" s="11"/>
      <c r="CE92" s="10"/>
      <c r="CF92" s="11">
        <v>30</v>
      </c>
      <c r="CG92" s="10" t="s">
        <v>61</v>
      </c>
      <c r="CH92" s="11"/>
      <c r="CI92" s="10"/>
      <c r="CJ92" s="11"/>
      <c r="CK92" s="10"/>
      <c r="CL92" s="11"/>
      <c r="CM92" s="10"/>
      <c r="CN92" s="11"/>
      <c r="CO92" s="10"/>
      <c r="CP92" s="7">
        <v>2</v>
      </c>
      <c r="CQ92" s="7">
        <f t="shared" si="122"/>
        <v>2</v>
      </c>
      <c r="CR92" s="11"/>
      <c r="CS92" s="10"/>
      <c r="CT92" s="11"/>
      <c r="CU92" s="10"/>
      <c r="CV92" s="7"/>
      <c r="CW92" s="11"/>
      <c r="CX92" s="10"/>
      <c r="CY92" s="11"/>
      <c r="CZ92" s="10"/>
      <c r="DA92" s="11"/>
      <c r="DB92" s="10"/>
      <c r="DC92" s="11"/>
      <c r="DD92" s="10"/>
      <c r="DE92" s="11"/>
      <c r="DF92" s="10"/>
      <c r="DG92" s="11"/>
      <c r="DH92" s="10"/>
      <c r="DI92" s="7"/>
      <c r="DJ92" s="7">
        <f t="shared" si="123"/>
        <v>0</v>
      </c>
      <c r="DK92" s="11"/>
      <c r="DL92" s="10"/>
      <c r="DM92" s="11"/>
      <c r="DN92" s="10"/>
      <c r="DO92" s="7"/>
      <c r="DP92" s="11"/>
      <c r="DQ92" s="10"/>
      <c r="DR92" s="11"/>
      <c r="DS92" s="10"/>
      <c r="DT92" s="11"/>
      <c r="DU92" s="10"/>
      <c r="DV92" s="11"/>
      <c r="DW92" s="10"/>
      <c r="DX92" s="11"/>
      <c r="DY92" s="10"/>
      <c r="DZ92" s="11"/>
      <c r="EA92" s="10"/>
      <c r="EB92" s="7"/>
      <c r="EC92" s="7">
        <f t="shared" si="124"/>
        <v>0</v>
      </c>
      <c r="ED92" s="11"/>
      <c r="EE92" s="10"/>
      <c r="EF92" s="11"/>
      <c r="EG92" s="10"/>
      <c r="EH92" s="7"/>
      <c r="EI92" s="11"/>
      <c r="EJ92" s="10"/>
      <c r="EK92" s="11"/>
      <c r="EL92" s="10"/>
      <c r="EM92" s="11"/>
      <c r="EN92" s="10"/>
      <c r="EO92" s="11"/>
      <c r="EP92" s="10"/>
      <c r="EQ92" s="11"/>
      <c r="ER92" s="10"/>
      <c r="ES92" s="11"/>
      <c r="ET92" s="10"/>
      <c r="EU92" s="7"/>
      <c r="EV92" s="7">
        <f t="shared" si="125"/>
        <v>0</v>
      </c>
      <c r="EW92" s="11"/>
      <c r="EX92" s="10"/>
      <c r="EY92" s="11"/>
      <c r="EZ92" s="10"/>
      <c r="FA92" s="7"/>
      <c r="FB92" s="11"/>
      <c r="FC92" s="10"/>
      <c r="FD92" s="11"/>
      <c r="FE92" s="10"/>
      <c r="FF92" s="11"/>
      <c r="FG92" s="10"/>
      <c r="FH92" s="11"/>
      <c r="FI92" s="10"/>
      <c r="FJ92" s="11"/>
      <c r="FK92" s="10"/>
      <c r="FL92" s="11"/>
      <c r="FM92" s="10"/>
      <c r="FN92" s="7"/>
      <c r="FO92" s="7">
        <f t="shared" si="126"/>
        <v>0</v>
      </c>
    </row>
    <row r="93" spans="1:171" x14ac:dyDescent="0.2">
      <c r="A93" s="20">
        <v>51</v>
      </c>
      <c r="B93" s="20">
        <v>1</v>
      </c>
      <c r="C93" s="20"/>
      <c r="D93" s="6" t="s">
        <v>185</v>
      </c>
      <c r="E93" s="3" t="s">
        <v>186</v>
      </c>
      <c r="F93" s="6">
        <f t="shared" si="106"/>
        <v>0</v>
      </c>
      <c r="G93" s="6">
        <f t="shared" si="107"/>
        <v>1</v>
      </c>
      <c r="H93" s="6">
        <f t="shared" si="108"/>
        <v>30</v>
      </c>
      <c r="I93" s="6">
        <f t="shared" si="109"/>
        <v>0</v>
      </c>
      <c r="J93" s="6">
        <f t="shared" si="110"/>
        <v>0</v>
      </c>
      <c r="K93" s="6">
        <f t="shared" si="111"/>
        <v>0</v>
      </c>
      <c r="L93" s="6">
        <f t="shared" si="112"/>
        <v>30</v>
      </c>
      <c r="M93" s="6">
        <f t="shared" si="113"/>
        <v>0</v>
      </c>
      <c r="N93" s="6">
        <f t="shared" si="114"/>
        <v>0</v>
      </c>
      <c r="O93" s="6">
        <f t="shared" si="115"/>
        <v>0</v>
      </c>
      <c r="P93" s="6">
        <f t="shared" si="116"/>
        <v>0</v>
      </c>
      <c r="Q93" s="7">
        <f t="shared" si="117"/>
        <v>2</v>
      </c>
      <c r="R93" s="7">
        <f t="shared" si="118"/>
        <v>2</v>
      </c>
      <c r="S93" s="7">
        <v>1.3</v>
      </c>
      <c r="T93" s="11"/>
      <c r="U93" s="10"/>
      <c r="V93" s="11"/>
      <c r="W93" s="10"/>
      <c r="X93" s="7"/>
      <c r="Y93" s="11"/>
      <c r="Z93" s="10"/>
      <c r="AA93" s="11"/>
      <c r="AB93" s="10"/>
      <c r="AC93" s="11"/>
      <c r="AD93" s="10"/>
      <c r="AE93" s="11"/>
      <c r="AF93" s="10"/>
      <c r="AG93" s="11"/>
      <c r="AH93" s="10"/>
      <c r="AI93" s="11"/>
      <c r="AJ93" s="10"/>
      <c r="AK93" s="7"/>
      <c r="AL93" s="7">
        <f t="shared" si="119"/>
        <v>0</v>
      </c>
      <c r="AM93" s="11"/>
      <c r="AN93" s="10"/>
      <c r="AO93" s="11"/>
      <c r="AP93" s="10"/>
      <c r="AQ93" s="7"/>
      <c r="AR93" s="11"/>
      <c r="AS93" s="10"/>
      <c r="AT93" s="11"/>
      <c r="AU93" s="10"/>
      <c r="AV93" s="11"/>
      <c r="AW93" s="10"/>
      <c r="AX93" s="11"/>
      <c r="AY93" s="10"/>
      <c r="AZ93" s="11"/>
      <c r="BA93" s="10"/>
      <c r="BB93" s="11"/>
      <c r="BC93" s="10"/>
      <c r="BD93" s="7"/>
      <c r="BE93" s="7">
        <f t="shared" si="120"/>
        <v>0</v>
      </c>
      <c r="BF93" s="11"/>
      <c r="BG93" s="10"/>
      <c r="BH93" s="11"/>
      <c r="BI93" s="10"/>
      <c r="BJ93" s="7"/>
      <c r="BK93" s="11"/>
      <c r="BL93" s="10"/>
      <c r="BM93" s="11"/>
      <c r="BN93" s="10"/>
      <c r="BO93" s="11"/>
      <c r="BP93" s="10"/>
      <c r="BQ93" s="11"/>
      <c r="BR93" s="10"/>
      <c r="BS93" s="11"/>
      <c r="BT93" s="10"/>
      <c r="BU93" s="11"/>
      <c r="BV93" s="10"/>
      <c r="BW93" s="7"/>
      <c r="BX93" s="7">
        <f t="shared" si="121"/>
        <v>0</v>
      </c>
      <c r="BY93" s="11"/>
      <c r="BZ93" s="10"/>
      <c r="CA93" s="11"/>
      <c r="CB93" s="10"/>
      <c r="CC93" s="7"/>
      <c r="CD93" s="11"/>
      <c r="CE93" s="10"/>
      <c r="CF93" s="11">
        <v>30</v>
      </c>
      <c r="CG93" s="10" t="s">
        <v>61</v>
      </c>
      <c r="CH93" s="11"/>
      <c r="CI93" s="10"/>
      <c r="CJ93" s="11"/>
      <c r="CK93" s="10"/>
      <c r="CL93" s="11"/>
      <c r="CM93" s="10"/>
      <c r="CN93" s="11"/>
      <c r="CO93" s="10"/>
      <c r="CP93" s="7">
        <v>2</v>
      </c>
      <c r="CQ93" s="7">
        <f t="shared" si="122"/>
        <v>2</v>
      </c>
      <c r="CR93" s="11"/>
      <c r="CS93" s="10"/>
      <c r="CT93" s="11"/>
      <c r="CU93" s="10"/>
      <c r="CV93" s="7"/>
      <c r="CW93" s="11"/>
      <c r="CX93" s="10"/>
      <c r="CY93" s="11"/>
      <c r="CZ93" s="10"/>
      <c r="DA93" s="11"/>
      <c r="DB93" s="10"/>
      <c r="DC93" s="11"/>
      <c r="DD93" s="10"/>
      <c r="DE93" s="11"/>
      <c r="DF93" s="10"/>
      <c r="DG93" s="11"/>
      <c r="DH93" s="10"/>
      <c r="DI93" s="7"/>
      <c r="DJ93" s="7">
        <f t="shared" si="123"/>
        <v>0</v>
      </c>
      <c r="DK93" s="11"/>
      <c r="DL93" s="10"/>
      <c r="DM93" s="11"/>
      <c r="DN93" s="10"/>
      <c r="DO93" s="7"/>
      <c r="DP93" s="11"/>
      <c r="DQ93" s="10"/>
      <c r="DR93" s="11"/>
      <c r="DS93" s="10"/>
      <c r="DT93" s="11"/>
      <c r="DU93" s="10"/>
      <c r="DV93" s="11"/>
      <c r="DW93" s="10"/>
      <c r="DX93" s="11"/>
      <c r="DY93" s="10"/>
      <c r="DZ93" s="11"/>
      <c r="EA93" s="10"/>
      <c r="EB93" s="7"/>
      <c r="EC93" s="7">
        <f t="shared" si="124"/>
        <v>0</v>
      </c>
      <c r="ED93" s="11"/>
      <c r="EE93" s="10"/>
      <c r="EF93" s="11"/>
      <c r="EG93" s="10"/>
      <c r="EH93" s="7"/>
      <c r="EI93" s="11"/>
      <c r="EJ93" s="10"/>
      <c r="EK93" s="11"/>
      <c r="EL93" s="10"/>
      <c r="EM93" s="11"/>
      <c r="EN93" s="10"/>
      <c r="EO93" s="11"/>
      <c r="EP93" s="10"/>
      <c r="EQ93" s="11"/>
      <c r="ER93" s="10"/>
      <c r="ES93" s="11"/>
      <c r="ET93" s="10"/>
      <c r="EU93" s="7"/>
      <c r="EV93" s="7">
        <f t="shared" si="125"/>
        <v>0</v>
      </c>
      <c r="EW93" s="11"/>
      <c r="EX93" s="10"/>
      <c r="EY93" s="11"/>
      <c r="EZ93" s="10"/>
      <c r="FA93" s="7"/>
      <c r="FB93" s="11"/>
      <c r="FC93" s="10"/>
      <c r="FD93" s="11"/>
      <c r="FE93" s="10"/>
      <c r="FF93" s="11"/>
      <c r="FG93" s="10"/>
      <c r="FH93" s="11"/>
      <c r="FI93" s="10"/>
      <c r="FJ93" s="11"/>
      <c r="FK93" s="10"/>
      <c r="FL93" s="11"/>
      <c r="FM93" s="10"/>
      <c r="FN93" s="7"/>
      <c r="FO93" s="7">
        <f t="shared" si="126"/>
        <v>0</v>
      </c>
    </row>
    <row r="94" spans="1:171" x14ac:dyDescent="0.2">
      <c r="A94" s="20">
        <v>52</v>
      </c>
      <c r="B94" s="20">
        <v>1</v>
      </c>
      <c r="C94" s="20"/>
      <c r="D94" s="6" t="s">
        <v>187</v>
      </c>
      <c r="E94" s="3" t="s">
        <v>188</v>
      </c>
      <c r="F94" s="6">
        <f t="shared" si="106"/>
        <v>1</v>
      </c>
      <c r="G94" s="6">
        <f t="shared" si="107"/>
        <v>0</v>
      </c>
      <c r="H94" s="6">
        <f t="shared" si="108"/>
        <v>40</v>
      </c>
      <c r="I94" s="6">
        <f t="shared" si="109"/>
        <v>0</v>
      </c>
      <c r="J94" s="6">
        <f t="shared" si="110"/>
        <v>0</v>
      </c>
      <c r="K94" s="6">
        <f t="shared" si="111"/>
        <v>0</v>
      </c>
      <c r="L94" s="6">
        <f t="shared" si="112"/>
        <v>40</v>
      </c>
      <c r="M94" s="6">
        <f t="shared" si="113"/>
        <v>0</v>
      </c>
      <c r="N94" s="6">
        <f t="shared" si="114"/>
        <v>0</v>
      </c>
      <c r="O94" s="6">
        <f t="shared" si="115"/>
        <v>0</v>
      </c>
      <c r="P94" s="6">
        <f t="shared" si="116"/>
        <v>0</v>
      </c>
      <c r="Q94" s="7">
        <f t="shared" si="117"/>
        <v>3</v>
      </c>
      <c r="R94" s="7">
        <f t="shared" si="118"/>
        <v>3</v>
      </c>
      <c r="S94" s="7">
        <v>1.3</v>
      </c>
      <c r="T94" s="11"/>
      <c r="U94" s="10"/>
      <c r="V94" s="11"/>
      <c r="W94" s="10"/>
      <c r="X94" s="7"/>
      <c r="Y94" s="11"/>
      <c r="Z94" s="10"/>
      <c r="AA94" s="11"/>
      <c r="AB94" s="10"/>
      <c r="AC94" s="11"/>
      <c r="AD94" s="10"/>
      <c r="AE94" s="11"/>
      <c r="AF94" s="10"/>
      <c r="AG94" s="11"/>
      <c r="AH94" s="10"/>
      <c r="AI94" s="11"/>
      <c r="AJ94" s="10"/>
      <c r="AK94" s="7"/>
      <c r="AL94" s="7">
        <f t="shared" si="119"/>
        <v>0</v>
      </c>
      <c r="AM94" s="11"/>
      <c r="AN94" s="10"/>
      <c r="AO94" s="11"/>
      <c r="AP94" s="10"/>
      <c r="AQ94" s="7"/>
      <c r="AR94" s="11"/>
      <c r="AS94" s="10"/>
      <c r="AT94" s="11"/>
      <c r="AU94" s="10"/>
      <c r="AV94" s="11"/>
      <c r="AW94" s="10"/>
      <c r="AX94" s="11"/>
      <c r="AY94" s="10"/>
      <c r="AZ94" s="11"/>
      <c r="BA94" s="10"/>
      <c r="BB94" s="11"/>
      <c r="BC94" s="10"/>
      <c r="BD94" s="7"/>
      <c r="BE94" s="7">
        <f t="shared" si="120"/>
        <v>0</v>
      </c>
      <c r="BF94" s="11"/>
      <c r="BG94" s="10"/>
      <c r="BH94" s="11"/>
      <c r="BI94" s="10"/>
      <c r="BJ94" s="7"/>
      <c r="BK94" s="11"/>
      <c r="BL94" s="10"/>
      <c r="BM94" s="11"/>
      <c r="BN94" s="10"/>
      <c r="BO94" s="11"/>
      <c r="BP94" s="10"/>
      <c r="BQ94" s="11"/>
      <c r="BR94" s="10"/>
      <c r="BS94" s="11"/>
      <c r="BT94" s="10"/>
      <c r="BU94" s="11"/>
      <c r="BV94" s="10"/>
      <c r="BW94" s="7"/>
      <c r="BX94" s="7">
        <f t="shared" si="121"/>
        <v>0</v>
      </c>
      <c r="BY94" s="11"/>
      <c r="BZ94" s="10"/>
      <c r="CA94" s="11"/>
      <c r="CB94" s="10"/>
      <c r="CC94" s="7"/>
      <c r="CD94" s="11"/>
      <c r="CE94" s="10"/>
      <c r="CF94" s="11"/>
      <c r="CG94" s="10"/>
      <c r="CH94" s="11"/>
      <c r="CI94" s="10"/>
      <c r="CJ94" s="11"/>
      <c r="CK94" s="10"/>
      <c r="CL94" s="11"/>
      <c r="CM94" s="10"/>
      <c r="CN94" s="11"/>
      <c r="CO94" s="10"/>
      <c r="CP94" s="7"/>
      <c r="CQ94" s="7">
        <f t="shared" si="122"/>
        <v>0</v>
      </c>
      <c r="CR94" s="11"/>
      <c r="CS94" s="10"/>
      <c r="CT94" s="11"/>
      <c r="CU94" s="10"/>
      <c r="CV94" s="7"/>
      <c r="CW94" s="11"/>
      <c r="CX94" s="10"/>
      <c r="CY94" s="11">
        <v>40</v>
      </c>
      <c r="CZ94" s="10" t="s">
        <v>64</v>
      </c>
      <c r="DA94" s="11"/>
      <c r="DB94" s="10"/>
      <c r="DC94" s="11"/>
      <c r="DD94" s="10"/>
      <c r="DE94" s="11"/>
      <c r="DF94" s="10"/>
      <c r="DG94" s="11"/>
      <c r="DH94" s="10"/>
      <c r="DI94" s="7">
        <v>3</v>
      </c>
      <c r="DJ94" s="7">
        <f t="shared" si="123"/>
        <v>3</v>
      </c>
      <c r="DK94" s="11"/>
      <c r="DL94" s="10"/>
      <c r="DM94" s="11"/>
      <c r="DN94" s="10"/>
      <c r="DO94" s="7"/>
      <c r="DP94" s="11"/>
      <c r="DQ94" s="10"/>
      <c r="DR94" s="11"/>
      <c r="DS94" s="10"/>
      <c r="DT94" s="11"/>
      <c r="DU94" s="10"/>
      <c r="DV94" s="11"/>
      <c r="DW94" s="10"/>
      <c r="DX94" s="11"/>
      <c r="DY94" s="10"/>
      <c r="DZ94" s="11"/>
      <c r="EA94" s="10"/>
      <c r="EB94" s="7"/>
      <c r="EC94" s="7">
        <f t="shared" si="124"/>
        <v>0</v>
      </c>
      <c r="ED94" s="11"/>
      <c r="EE94" s="10"/>
      <c r="EF94" s="11"/>
      <c r="EG94" s="10"/>
      <c r="EH94" s="7"/>
      <c r="EI94" s="11"/>
      <c r="EJ94" s="10"/>
      <c r="EK94" s="11"/>
      <c r="EL94" s="10"/>
      <c r="EM94" s="11"/>
      <c r="EN94" s="10"/>
      <c r="EO94" s="11"/>
      <c r="EP94" s="10"/>
      <c r="EQ94" s="11"/>
      <c r="ER94" s="10"/>
      <c r="ES94" s="11"/>
      <c r="ET94" s="10"/>
      <c r="EU94" s="7"/>
      <c r="EV94" s="7">
        <f t="shared" si="125"/>
        <v>0</v>
      </c>
      <c r="EW94" s="11"/>
      <c r="EX94" s="10"/>
      <c r="EY94" s="11"/>
      <c r="EZ94" s="10"/>
      <c r="FA94" s="7"/>
      <c r="FB94" s="11"/>
      <c r="FC94" s="10"/>
      <c r="FD94" s="11"/>
      <c r="FE94" s="10"/>
      <c r="FF94" s="11"/>
      <c r="FG94" s="10"/>
      <c r="FH94" s="11"/>
      <c r="FI94" s="10"/>
      <c r="FJ94" s="11"/>
      <c r="FK94" s="10"/>
      <c r="FL94" s="11"/>
      <c r="FM94" s="10"/>
      <c r="FN94" s="7"/>
      <c r="FO94" s="7">
        <f t="shared" si="126"/>
        <v>0</v>
      </c>
    </row>
    <row r="95" spans="1:171" x14ac:dyDescent="0.2">
      <c r="A95" s="20">
        <v>52</v>
      </c>
      <c r="B95" s="20">
        <v>1</v>
      </c>
      <c r="C95" s="20"/>
      <c r="D95" s="6" t="s">
        <v>189</v>
      </c>
      <c r="E95" s="3" t="s">
        <v>190</v>
      </c>
      <c r="F95" s="6">
        <f t="shared" si="106"/>
        <v>1</v>
      </c>
      <c r="G95" s="6">
        <f t="shared" si="107"/>
        <v>0</v>
      </c>
      <c r="H95" s="6">
        <f t="shared" si="108"/>
        <v>40</v>
      </c>
      <c r="I95" s="6">
        <f t="shared" si="109"/>
        <v>0</v>
      </c>
      <c r="J95" s="6">
        <f t="shared" si="110"/>
        <v>0</v>
      </c>
      <c r="K95" s="6">
        <f t="shared" si="111"/>
        <v>0</v>
      </c>
      <c r="L95" s="6">
        <f t="shared" si="112"/>
        <v>40</v>
      </c>
      <c r="M95" s="6">
        <f t="shared" si="113"/>
        <v>0</v>
      </c>
      <c r="N95" s="6">
        <f t="shared" si="114"/>
        <v>0</v>
      </c>
      <c r="O95" s="6">
        <f t="shared" si="115"/>
        <v>0</v>
      </c>
      <c r="P95" s="6">
        <f t="shared" si="116"/>
        <v>0</v>
      </c>
      <c r="Q95" s="7">
        <f t="shared" si="117"/>
        <v>3</v>
      </c>
      <c r="R95" s="7">
        <f t="shared" si="118"/>
        <v>3</v>
      </c>
      <c r="S95" s="7">
        <v>1.3</v>
      </c>
      <c r="T95" s="11"/>
      <c r="U95" s="10"/>
      <c r="V95" s="11"/>
      <c r="W95" s="10"/>
      <c r="X95" s="7"/>
      <c r="Y95" s="11"/>
      <c r="Z95" s="10"/>
      <c r="AA95" s="11"/>
      <c r="AB95" s="10"/>
      <c r="AC95" s="11"/>
      <c r="AD95" s="10"/>
      <c r="AE95" s="11"/>
      <c r="AF95" s="10"/>
      <c r="AG95" s="11"/>
      <c r="AH95" s="10"/>
      <c r="AI95" s="11"/>
      <c r="AJ95" s="10"/>
      <c r="AK95" s="7"/>
      <c r="AL95" s="7">
        <f t="shared" si="119"/>
        <v>0</v>
      </c>
      <c r="AM95" s="11"/>
      <c r="AN95" s="10"/>
      <c r="AO95" s="11"/>
      <c r="AP95" s="10"/>
      <c r="AQ95" s="7"/>
      <c r="AR95" s="11"/>
      <c r="AS95" s="10"/>
      <c r="AT95" s="11"/>
      <c r="AU95" s="10"/>
      <c r="AV95" s="11"/>
      <c r="AW95" s="10"/>
      <c r="AX95" s="11"/>
      <c r="AY95" s="10"/>
      <c r="AZ95" s="11"/>
      <c r="BA95" s="10"/>
      <c r="BB95" s="11"/>
      <c r="BC95" s="10"/>
      <c r="BD95" s="7"/>
      <c r="BE95" s="7">
        <f t="shared" si="120"/>
        <v>0</v>
      </c>
      <c r="BF95" s="11"/>
      <c r="BG95" s="10"/>
      <c r="BH95" s="11"/>
      <c r="BI95" s="10"/>
      <c r="BJ95" s="7"/>
      <c r="BK95" s="11"/>
      <c r="BL95" s="10"/>
      <c r="BM95" s="11"/>
      <c r="BN95" s="10"/>
      <c r="BO95" s="11"/>
      <c r="BP95" s="10"/>
      <c r="BQ95" s="11"/>
      <c r="BR95" s="10"/>
      <c r="BS95" s="11"/>
      <c r="BT95" s="10"/>
      <c r="BU95" s="11"/>
      <c r="BV95" s="10"/>
      <c r="BW95" s="7"/>
      <c r="BX95" s="7">
        <f t="shared" si="121"/>
        <v>0</v>
      </c>
      <c r="BY95" s="11"/>
      <c r="BZ95" s="10"/>
      <c r="CA95" s="11"/>
      <c r="CB95" s="10"/>
      <c r="CC95" s="7"/>
      <c r="CD95" s="11"/>
      <c r="CE95" s="10"/>
      <c r="CF95" s="11"/>
      <c r="CG95" s="10"/>
      <c r="CH95" s="11"/>
      <c r="CI95" s="10"/>
      <c r="CJ95" s="11"/>
      <c r="CK95" s="10"/>
      <c r="CL95" s="11"/>
      <c r="CM95" s="10"/>
      <c r="CN95" s="11"/>
      <c r="CO95" s="10"/>
      <c r="CP95" s="7"/>
      <c r="CQ95" s="7">
        <f t="shared" si="122"/>
        <v>0</v>
      </c>
      <c r="CR95" s="11"/>
      <c r="CS95" s="10"/>
      <c r="CT95" s="11"/>
      <c r="CU95" s="10"/>
      <c r="CV95" s="7"/>
      <c r="CW95" s="11"/>
      <c r="CX95" s="10"/>
      <c r="CY95" s="11">
        <v>40</v>
      </c>
      <c r="CZ95" s="10" t="s">
        <v>64</v>
      </c>
      <c r="DA95" s="11"/>
      <c r="DB95" s="10"/>
      <c r="DC95" s="11"/>
      <c r="DD95" s="10"/>
      <c r="DE95" s="11"/>
      <c r="DF95" s="10"/>
      <c r="DG95" s="11"/>
      <c r="DH95" s="10"/>
      <c r="DI95" s="7">
        <v>3</v>
      </c>
      <c r="DJ95" s="7">
        <f t="shared" si="123"/>
        <v>3</v>
      </c>
      <c r="DK95" s="11"/>
      <c r="DL95" s="10"/>
      <c r="DM95" s="11"/>
      <c r="DN95" s="10"/>
      <c r="DO95" s="7"/>
      <c r="DP95" s="11"/>
      <c r="DQ95" s="10"/>
      <c r="DR95" s="11"/>
      <c r="DS95" s="10"/>
      <c r="DT95" s="11"/>
      <c r="DU95" s="10"/>
      <c r="DV95" s="11"/>
      <c r="DW95" s="10"/>
      <c r="DX95" s="11"/>
      <c r="DY95" s="10"/>
      <c r="DZ95" s="11"/>
      <c r="EA95" s="10"/>
      <c r="EB95" s="7"/>
      <c r="EC95" s="7">
        <f t="shared" si="124"/>
        <v>0</v>
      </c>
      <c r="ED95" s="11"/>
      <c r="EE95" s="10"/>
      <c r="EF95" s="11"/>
      <c r="EG95" s="10"/>
      <c r="EH95" s="7"/>
      <c r="EI95" s="11"/>
      <c r="EJ95" s="10"/>
      <c r="EK95" s="11"/>
      <c r="EL95" s="10"/>
      <c r="EM95" s="11"/>
      <c r="EN95" s="10"/>
      <c r="EO95" s="11"/>
      <c r="EP95" s="10"/>
      <c r="EQ95" s="11"/>
      <c r="ER95" s="10"/>
      <c r="ES95" s="11"/>
      <c r="ET95" s="10"/>
      <c r="EU95" s="7"/>
      <c r="EV95" s="7">
        <f t="shared" si="125"/>
        <v>0</v>
      </c>
      <c r="EW95" s="11"/>
      <c r="EX95" s="10"/>
      <c r="EY95" s="11"/>
      <c r="EZ95" s="10"/>
      <c r="FA95" s="7"/>
      <c r="FB95" s="11"/>
      <c r="FC95" s="10"/>
      <c r="FD95" s="11"/>
      <c r="FE95" s="10"/>
      <c r="FF95" s="11"/>
      <c r="FG95" s="10"/>
      <c r="FH95" s="11"/>
      <c r="FI95" s="10"/>
      <c r="FJ95" s="11"/>
      <c r="FK95" s="10"/>
      <c r="FL95" s="11"/>
      <c r="FM95" s="10"/>
      <c r="FN95" s="7"/>
      <c r="FO95" s="7">
        <f t="shared" si="126"/>
        <v>0</v>
      </c>
    </row>
    <row r="96" spans="1:171" x14ac:dyDescent="0.2">
      <c r="A96" s="20">
        <v>1</v>
      </c>
      <c r="B96" s="20">
        <v>1</v>
      </c>
      <c r="C96" s="20"/>
      <c r="D96" s="6" t="s">
        <v>191</v>
      </c>
      <c r="E96" s="3" t="s">
        <v>192</v>
      </c>
      <c r="F96" s="6">
        <f t="shared" si="106"/>
        <v>0</v>
      </c>
      <c r="G96" s="6">
        <f t="shared" si="107"/>
        <v>1</v>
      </c>
      <c r="H96" s="6">
        <f t="shared" si="108"/>
        <v>9</v>
      </c>
      <c r="I96" s="6">
        <f t="shared" si="109"/>
        <v>9</v>
      </c>
      <c r="J96" s="6">
        <f t="shared" si="110"/>
        <v>0</v>
      </c>
      <c r="K96" s="6">
        <f t="shared" si="111"/>
        <v>0</v>
      </c>
      <c r="L96" s="6">
        <f t="shared" si="112"/>
        <v>0</v>
      </c>
      <c r="M96" s="6">
        <f t="shared" si="113"/>
        <v>0</v>
      </c>
      <c r="N96" s="6">
        <f t="shared" si="114"/>
        <v>0</v>
      </c>
      <c r="O96" s="6">
        <f t="shared" si="115"/>
        <v>0</v>
      </c>
      <c r="P96" s="6">
        <f t="shared" si="116"/>
        <v>0</v>
      </c>
      <c r="Q96" s="7">
        <f t="shared" si="117"/>
        <v>1</v>
      </c>
      <c r="R96" s="7">
        <f t="shared" si="118"/>
        <v>0</v>
      </c>
      <c r="S96" s="7">
        <v>0.3</v>
      </c>
      <c r="T96" s="11"/>
      <c r="U96" s="10"/>
      <c r="V96" s="11"/>
      <c r="W96" s="10"/>
      <c r="X96" s="7"/>
      <c r="Y96" s="11"/>
      <c r="Z96" s="10"/>
      <c r="AA96" s="11"/>
      <c r="AB96" s="10"/>
      <c r="AC96" s="11"/>
      <c r="AD96" s="10"/>
      <c r="AE96" s="11"/>
      <c r="AF96" s="10"/>
      <c r="AG96" s="11"/>
      <c r="AH96" s="10"/>
      <c r="AI96" s="11"/>
      <c r="AJ96" s="10"/>
      <c r="AK96" s="7"/>
      <c r="AL96" s="7">
        <f t="shared" si="119"/>
        <v>0</v>
      </c>
      <c r="AM96" s="11"/>
      <c r="AN96" s="10"/>
      <c r="AO96" s="11"/>
      <c r="AP96" s="10"/>
      <c r="AQ96" s="7"/>
      <c r="AR96" s="11"/>
      <c r="AS96" s="10"/>
      <c r="AT96" s="11"/>
      <c r="AU96" s="10"/>
      <c r="AV96" s="11"/>
      <c r="AW96" s="10"/>
      <c r="AX96" s="11"/>
      <c r="AY96" s="10"/>
      <c r="AZ96" s="11"/>
      <c r="BA96" s="10"/>
      <c r="BB96" s="11"/>
      <c r="BC96" s="10"/>
      <c r="BD96" s="7"/>
      <c r="BE96" s="7">
        <f t="shared" si="120"/>
        <v>0</v>
      </c>
      <c r="BF96" s="11"/>
      <c r="BG96" s="10"/>
      <c r="BH96" s="11"/>
      <c r="BI96" s="10"/>
      <c r="BJ96" s="7"/>
      <c r="BK96" s="11"/>
      <c r="BL96" s="10"/>
      <c r="BM96" s="11"/>
      <c r="BN96" s="10"/>
      <c r="BO96" s="11"/>
      <c r="BP96" s="10"/>
      <c r="BQ96" s="11"/>
      <c r="BR96" s="10"/>
      <c r="BS96" s="11"/>
      <c r="BT96" s="10"/>
      <c r="BU96" s="11"/>
      <c r="BV96" s="10"/>
      <c r="BW96" s="7"/>
      <c r="BX96" s="7">
        <f t="shared" si="121"/>
        <v>0</v>
      </c>
      <c r="BY96" s="11"/>
      <c r="BZ96" s="10"/>
      <c r="CA96" s="11"/>
      <c r="CB96" s="10"/>
      <c r="CC96" s="7"/>
      <c r="CD96" s="11"/>
      <c r="CE96" s="10"/>
      <c r="CF96" s="11"/>
      <c r="CG96" s="10"/>
      <c r="CH96" s="11"/>
      <c r="CI96" s="10"/>
      <c r="CJ96" s="11"/>
      <c r="CK96" s="10"/>
      <c r="CL96" s="11"/>
      <c r="CM96" s="10"/>
      <c r="CN96" s="11"/>
      <c r="CO96" s="10"/>
      <c r="CP96" s="7"/>
      <c r="CQ96" s="7">
        <f t="shared" si="122"/>
        <v>0</v>
      </c>
      <c r="CR96" s="11"/>
      <c r="CS96" s="10"/>
      <c r="CT96" s="11"/>
      <c r="CU96" s="10"/>
      <c r="CV96" s="7"/>
      <c r="CW96" s="11"/>
      <c r="CX96" s="10"/>
      <c r="CY96" s="11"/>
      <c r="CZ96" s="10"/>
      <c r="DA96" s="11"/>
      <c r="DB96" s="10"/>
      <c r="DC96" s="11"/>
      <c r="DD96" s="10"/>
      <c r="DE96" s="11"/>
      <c r="DF96" s="10"/>
      <c r="DG96" s="11"/>
      <c r="DH96" s="10"/>
      <c r="DI96" s="7"/>
      <c r="DJ96" s="7">
        <f t="shared" si="123"/>
        <v>0</v>
      </c>
      <c r="DK96" s="11"/>
      <c r="DL96" s="10"/>
      <c r="DM96" s="11"/>
      <c r="DN96" s="10"/>
      <c r="DO96" s="7"/>
      <c r="DP96" s="11"/>
      <c r="DQ96" s="10"/>
      <c r="DR96" s="11"/>
      <c r="DS96" s="10"/>
      <c r="DT96" s="11"/>
      <c r="DU96" s="10"/>
      <c r="DV96" s="11"/>
      <c r="DW96" s="10"/>
      <c r="DX96" s="11"/>
      <c r="DY96" s="10"/>
      <c r="DZ96" s="11"/>
      <c r="EA96" s="10"/>
      <c r="EB96" s="7"/>
      <c r="EC96" s="7">
        <f t="shared" si="124"/>
        <v>0</v>
      </c>
      <c r="ED96" s="11">
        <v>9</v>
      </c>
      <c r="EE96" s="10" t="s">
        <v>61</v>
      </c>
      <c r="EF96" s="11"/>
      <c r="EG96" s="10"/>
      <c r="EH96" s="7">
        <v>1</v>
      </c>
      <c r="EI96" s="11"/>
      <c r="EJ96" s="10"/>
      <c r="EK96" s="11"/>
      <c r="EL96" s="10"/>
      <c r="EM96" s="11"/>
      <c r="EN96" s="10"/>
      <c r="EO96" s="11"/>
      <c r="EP96" s="10"/>
      <c r="EQ96" s="11"/>
      <c r="ER96" s="10"/>
      <c r="ES96" s="11"/>
      <c r="ET96" s="10"/>
      <c r="EU96" s="7"/>
      <c r="EV96" s="7">
        <f t="shared" si="125"/>
        <v>1</v>
      </c>
      <c r="EW96" s="11"/>
      <c r="EX96" s="10"/>
      <c r="EY96" s="11"/>
      <c r="EZ96" s="10"/>
      <c r="FA96" s="7"/>
      <c r="FB96" s="11"/>
      <c r="FC96" s="10"/>
      <c r="FD96" s="11"/>
      <c r="FE96" s="10"/>
      <c r="FF96" s="11"/>
      <c r="FG96" s="10"/>
      <c r="FH96" s="11"/>
      <c r="FI96" s="10"/>
      <c r="FJ96" s="11"/>
      <c r="FK96" s="10"/>
      <c r="FL96" s="11"/>
      <c r="FM96" s="10"/>
      <c r="FN96" s="7"/>
      <c r="FO96" s="7">
        <f t="shared" si="126"/>
        <v>0</v>
      </c>
    </row>
    <row r="97" spans="1:171" x14ac:dyDescent="0.2">
      <c r="A97" s="20">
        <v>1</v>
      </c>
      <c r="B97" s="20">
        <v>1</v>
      </c>
      <c r="C97" s="20"/>
      <c r="D97" s="6" t="s">
        <v>193</v>
      </c>
      <c r="E97" s="3" t="s">
        <v>194</v>
      </c>
      <c r="F97" s="6">
        <f t="shared" si="106"/>
        <v>0</v>
      </c>
      <c r="G97" s="6">
        <f t="shared" si="107"/>
        <v>1</v>
      </c>
      <c r="H97" s="6">
        <f t="shared" si="108"/>
        <v>9</v>
      </c>
      <c r="I97" s="6">
        <f t="shared" si="109"/>
        <v>9</v>
      </c>
      <c r="J97" s="6">
        <f t="shared" si="110"/>
        <v>0</v>
      </c>
      <c r="K97" s="6">
        <f t="shared" si="111"/>
        <v>0</v>
      </c>
      <c r="L97" s="6">
        <f t="shared" si="112"/>
        <v>0</v>
      </c>
      <c r="M97" s="6">
        <f t="shared" si="113"/>
        <v>0</v>
      </c>
      <c r="N97" s="6">
        <f t="shared" si="114"/>
        <v>0</v>
      </c>
      <c r="O97" s="6">
        <f t="shared" si="115"/>
        <v>0</v>
      </c>
      <c r="P97" s="6">
        <f t="shared" si="116"/>
        <v>0</v>
      </c>
      <c r="Q97" s="7">
        <f t="shared" si="117"/>
        <v>1</v>
      </c>
      <c r="R97" s="7">
        <f t="shared" si="118"/>
        <v>0</v>
      </c>
      <c r="S97" s="7">
        <v>0.3</v>
      </c>
      <c r="T97" s="11"/>
      <c r="U97" s="10"/>
      <c r="V97" s="11"/>
      <c r="W97" s="10"/>
      <c r="X97" s="7"/>
      <c r="Y97" s="11"/>
      <c r="Z97" s="10"/>
      <c r="AA97" s="11"/>
      <c r="AB97" s="10"/>
      <c r="AC97" s="11"/>
      <c r="AD97" s="10"/>
      <c r="AE97" s="11"/>
      <c r="AF97" s="10"/>
      <c r="AG97" s="11"/>
      <c r="AH97" s="10"/>
      <c r="AI97" s="11"/>
      <c r="AJ97" s="10"/>
      <c r="AK97" s="7"/>
      <c r="AL97" s="7">
        <f t="shared" si="119"/>
        <v>0</v>
      </c>
      <c r="AM97" s="11"/>
      <c r="AN97" s="10"/>
      <c r="AO97" s="11"/>
      <c r="AP97" s="10"/>
      <c r="AQ97" s="7"/>
      <c r="AR97" s="11"/>
      <c r="AS97" s="10"/>
      <c r="AT97" s="11"/>
      <c r="AU97" s="10"/>
      <c r="AV97" s="11"/>
      <c r="AW97" s="10"/>
      <c r="AX97" s="11"/>
      <c r="AY97" s="10"/>
      <c r="AZ97" s="11"/>
      <c r="BA97" s="10"/>
      <c r="BB97" s="11"/>
      <c r="BC97" s="10"/>
      <c r="BD97" s="7"/>
      <c r="BE97" s="7">
        <f t="shared" si="120"/>
        <v>0</v>
      </c>
      <c r="BF97" s="11"/>
      <c r="BG97" s="10"/>
      <c r="BH97" s="11"/>
      <c r="BI97" s="10"/>
      <c r="BJ97" s="7"/>
      <c r="BK97" s="11"/>
      <c r="BL97" s="10"/>
      <c r="BM97" s="11"/>
      <c r="BN97" s="10"/>
      <c r="BO97" s="11"/>
      <c r="BP97" s="10"/>
      <c r="BQ97" s="11"/>
      <c r="BR97" s="10"/>
      <c r="BS97" s="11"/>
      <c r="BT97" s="10"/>
      <c r="BU97" s="11"/>
      <c r="BV97" s="10"/>
      <c r="BW97" s="7"/>
      <c r="BX97" s="7">
        <f t="shared" si="121"/>
        <v>0</v>
      </c>
      <c r="BY97" s="11"/>
      <c r="BZ97" s="10"/>
      <c r="CA97" s="11"/>
      <c r="CB97" s="10"/>
      <c r="CC97" s="7"/>
      <c r="CD97" s="11"/>
      <c r="CE97" s="10"/>
      <c r="CF97" s="11"/>
      <c r="CG97" s="10"/>
      <c r="CH97" s="11"/>
      <c r="CI97" s="10"/>
      <c r="CJ97" s="11"/>
      <c r="CK97" s="10"/>
      <c r="CL97" s="11"/>
      <c r="CM97" s="10"/>
      <c r="CN97" s="11"/>
      <c r="CO97" s="10"/>
      <c r="CP97" s="7"/>
      <c r="CQ97" s="7">
        <f t="shared" si="122"/>
        <v>0</v>
      </c>
      <c r="CR97" s="11"/>
      <c r="CS97" s="10"/>
      <c r="CT97" s="11"/>
      <c r="CU97" s="10"/>
      <c r="CV97" s="7"/>
      <c r="CW97" s="11"/>
      <c r="CX97" s="10"/>
      <c r="CY97" s="11"/>
      <c r="CZ97" s="10"/>
      <c r="DA97" s="11"/>
      <c r="DB97" s="10"/>
      <c r="DC97" s="11"/>
      <c r="DD97" s="10"/>
      <c r="DE97" s="11"/>
      <c r="DF97" s="10"/>
      <c r="DG97" s="11"/>
      <c r="DH97" s="10"/>
      <c r="DI97" s="7"/>
      <c r="DJ97" s="7">
        <f t="shared" si="123"/>
        <v>0</v>
      </c>
      <c r="DK97" s="11"/>
      <c r="DL97" s="10"/>
      <c r="DM97" s="11"/>
      <c r="DN97" s="10"/>
      <c r="DO97" s="7"/>
      <c r="DP97" s="11"/>
      <c r="DQ97" s="10"/>
      <c r="DR97" s="11"/>
      <c r="DS97" s="10"/>
      <c r="DT97" s="11"/>
      <c r="DU97" s="10"/>
      <c r="DV97" s="11"/>
      <c r="DW97" s="10"/>
      <c r="DX97" s="11"/>
      <c r="DY97" s="10"/>
      <c r="DZ97" s="11"/>
      <c r="EA97" s="10"/>
      <c r="EB97" s="7"/>
      <c r="EC97" s="7">
        <f t="shared" si="124"/>
        <v>0</v>
      </c>
      <c r="ED97" s="11">
        <v>9</v>
      </c>
      <c r="EE97" s="10" t="s">
        <v>61</v>
      </c>
      <c r="EF97" s="11"/>
      <c r="EG97" s="10"/>
      <c r="EH97" s="7">
        <v>1</v>
      </c>
      <c r="EI97" s="11"/>
      <c r="EJ97" s="10"/>
      <c r="EK97" s="11"/>
      <c r="EL97" s="10"/>
      <c r="EM97" s="11"/>
      <c r="EN97" s="10"/>
      <c r="EO97" s="11"/>
      <c r="EP97" s="10"/>
      <c r="EQ97" s="11"/>
      <c r="ER97" s="10"/>
      <c r="ES97" s="11"/>
      <c r="ET97" s="10"/>
      <c r="EU97" s="7"/>
      <c r="EV97" s="7">
        <f t="shared" si="125"/>
        <v>1</v>
      </c>
      <c r="EW97" s="11"/>
      <c r="EX97" s="10"/>
      <c r="EY97" s="11"/>
      <c r="EZ97" s="10"/>
      <c r="FA97" s="7"/>
      <c r="FB97" s="11"/>
      <c r="FC97" s="10"/>
      <c r="FD97" s="11"/>
      <c r="FE97" s="10"/>
      <c r="FF97" s="11"/>
      <c r="FG97" s="10"/>
      <c r="FH97" s="11"/>
      <c r="FI97" s="10"/>
      <c r="FJ97" s="11"/>
      <c r="FK97" s="10"/>
      <c r="FL97" s="11"/>
      <c r="FM97" s="10"/>
      <c r="FN97" s="7"/>
      <c r="FO97" s="7">
        <f t="shared" si="126"/>
        <v>0</v>
      </c>
    </row>
    <row r="98" spans="1:171" x14ac:dyDescent="0.2">
      <c r="A98" s="20">
        <v>53</v>
      </c>
      <c r="B98" s="20">
        <v>1</v>
      </c>
      <c r="C98" s="20"/>
      <c r="D98" s="6" t="s">
        <v>195</v>
      </c>
      <c r="E98" s="3" t="s">
        <v>196</v>
      </c>
      <c r="F98" s="6">
        <f t="shared" si="106"/>
        <v>0</v>
      </c>
      <c r="G98" s="6">
        <f t="shared" si="107"/>
        <v>2</v>
      </c>
      <c r="H98" s="6">
        <f t="shared" si="108"/>
        <v>18</v>
      </c>
      <c r="I98" s="6">
        <f t="shared" si="109"/>
        <v>9</v>
      </c>
      <c r="J98" s="6">
        <f t="shared" si="110"/>
        <v>9</v>
      </c>
      <c r="K98" s="6">
        <f t="shared" si="111"/>
        <v>0</v>
      </c>
      <c r="L98" s="6">
        <f t="shared" si="112"/>
        <v>0</v>
      </c>
      <c r="M98" s="6">
        <f t="shared" si="113"/>
        <v>0</v>
      </c>
      <c r="N98" s="6">
        <f t="shared" si="114"/>
        <v>0</v>
      </c>
      <c r="O98" s="6">
        <f t="shared" si="115"/>
        <v>0</v>
      </c>
      <c r="P98" s="6">
        <f t="shared" si="116"/>
        <v>0</v>
      </c>
      <c r="Q98" s="7">
        <f t="shared" si="117"/>
        <v>2</v>
      </c>
      <c r="R98" s="7">
        <f t="shared" si="118"/>
        <v>0</v>
      </c>
      <c r="S98" s="7">
        <v>2</v>
      </c>
      <c r="T98" s="11"/>
      <c r="U98" s="10"/>
      <c r="V98" s="11"/>
      <c r="W98" s="10"/>
      <c r="X98" s="7"/>
      <c r="Y98" s="11"/>
      <c r="Z98" s="10"/>
      <c r="AA98" s="11"/>
      <c r="AB98" s="10"/>
      <c r="AC98" s="11"/>
      <c r="AD98" s="10"/>
      <c r="AE98" s="11"/>
      <c r="AF98" s="10"/>
      <c r="AG98" s="11"/>
      <c r="AH98" s="10"/>
      <c r="AI98" s="11"/>
      <c r="AJ98" s="10"/>
      <c r="AK98" s="7"/>
      <c r="AL98" s="7">
        <f t="shared" si="119"/>
        <v>0</v>
      </c>
      <c r="AM98" s="11"/>
      <c r="AN98" s="10"/>
      <c r="AO98" s="11"/>
      <c r="AP98" s="10"/>
      <c r="AQ98" s="7"/>
      <c r="AR98" s="11"/>
      <c r="AS98" s="10"/>
      <c r="AT98" s="11"/>
      <c r="AU98" s="10"/>
      <c r="AV98" s="11"/>
      <c r="AW98" s="10"/>
      <c r="AX98" s="11"/>
      <c r="AY98" s="10"/>
      <c r="AZ98" s="11"/>
      <c r="BA98" s="10"/>
      <c r="BB98" s="11"/>
      <c r="BC98" s="10"/>
      <c r="BD98" s="7"/>
      <c r="BE98" s="7">
        <f t="shared" si="120"/>
        <v>0</v>
      </c>
      <c r="BF98" s="11"/>
      <c r="BG98" s="10"/>
      <c r="BH98" s="11"/>
      <c r="BI98" s="10"/>
      <c r="BJ98" s="7"/>
      <c r="BK98" s="11"/>
      <c r="BL98" s="10"/>
      <c r="BM98" s="11"/>
      <c r="BN98" s="10"/>
      <c r="BO98" s="11"/>
      <c r="BP98" s="10"/>
      <c r="BQ98" s="11"/>
      <c r="BR98" s="10"/>
      <c r="BS98" s="11"/>
      <c r="BT98" s="10"/>
      <c r="BU98" s="11"/>
      <c r="BV98" s="10"/>
      <c r="BW98" s="7"/>
      <c r="BX98" s="7">
        <f t="shared" si="121"/>
        <v>0</v>
      </c>
      <c r="BY98" s="11"/>
      <c r="BZ98" s="10"/>
      <c r="CA98" s="11"/>
      <c r="CB98" s="10"/>
      <c r="CC98" s="7"/>
      <c r="CD98" s="11"/>
      <c r="CE98" s="10"/>
      <c r="CF98" s="11"/>
      <c r="CG98" s="10"/>
      <c r="CH98" s="11"/>
      <c r="CI98" s="10"/>
      <c r="CJ98" s="11"/>
      <c r="CK98" s="10"/>
      <c r="CL98" s="11"/>
      <c r="CM98" s="10"/>
      <c r="CN98" s="11"/>
      <c r="CO98" s="10"/>
      <c r="CP98" s="7"/>
      <c r="CQ98" s="7">
        <f t="shared" si="122"/>
        <v>0</v>
      </c>
      <c r="CR98" s="11"/>
      <c r="CS98" s="10"/>
      <c r="CT98" s="11"/>
      <c r="CU98" s="10"/>
      <c r="CV98" s="7"/>
      <c r="CW98" s="11"/>
      <c r="CX98" s="10"/>
      <c r="CY98" s="11"/>
      <c r="CZ98" s="10"/>
      <c r="DA98" s="11"/>
      <c r="DB98" s="10"/>
      <c r="DC98" s="11"/>
      <c r="DD98" s="10"/>
      <c r="DE98" s="11"/>
      <c r="DF98" s="10"/>
      <c r="DG98" s="11"/>
      <c r="DH98" s="10"/>
      <c r="DI98" s="7"/>
      <c r="DJ98" s="7">
        <f t="shared" si="123"/>
        <v>0</v>
      </c>
      <c r="DK98" s="11"/>
      <c r="DL98" s="10"/>
      <c r="DM98" s="11"/>
      <c r="DN98" s="10"/>
      <c r="DO98" s="7"/>
      <c r="DP98" s="11"/>
      <c r="DQ98" s="10"/>
      <c r="DR98" s="11"/>
      <c r="DS98" s="10"/>
      <c r="DT98" s="11"/>
      <c r="DU98" s="10"/>
      <c r="DV98" s="11"/>
      <c r="DW98" s="10"/>
      <c r="DX98" s="11"/>
      <c r="DY98" s="10"/>
      <c r="DZ98" s="11"/>
      <c r="EA98" s="10"/>
      <c r="EB98" s="7"/>
      <c r="EC98" s="7">
        <f t="shared" si="124"/>
        <v>0</v>
      </c>
      <c r="ED98" s="11"/>
      <c r="EE98" s="10"/>
      <c r="EF98" s="11"/>
      <c r="EG98" s="10"/>
      <c r="EH98" s="7"/>
      <c r="EI98" s="11"/>
      <c r="EJ98" s="10"/>
      <c r="EK98" s="11"/>
      <c r="EL98" s="10"/>
      <c r="EM98" s="11"/>
      <c r="EN98" s="10"/>
      <c r="EO98" s="11"/>
      <c r="EP98" s="10"/>
      <c r="EQ98" s="11"/>
      <c r="ER98" s="10"/>
      <c r="ES98" s="11"/>
      <c r="ET98" s="10"/>
      <c r="EU98" s="7"/>
      <c r="EV98" s="7">
        <f t="shared" si="125"/>
        <v>0</v>
      </c>
      <c r="EW98" s="11">
        <v>9</v>
      </c>
      <c r="EX98" s="10" t="s">
        <v>61</v>
      </c>
      <c r="EY98" s="11">
        <v>9</v>
      </c>
      <c r="EZ98" s="10" t="s">
        <v>61</v>
      </c>
      <c r="FA98" s="7">
        <v>2</v>
      </c>
      <c r="FB98" s="11"/>
      <c r="FC98" s="10"/>
      <c r="FD98" s="11"/>
      <c r="FE98" s="10"/>
      <c r="FF98" s="11"/>
      <c r="FG98" s="10"/>
      <c r="FH98" s="11"/>
      <c r="FI98" s="10"/>
      <c r="FJ98" s="11"/>
      <c r="FK98" s="10"/>
      <c r="FL98" s="11"/>
      <c r="FM98" s="10"/>
      <c r="FN98" s="7"/>
      <c r="FO98" s="7">
        <f t="shared" si="126"/>
        <v>2</v>
      </c>
    </row>
    <row r="99" spans="1:171" x14ac:dyDescent="0.2">
      <c r="A99" s="20">
        <v>53</v>
      </c>
      <c r="B99" s="20">
        <v>1</v>
      </c>
      <c r="C99" s="20"/>
      <c r="D99" s="6" t="s">
        <v>197</v>
      </c>
      <c r="E99" s="3" t="s">
        <v>194</v>
      </c>
      <c r="F99" s="6">
        <f t="shared" si="106"/>
        <v>0</v>
      </c>
      <c r="G99" s="6">
        <f t="shared" si="107"/>
        <v>2</v>
      </c>
      <c r="H99" s="6">
        <f t="shared" si="108"/>
        <v>18</v>
      </c>
      <c r="I99" s="6">
        <f t="shared" si="109"/>
        <v>9</v>
      </c>
      <c r="J99" s="6">
        <f t="shared" si="110"/>
        <v>9</v>
      </c>
      <c r="K99" s="6">
        <f t="shared" si="111"/>
        <v>0</v>
      </c>
      <c r="L99" s="6">
        <f t="shared" si="112"/>
        <v>0</v>
      </c>
      <c r="M99" s="6">
        <f t="shared" si="113"/>
        <v>0</v>
      </c>
      <c r="N99" s="6">
        <f t="shared" si="114"/>
        <v>0</v>
      </c>
      <c r="O99" s="6">
        <f t="shared" si="115"/>
        <v>0</v>
      </c>
      <c r="P99" s="6">
        <f t="shared" si="116"/>
        <v>0</v>
      </c>
      <c r="Q99" s="7">
        <f t="shared" si="117"/>
        <v>2</v>
      </c>
      <c r="R99" s="7">
        <f t="shared" si="118"/>
        <v>0</v>
      </c>
      <c r="S99" s="7">
        <v>2</v>
      </c>
      <c r="T99" s="11"/>
      <c r="U99" s="10"/>
      <c r="V99" s="11"/>
      <c r="W99" s="10"/>
      <c r="X99" s="7"/>
      <c r="Y99" s="11"/>
      <c r="Z99" s="10"/>
      <c r="AA99" s="11"/>
      <c r="AB99" s="10"/>
      <c r="AC99" s="11"/>
      <c r="AD99" s="10"/>
      <c r="AE99" s="11"/>
      <c r="AF99" s="10"/>
      <c r="AG99" s="11"/>
      <c r="AH99" s="10"/>
      <c r="AI99" s="11"/>
      <c r="AJ99" s="10"/>
      <c r="AK99" s="7"/>
      <c r="AL99" s="7">
        <f t="shared" si="119"/>
        <v>0</v>
      </c>
      <c r="AM99" s="11"/>
      <c r="AN99" s="10"/>
      <c r="AO99" s="11"/>
      <c r="AP99" s="10"/>
      <c r="AQ99" s="7"/>
      <c r="AR99" s="11"/>
      <c r="AS99" s="10"/>
      <c r="AT99" s="11"/>
      <c r="AU99" s="10"/>
      <c r="AV99" s="11"/>
      <c r="AW99" s="10"/>
      <c r="AX99" s="11"/>
      <c r="AY99" s="10"/>
      <c r="AZ99" s="11"/>
      <c r="BA99" s="10"/>
      <c r="BB99" s="11"/>
      <c r="BC99" s="10"/>
      <c r="BD99" s="7"/>
      <c r="BE99" s="7">
        <f t="shared" si="120"/>
        <v>0</v>
      </c>
      <c r="BF99" s="11"/>
      <c r="BG99" s="10"/>
      <c r="BH99" s="11"/>
      <c r="BI99" s="10"/>
      <c r="BJ99" s="7"/>
      <c r="BK99" s="11"/>
      <c r="BL99" s="10"/>
      <c r="BM99" s="11"/>
      <c r="BN99" s="10"/>
      <c r="BO99" s="11"/>
      <c r="BP99" s="10"/>
      <c r="BQ99" s="11"/>
      <c r="BR99" s="10"/>
      <c r="BS99" s="11"/>
      <c r="BT99" s="10"/>
      <c r="BU99" s="11"/>
      <c r="BV99" s="10"/>
      <c r="BW99" s="7"/>
      <c r="BX99" s="7">
        <f t="shared" si="121"/>
        <v>0</v>
      </c>
      <c r="BY99" s="11"/>
      <c r="BZ99" s="10"/>
      <c r="CA99" s="11"/>
      <c r="CB99" s="10"/>
      <c r="CC99" s="7"/>
      <c r="CD99" s="11"/>
      <c r="CE99" s="10"/>
      <c r="CF99" s="11"/>
      <c r="CG99" s="10"/>
      <c r="CH99" s="11"/>
      <c r="CI99" s="10"/>
      <c r="CJ99" s="11"/>
      <c r="CK99" s="10"/>
      <c r="CL99" s="11"/>
      <c r="CM99" s="10"/>
      <c r="CN99" s="11"/>
      <c r="CO99" s="10"/>
      <c r="CP99" s="7"/>
      <c r="CQ99" s="7">
        <f t="shared" si="122"/>
        <v>0</v>
      </c>
      <c r="CR99" s="11"/>
      <c r="CS99" s="10"/>
      <c r="CT99" s="11"/>
      <c r="CU99" s="10"/>
      <c r="CV99" s="7"/>
      <c r="CW99" s="11"/>
      <c r="CX99" s="10"/>
      <c r="CY99" s="11"/>
      <c r="CZ99" s="10"/>
      <c r="DA99" s="11"/>
      <c r="DB99" s="10"/>
      <c r="DC99" s="11"/>
      <c r="DD99" s="10"/>
      <c r="DE99" s="11"/>
      <c r="DF99" s="10"/>
      <c r="DG99" s="11"/>
      <c r="DH99" s="10"/>
      <c r="DI99" s="7"/>
      <c r="DJ99" s="7">
        <f t="shared" si="123"/>
        <v>0</v>
      </c>
      <c r="DK99" s="11"/>
      <c r="DL99" s="10"/>
      <c r="DM99" s="11"/>
      <c r="DN99" s="10"/>
      <c r="DO99" s="7"/>
      <c r="DP99" s="11"/>
      <c r="DQ99" s="10"/>
      <c r="DR99" s="11"/>
      <c r="DS99" s="10"/>
      <c r="DT99" s="11"/>
      <c r="DU99" s="10"/>
      <c r="DV99" s="11"/>
      <c r="DW99" s="10"/>
      <c r="DX99" s="11"/>
      <c r="DY99" s="10"/>
      <c r="DZ99" s="11"/>
      <c r="EA99" s="10"/>
      <c r="EB99" s="7"/>
      <c r="EC99" s="7">
        <f t="shared" si="124"/>
        <v>0</v>
      </c>
      <c r="ED99" s="11"/>
      <c r="EE99" s="10"/>
      <c r="EF99" s="11"/>
      <c r="EG99" s="10"/>
      <c r="EH99" s="7"/>
      <c r="EI99" s="11"/>
      <c r="EJ99" s="10"/>
      <c r="EK99" s="11"/>
      <c r="EL99" s="10"/>
      <c r="EM99" s="11"/>
      <c r="EN99" s="10"/>
      <c r="EO99" s="11"/>
      <c r="EP99" s="10"/>
      <c r="EQ99" s="11"/>
      <c r="ER99" s="10"/>
      <c r="ES99" s="11"/>
      <c r="ET99" s="10"/>
      <c r="EU99" s="7"/>
      <c r="EV99" s="7">
        <f t="shared" si="125"/>
        <v>0</v>
      </c>
      <c r="EW99" s="11">
        <v>9</v>
      </c>
      <c r="EX99" s="10" t="s">
        <v>61</v>
      </c>
      <c r="EY99" s="11">
        <v>9</v>
      </c>
      <c r="EZ99" s="10" t="s">
        <v>61</v>
      </c>
      <c r="FA99" s="7">
        <v>2</v>
      </c>
      <c r="FB99" s="11"/>
      <c r="FC99" s="10"/>
      <c r="FD99" s="11"/>
      <c r="FE99" s="10"/>
      <c r="FF99" s="11"/>
      <c r="FG99" s="10"/>
      <c r="FH99" s="11"/>
      <c r="FI99" s="10"/>
      <c r="FJ99" s="11"/>
      <c r="FK99" s="10"/>
      <c r="FL99" s="11"/>
      <c r="FM99" s="10"/>
      <c r="FN99" s="7"/>
      <c r="FO99" s="7">
        <f t="shared" si="126"/>
        <v>2</v>
      </c>
    </row>
    <row r="100" spans="1:171" x14ac:dyDescent="0.2">
      <c r="A100" s="6">
        <v>2</v>
      </c>
      <c r="B100" s="6">
        <v>1</v>
      </c>
      <c r="C100" s="6"/>
      <c r="D100" s="6" t="s">
        <v>198</v>
      </c>
      <c r="E100" s="3" t="s">
        <v>199</v>
      </c>
      <c r="F100" s="6">
        <f t="shared" si="106"/>
        <v>0</v>
      </c>
      <c r="G100" s="6">
        <f t="shared" si="107"/>
        <v>2</v>
      </c>
      <c r="H100" s="6">
        <f t="shared" si="108"/>
        <v>18</v>
      </c>
      <c r="I100" s="6">
        <f t="shared" si="109"/>
        <v>9</v>
      </c>
      <c r="J100" s="6">
        <f t="shared" si="110"/>
        <v>0</v>
      </c>
      <c r="K100" s="6">
        <f t="shared" si="111"/>
        <v>9</v>
      </c>
      <c r="L100" s="6">
        <f t="shared" si="112"/>
        <v>0</v>
      </c>
      <c r="M100" s="6">
        <f t="shared" si="113"/>
        <v>0</v>
      </c>
      <c r="N100" s="6">
        <f t="shared" si="114"/>
        <v>0</v>
      </c>
      <c r="O100" s="6">
        <f t="shared" si="115"/>
        <v>0</v>
      </c>
      <c r="P100" s="6">
        <f t="shared" si="116"/>
        <v>0</v>
      </c>
      <c r="Q100" s="7">
        <f t="shared" si="117"/>
        <v>2</v>
      </c>
      <c r="R100" s="7">
        <f t="shared" si="118"/>
        <v>1</v>
      </c>
      <c r="S100" s="7">
        <v>0.6</v>
      </c>
      <c r="T100" s="11"/>
      <c r="U100" s="10"/>
      <c r="V100" s="11"/>
      <c r="W100" s="10"/>
      <c r="X100" s="7"/>
      <c r="Y100" s="11"/>
      <c r="Z100" s="10"/>
      <c r="AA100" s="11"/>
      <c r="AB100" s="10"/>
      <c r="AC100" s="11"/>
      <c r="AD100" s="10"/>
      <c r="AE100" s="11"/>
      <c r="AF100" s="10"/>
      <c r="AG100" s="11"/>
      <c r="AH100" s="10"/>
      <c r="AI100" s="11"/>
      <c r="AJ100" s="10"/>
      <c r="AK100" s="7"/>
      <c r="AL100" s="7">
        <f t="shared" si="119"/>
        <v>0</v>
      </c>
      <c r="AM100" s="11">
        <v>9</v>
      </c>
      <c r="AN100" s="10" t="s">
        <v>61</v>
      </c>
      <c r="AO100" s="11"/>
      <c r="AP100" s="10"/>
      <c r="AQ100" s="7">
        <v>1</v>
      </c>
      <c r="AR100" s="11">
        <v>9</v>
      </c>
      <c r="AS100" s="10" t="s">
        <v>61</v>
      </c>
      <c r="AT100" s="11"/>
      <c r="AU100" s="10"/>
      <c r="AV100" s="11"/>
      <c r="AW100" s="10"/>
      <c r="AX100" s="11"/>
      <c r="AY100" s="10"/>
      <c r="AZ100" s="11"/>
      <c r="BA100" s="10"/>
      <c r="BB100" s="11"/>
      <c r="BC100" s="10"/>
      <c r="BD100" s="7">
        <v>1</v>
      </c>
      <c r="BE100" s="7">
        <f t="shared" si="120"/>
        <v>2</v>
      </c>
      <c r="BF100" s="11"/>
      <c r="BG100" s="10"/>
      <c r="BH100" s="11"/>
      <c r="BI100" s="10"/>
      <c r="BJ100" s="7"/>
      <c r="BK100" s="11"/>
      <c r="BL100" s="10"/>
      <c r="BM100" s="11"/>
      <c r="BN100" s="10"/>
      <c r="BO100" s="11"/>
      <c r="BP100" s="10"/>
      <c r="BQ100" s="11"/>
      <c r="BR100" s="10"/>
      <c r="BS100" s="11"/>
      <c r="BT100" s="10"/>
      <c r="BU100" s="11"/>
      <c r="BV100" s="10"/>
      <c r="BW100" s="7"/>
      <c r="BX100" s="7">
        <f t="shared" si="121"/>
        <v>0</v>
      </c>
      <c r="BY100" s="11"/>
      <c r="BZ100" s="10"/>
      <c r="CA100" s="11"/>
      <c r="CB100" s="10"/>
      <c r="CC100" s="7"/>
      <c r="CD100" s="11"/>
      <c r="CE100" s="10"/>
      <c r="CF100" s="11"/>
      <c r="CG100" s="10"/>
      <c r="CH100" s="11"/>
      <c r="CI100" s="10"/>
      <c r="CJ100" s="11"/>
      <c r="CK100" s="10"/>
      <c r="CL100" s="11"/>
      <c r="CM100" s="10"/>
      <c r="CN100" s="11"/>
      <c r="CO100" s="10"/>
      <c r="CP100" s="7"/>
      <c r="CQ100" s="7">
        <f t="shared" si="122"/>
        <v>0</v>
      </c>
      <c r="CR100" s="11"/>
      <c r="CS100" s="10"/>
      <c r="CT100" s="11"/>
      <c r="CU100" s="10"/>
      <c r="CV100" s="7"/>
      <c r="CW100" s="11"/>
      <c r="CX100" s="10"/>
      <c r="CY100" s="11"/>
      <c r="CZ100" s="10"/>
      <c r="DA100" s="11"/>
      <c r="DB100" s="10"/>
      <c r="DC100" s="11"/>
      <c r="DD100" s="10"/>
      <c r="DE100" s="11"/>
      <c r="DF100" s="10"/>
      <c r="DG100" s="11"/>
      <c r="DH100" s="10"/>
      <c r="DI100" s="7"/>
      <c r="DJ100" s="7">
        <f t="shared" si="123"/>
        <v>0</v>
      </c>
      <c r="DK100" s="11"/>
      <c r="DL100" s="10"/>
      <c r="DM100" s="11"/>
      <c r="DN100" s="10"/>
      <c r="DO100" s="7"/>
      <c r="DP100" s="11"/>
      <c r="DQ100" s="10"/>
      <c r="DR100" s="11"/>
      <c r="DS100" s="10"/>
      <c r="DT100" s="11"/>
      <c r="DU100" s="10"/>
      <c r="DV100" s="11"/>
      <c r="DW100" s="10"/>
      <c r="DX100" s="11"/>
      <c r="DY100" s="10"/>
      <c r="DZ100" s="11"/>
      <c r="EA100" s="10"/>
      <c r="EB100" s="7"/>
      <c r="EC100" s="7">
        <f t="shared" si="124"/>
        <v>0</v>
      </c>
      <c r="ED100" s="11"/>
      <c r="EE100" s="10"/>
      <c r="EF100" s="11"/>
      <c r="EG100" s="10"/>
      <c r="EH100" s="7"/>
      <c r="EI100" s="11"/>
      <c r="EJ100" s="10"/>
      <c r="EK100" s="11"/>
      <c r="EL100" s="10"/>
      <c r="EM100" s="11"/>
      <c r="EN100" s="10"/>
      <c r="EO100" s="11"/>
      <c r="EP100" s="10"/>
      <c r="EQ100" s="11"/>
      <c r="ER100" s="10"/>
      <c r="ES100" s="11"/>
      <c r="ET100" s="10"/>
      <c r="EU100" s="7"/>
      <c r="EV100" s="7">
        <f t="shared" si="125"/>
        <v>0</v>
      </c>
      <c r="EW100" s="11"/>
      <c r="EX100" s="10"/>
      <c r="EY100" s="11"/>
      <c r="EZ100" s="10"/>
      <c r="FA100" s="7"/>
      <c r="FB100" s="11"/>
      <c r="FC100" s="10"/>
      <c r="FD100" s="11"/>
      <c r="FE100" s="10"/>
      <c r="FF100" s="11"/>
      <c r="FG100" s="10"/>
      <c r="FH100" s="11"/>
      <c r="FI100" s="10"/>
      <c r="FJ100" s="11"/>
      <c r="FK100" s="10"/>
      <c r="FL100" s="11"/>
      <c r="FM100" s="10"/>
      <c r="FN100" s="7"/>
      <c r="FO100" s="7">
        <f t="shared" si="126"/>
        <v>0</v>
      </c>
    </row>
    <row r="101" spans="1:171" x14ac:dyDescent="0.2">
      <c r="A101" s="20">
        <v>3</v>
      </c>
      <c r="B101" s="20">
        <v>1</v>
      </c>
      <c r="C101" s="20"/>
      <c r="D101" s="6" t="s">
        <v>200</v>
      </c>
      <c r="E101" s="3" t="s">
        <v>201</v>
      </c>
      <c r="F101" s="6">
        <f t="shared" si="106"/>
        <v>0</v>
      </c>
      <c r="G101" s="6">
        <f t="shared" si="107"/>
        <v>2</v>
      </c>
      <c r="H101" s="6">
        <f t="shared" si="108"/>
        <v>24</v>
      </c>
      <c r="I101" s="6">
        <f t="shared" si="109"/>
        <v>12</v>
      </c>
      <c r="J101" s="6">
        <f t="shared" si="110"/>
        <v>0</v>
      </c>
      <c r="K101" s="6">
        <f t="shared" si="111"/>
        <v>0</v>
      </c>
      <c r="L101" s="6">
        <f t="shared" si="112"/>
        <v>0</v>
      </c>
      <c r="M101" s="6">
        <f t="shared" si="113"/>
        <v>12</v>
      </c>
      <c r="N101" s="6">
        <f t="shared" si="114"/>
        <v>0</v>
      </c>
      <c r="O101" s="6">
        <f t="shared" si="115"/>
        <v>0</v>
      </c>
      <c r="P101" s="6">
        <f t="shared" si="116"/>
        <v>0</v>
      </c>
      <c r="Q101" s="7">
        <f t="shared" si="117"/>
        <v>2</v>
      </c>
      <c r="R101" s="7">
        <f t="shared" si="118"/>
        <v>1</v>
      </c>
      <c r="S101" s="7">
        <v>0.8</v>
      </c>
      <c r="T101" s="11"/>
      <c r="U101" s="10"/>
      <c r="V101" s="11"/>
      <c r="W101" s="10"/>
      <c r="X101" s="7"/>
      <c r="Y101" s="11"/>
      <c r="Z101" s="10"/>
      <c r="AA101" s="11"/>
      <c r="AB101" s="10"/>
      <c r="AC101" s="11"/>
      <c r="AD101" s="10"/>
      <c r="AE101" s="11"/>
      <c r="AF101" s="10"/>
      <c r="AG101" s="11"/>
      <c r="AH101" s="10"/>
      <c r="AI101" s="11"/>
      <c r="AJ101" s="10"/>
      <c r="AK101" s="7"/>
      <c r="AL101" s="7">
        <f t="shared" si="119"/>
        <v>0</v>
      </c>
      <c r="AM101" s="11"/>
      <c r="AN101" s="10"/>
      <c r="AO101" s="11"/>
      <c r="AP101" s="10"/>
      <c r="AQ101" s="7"/>
      <c r="AR101" s="11"/>
      <c r="AS101" s="10"/>
      <c r="AT101" s="11"/>
      <c r="AU101" s="10"/>
      <c r="AV101" s="11"/>
      <c r="AW101" s="10"/>
      <c r="AX101" s="11"/>
      <c r="AY101" s="10"/>
      <c r="AZ101" s="11"/>
      <c r="BA101" s="10"/>
      <c r="BB101" s="11"/>
      <c r="BC101" s="10"/>
      <c r="BD101" s="7"/>
      <c r="BE101" s="7">
        <f t="shared" si="120"/>
        <v>0</v>
      </c>
      <c r="BF101" s="11"/>
      <c r="BG101" s="10"/>
      <c r="BH101" s="11"/>
      <c r="BI101" s="10"/>
      <c r="BJ101" s="7"/>
      <c r="BK101" s="11"/>
      <c r="BL101" s="10"/>
      <c r="BM101" s="11"/>
      <c r="BN101" s="10"/>
      <c r="BO101" s="11"/>
      <c r="BP101" s="10"/>
      <c r="BQ101" s="11"/>
      <c r="BR101" s="10"/>
      <c r="BS101" s="11"/>
      <c r="BT101" s="10"/>
      <c r="BU101" s="11"/>
      <c r="BV101" s="10"/>
      <c r="BW101" s="7"/>
      <c r="BX101" s="7">
        <f t="shared" si="121"/>
        <v>0</v>
      </c>
      <c r="BY101" s="11">
        <v>12</v>
      </c>
      <c r="BZ101" s="10" t="s">
        <v>61</v>
      </c>
      <c r="CA101" s="11"/>
      <c r="CB101" s="10"/>
      <c r="CC101" s="7">
        <v>1</v>
      </c>
      <c r="CD101" s="11"/>
      <c r="CE101" s="10"/>
      <c r="CF101" s="11"/>
      <c r="CG101" s="10"/>
      <c r="CH101" s="11">
        <v>12</v>
      </c>
      <c r="CI101" s="10" t="s">
        <v>61</v>
      </c>
      <c r="CJ101" s="11"/>
      <c r="CK101" s="10"/>
      <c r="CL101" s="11"/>
      <c r="CM101" s="10"/>
      <c r="CN101" s="11"/>
      <c r="CO101" s="10"/>
      <c r="CP101" s="7">
        <v>1</v>
      </c>
      <c r="CQ101" s="7">
        <f t="shared" si="122"/>
        <v>2</v>
      </c>
      <c r="CR101" s="11"/>
      <c r="CS101" s="10"/>
      <c r="CT101" s="11"/>
      <c r="CU101" s="10"/>
      <c r="CV101" s="7"/>
      <c r="CW101" s="11"/>
      <c r="CX101" s="10"/>
      <c r="CY101" s="11"/>
      <c r="CZ101" s="10"/>
      <c r="DA101" s="11"/>
      <c r="DB101" s="10"/>
      <c r="DC101" s="11"/>
      <c r="DD101" s="10"/>
      <c r="DE101" s="11"/>
      <c r="DF101" s="10"/>
      <c r="DG101" s="11"/>
      <c r="DH101" s="10"/>
      <c r="DI101" s="7"/>
      <c r="DJ101" s="7">
        <f t="shared" si="123"/>
        <v>0</v>
      </c>
      <c r="DK101" s="11"/>
      <c r="DL101" s="10"/>
      <c r="DM101" s="11"/>
      <c r="DN101" s="10"/>
      <c r="DO101" s="7"/>
      <c r="DP101" s="11"/>
      <c r="DQ101" s="10"/>
      <c r="DR101" s="11"/>
      <c r="DS101" s="10"/>
      <c r="DT101" s="11"/>
      <c r="DU101" s="10"/>
      <c r="DV101" s="11"/>
      <c r="DW101" s="10"/>
      <c r="DX101" s="11"/>
      <c r="DY101" s="10"/>
      <c r="DZ101" s="11"/>
      <c r="EA101" s="10"/>
      <c r="EB101" s="7"/>
      <c r="EC101" s="7">
        <f t="shared" si="124"/>
        <v>0</v>
      </c>
      <c r="ED101" s="11"/>
      <c r="EE101" s="10"/>
      <c r="EF101" s="11"/>
      <c r="EG101" s="10"/>
      <c r="EH101" s="7"/>
      <c r="EI101" s="11"/>
      <c r="EJ101" s="10"/>
      <c r="EK101" s="11"/>
      <c r="EL101" s="10"/>
      <c r="EM101" s="11"/>
      <c r="EN101" s="10"/>
      <c r="EO101" s="11"/>
      <c r="EP101" s="10"/>
      <c r="EQ101" s="11"/>
      <c r="ER101" s="10"/>
      <c r="ES101" s="11"/>
      <c r="ET101" s="10"/>
      <c r="EU101" s="7"/>
      <c r="EV101" s="7">
        <f t="shared" si="125"/>
        <v>0</v>
      </c>
      <c r="EW101" s="11"/>
      <c r="EX101" s="10"/>
      <c r="EY101" s="11"/>
      <c r="EZ101" s="10"/>
      <c r="FA101" s="7"/>
      <c r="FB101" s="11"/>
      <c r="FC101" s="10"/>
      <c r="FD101" s="11"/>
      <c r="FE101" s="10"/>
      <c r="FF101" s="11"/>
      <c r="FG101" s="10"/>
      <c r="FH101" s="11"/>
      <c r="FI101" s="10"/>
      <c r="FJ101" s="11"/>
      <c r="FK101" s="10"/>
      <c r="FL101" s="11"/>
      <c r="FM101" s="10"/>
      <c r="FN101" s="7"/>
      <c r="FO101" s="7">
        <f t="shared" si="126"/>
        <v>0</v>
      </c>
    </row>
    <row r="102" spans="1:171" x14ac:dyDescent="0.2">
      <c r="A102" s="20">
        <v>3</v>
      </c>
      <c r="B102" s="20">
        <v>1</v>
      </c>
      <c r="C102" s="20"/>
      <c r="D102" s="6" t="s">
        <v>202</v>
      </c>
      <c r="E102" s="3" t="s">
        <v>203</v>
      </c>
      <c r="F102" s="6">
        <f t="shared" si="106"/>
        <v>0</v>
      </c>
      <c r="G102" s="6">
        <f t="shared" si="107"/>
        <v>2</v>
      </c>
      <c r="H102" s="6">
        <f t="shared" si="108"/>
        <v>24</v>
      </c>
      <c r="I102" s="6">
        <f t="shared" si="109"/>
        <v>12</v>
      </c>
      <c r="J102" s="6">
        <f t="shared" si="110"/>
        <v>0</v>
      </c>
      <c r="K102" s="6">
        <f t="shared" si="111"/>
        <v>0</v>
      </c>
      <c r="L102" s="6">
        <f t="shared" si="112"/>
        <v>0</v>
      </c>
      <c r="M102" s="6">
        <f t="shared" si="113"/>
        <v>12</v>
      </c>
      <c r="N102" s="6">
        <f t="shared" si="114"/>
        <v>0</v>
      </c>
      <c r="O102" s="6">
        <f t="shared" si="115"/>
        <v>0</v>
      </c>
      <c r="P102" s="6">
        <f t="shared" si="116"/>
        <v>0</v>
      </c>
      <c r="Q102" s="7">
        <f t="shared" si="117"/>
        <v>2</v>
      </c>
      <c r="R102" s="7">
        <f t="shared" si="118"/>
        <v>1</v>
      </c>
      <c r="S102" s="7">
        <v>0.8</v>
      </c>
      <c r="T102" s="11"/>
      <c r="U102" s="10"/>
      <c r="V102" s="11"/>
      <c r="W102" s="10"/>
      <c r="X102" s="7"/>
      <c r="Y102" s="11"/>
      <c r="Z102" s="10"/>
      <c r="AA102" s="11"/>
      <c r="AB102" s="10"/>
      <c r="AC102" s="11"/>
      <c r="AD102" s="10"/>
      <c r="AE102" s="11"/>
      <c r="AF102" s="10"/>
      <c r="AG102" s="11"/>
      <c r="AH102" s="10"/>
      <c r="AI102" s="11"/>
      <c r="AJ102" s="10"/>
      <c r="AK102" s="7"/>
      <c r="AL102" s="7">
        <f t="shared" si="119"/>
        <v>0</v>
      </c>
      <c r="AM102" s="11"/>
      <c r="AN102" s="10"/>
      <c r="AO102" s="11"/>
      <c r="AP102" s="10"/>
      <c r="AQ102" s="7"/>
      <c r="AR102" s="11"/>
      <c r="AS102" s="10"/>
      <c r="AT102" s="11"/>
      <c r="AU102" s="10"/>
      <c r="AV102" s="11"/>
      <c r="AW102" s="10"/>
      <c r="AX102" s="11"/>
      <c r="AY102" s="10"/>
      <c r="AZ102" s="11"/>
      <c r="BA102" s="10"/>
      <c r="BB102" s="11"/>
      <c r="BC102" s="10"/>
      <c r="BD102" s="7"/>
      <c r="BE102" s="7">
        <f t="shared" si="120"/>
        <v>0</v>
      </c>
      <c r="BF102" s="11"/>
      <c r="BG102" s="10"/>
      <c r="BH102" s="11"/>
      <c r="BI102" s="10"/>
      <c r="BJ102" s="7"/>
      <c r="BK102" s="11"/>
      <c r="BL102" s="10"/>
      <c r="BM102" s="11"/>
      <c r="BN102" s="10"/>
      <c r="BO102" s="11"/>
      <c r="BP102" s="10"/>
      <c r="BQ102" s="11"/>
      <c r="BR102" s="10"/>
      <c r="BS102" s="11"/>
      <c r="BT102" s="10"/>
      <c r="BU102" s="11"/>
      <c r="BV102" s="10"/>
      <c r="BW102" s="7"/>
      <c r="BX102" s="7">
        <f t="shared" si="121"/>
        <v>0</v>
      </c>
      <c r="BY102" s="11">
        <v>12</v>
      </c>
      <c r="BZ102" s="10" t="s">
        <v>61</v>
      </c>
      <c r="CA102" s="11"/>
      <c r="CB102" s="10"/>
      <c r="CC102" s="7">
        <v>1</v>
      </c>
      <c r="CD102" s="11"/>
      <c r="CE102" s="10"/>
      <c r="CF102" s="11"/>
      <c r="CG102" s="10"/>
      <c r="CH102" s="11">
        <v>12</v>
      </c>
      <c r="CI102" s="10" t="s">
        <v>61</v>
      </c>
      <c r="CJ102" s="11"/>
      <c r="CK102" s="10"/>
      <c r="CL102" s="11"/>
      <c r="CM102" s="10"/>
      <c r="CN102" s="11"/>
      <c r="CO102" s="10"/>
      <c r="CP102" s="7">
        <v>1</v>
      </c>
      <c r="CQ102" s="7">
        <f t="shared" si="122"/>
        <v>2</v>
      </c>
      <c r="CR102" s="11"/>
      <c r="CS102" s="10"/>
      <c r="CT102" s="11"/>
      <c r="CU102" s="10"/>
      <c r="CV102" s="7"/>
      <c r="CW102" s="11"/>
      <c r="CX102" s="10"/>
      <c r="CY102" s="11"/>
      <c r="CZ102" s="10"/>
      <c r="DA102" s="11"/>
      <c r="DB102" s="10"/>
      <c r="DC102" s="11"/>
      <c r="DD102" s="10"/>
      <c r="DE102" s="11"/>
      <c r="DF102" s="10"/>
      <c r="DG102" s="11"/>
      <c r="DH102" s="10"/>
      <c r="DI102" s="7"/>
      <c r="DJ102" s="7">
        <f t="shared" si="123"/>
        <v>0</v>
      </c>
      <c r="DK102" s="11"/>
      <c r="DL102" s="10"/>
      <c r="DM102" s="11"/>
      <c r="DN102" s="10"/>
      <c r="DO102" s="7"/>
      <c r="DP102" s="11"/>
      <c r="DQ102" s="10"/>
      <c r="DR102" s="11"/>
      <c r="DS102" s="10"/>
      <c r="DT102" s="11"/>
      <c r="DU102" s="10"/>
      <c r="DV102" s="11"/>
      <c r="DW102" s="10"/>
      <c r="DX102" s="11"/>
      <c r="DY102" s="10"/>
      <c r="DZ102" s="11"/>
      <c r="EA102" s="10"/>
      <c r="EB102" s="7"/>
      <c r="EC102" s="7">
        <f t="shared" si="124"/>
        <v>0</v>
      </c>
      <c r="ED102" s="11"/>
      <c r="EE102" s="10"/>
      <c r="EF102" s="11"/>
      <c r="EG102" s="10"/>
      <c r="EH102" s="7"/>
      <c r="EI102" s="11"/>
      <c r="EJ102" s="10"/>
      <c r="EK102" s="11"/>
      <c r="EL102" s="10"/>
      <c r="EM102" s="11"/>
      <c r="EN102" s="10"/>
      <c r="EO102" s="11"/>
      <c r="EP102" s="10"/>
      <c r="EQ102" s="11"/>
      <c r="ER102" s="10"/>
      <c r="ES102" s="11"/>
      <c r="ET102" s="10"/>
      <c r="EU102" s="7"/>
      <c r="EV102" s="7">
        <f t="shared" si="125"/>
        <v>0</v>
      </c>
      <c r="EW102" s="11"/>
      <c r="EX102" s="10"/>
      <c r="EY102" s="11"/>
      <c r="EZ102" s="10"/>
      <c r="FA102" s="7"/>
      <c r="FB102" s="11"/>
      <c r="FC102" s="10"/>
      <c r="FD102" s="11"/>
      <c r="FE102" s="10"/>
      <c r="FF102" s="11"/>
      <c r="FG102" s="10"/>
      <c r="FH102" s="11"/>
      <c r="FI102" s="10"/>
      <c r="FJ102" s="11"/>
      <c r="FK102" s="10"/>
      <c r="FL102" s="11"/>
      <c r="FM102" s="10"/>
      <c r="FN102" s="7"/>
      <c r="FO102" s="7">
        <f t="shared" si="126"/>
        <v>0</v>
      </c>
    </row>
    <row r="103" spans="1:171" x14ac:dyDescent="0.2">
      <c r="A103" s="6">
        <v>4</v>
      </c>
      <c r="B103" s="6">
        <v>1</v>
      </c>
      <c r="C103" s="6"/>
      <c r="D103" s="6" t="s">
        <v>204</v>
      </c>
      <c r="E103" s="3" t="s">
        <v>205</v>
      </c>
      <c r="F103" s="6">
        <f t="shared" si="106"/>
        <v>1</v>
      </c>
      <c r="G103" s="6">
        <f t="shared" si="107"/>
        <v>2</v>
      </c>
      <c r="H103" s="6">
        <f t="shared" si="108"/>
        <v>39</v>
      </c>
      <c r="I103" s="6">
        <f t="shared" si="109"/>
        <v>12</v>
      </c>
      <c r="J103" s="6">
        <f t="shared" si="110"/>
        <v>18</v>
      </c>
      <c r="K103" s="6">
        <f t="shared" si="111"/>
        <v>9</v>
      </c>
      <c r="L103" s="6">
        <f t="shared" si="112"/>
        <v>0</v>
      </c>
      <c r="M103" s="6">
        <f t="shared" si="113"/>
        <v>0</v>
      </c>
      <c r="N103" s="6">
        <f t="shared" si="114"/>
        <v>0</v>
      </c>
      <c r="O103" s="6">
        <f t="shared" si="115"/>
        <v>0</v>
      </c>
      <c r="P103" s="6">
        <f t="shared" si="116"/>
        <v>0</v>
      </c>
      <c r="Q103" s="7">
        <f t="shared" si="117"/>
        <v>5</v>
      </c>
      <c r="R103" s="7">
        <f t="shared" si="118"/>
        <v>2.2000000000000002</v>
      </c>
      <c r="S103" s="7">
        <v>1.3</v>
      </c>
      <c r="T103" s="11"/>
      <c r="U103" s="10"/>
      <c r="V103" s="11"/>
      <c r="W103" s="10"/>
      <c r="X103" s="7"/>
      <c r="Y103" s="11"/>
      <c r="Z103" s="10"/>
      <c r="AA103" s="11"/>
      <c r="AB103" s="10"/>
      <c r="AC103" s="11"/>
      <c r="AD103" s="10"/>
      <c r="AE103" s="11"/>
      <c r="AF103" s="10"/>
      <c r="AG103" s="11"/>
      <c r="AH103" s="10"/>
      <c r="AI103" s="11"/>
      <c r="AJ103" s="10"/>
      <c r="AK103" s="7"/>
      <c r="AL103" s="7">
        <f t="shared" si="119"/>
        <v>0</v>
      </c>
      <c r="AM103" s="11"/>
      <c r="AN103" s="10"/>
      <c r="AO103" s="11"/>
      <c r="AP103" s="10"/>
      <c r="AQ103" s="7"/>
      <c r="AR103" s="11"/>
      <c r="AS103" s="10"/>
      <c r="AT103" s="11"/>
      <c r="AU103" s="10"/>
      <c r="AV103" s="11"/>
      <c r="AW103" s="10"/>
      <c r="AX103" s="11"/>
      <c r="AY103" s="10"/>
      <c r="AZ103" s="11"/>
      <c r="BA103" s="10"/>
      <c r="BB103" s="11"/>
      <c r="BC103" s="10"/>
      <c r="BD103" s="7"/>
      <c r="BE103" s="7">
        <f t="shared" si="120"/>
        <v>0</v>
      </c>
      <c r="BF103" s="11"/>
      <c r="BG103" s="10"/>
      <c r="BH103" s="11"/>
      <c r="BI103" s="10"/>
      <c r="BJ103" s="7"/>
      <c r="BK103" s="11"/>
      <c r="BL103" s="10"/>
      <c r="BM103" s="11"/>
      <c r="BN103" s="10"/>
      <c r="BO103" s="11"/>
      <c r="BP103" s="10"/>
      <c r="BQ103" s="11"/>
      <c r="BR103" s="10"/>
      <c r="BS103" s="11"/>
      <c r="BT103" s="10"/>
      <c r="BU103" s="11"/>
      <c r="BV103" s="10"/>
      <c r="BW103" s="7"/>
      <c r="BX103" s="7">
        <f t="shared" si="121"/>
        <v>0</v>
      </c>
      <c r="BY103" s="11"/>
      <c r="BZ103" s="10"/>
      <c r="CA103" s="11"/>
      <c r="CB103" s="10"/>
      <c r="CC103" s="7"/>
      <c r="CD103" s="11"/>
      <c r="CE103" s="10"/>
      <c r="CF103" s="11"/>
      <c r="CG103" s="10"/>
      <c r="CH103" s="11"/>
      <c r="CI103" s="10"/>
      <c r="CJ103" s="11"/>
      <c r="CK103" s="10"/>
      <c r="CL103" s="11"/>
      <c r="CM103" s="10"/>
      <c r="CN103" s="11"/>
      <c r="CO103" s="10"/>
      <c r="CP103" s="7"/>
      <c r="CQ103" s="7">
        <f t="shared" si="122"/>
        <v>0</v>
      </c>
      <c r="CR103" s="11"/>
      <c r="CS103" s="10"/>
      <c r="CT103" s="11"/>
      <c r="CU103" s="10"/>
      <c r="CV103" s="7"/>
      <c r="CW103" s="11"/>
      <c r="CX103" s="10"/>
      <c r="CY103" s="11"/>
      <c r="CZ103" s="10"/>
      <c r="DA103" s="11"/>
      <c r="DB103" s="10"/>
      <c r="DC103" s="11"/>
      <c r="DD103" s="10"/>
      <c r="DE103" s="11"/>
      <c r="DF103" s="10"/>
      <c r="DG103" s="11"/>
      <c r="DH103" s="10"/>
      <c r="DI103" s="7"/>
      <c r="DJ103" s="7">
        <f t="shared" si="123"/>
        <v>0</v>
      </c>
      <c r="DK103" s="11">
        <v>12</v>
      </c>
      <c r="DL103" s="10" t="s">
        <v>64</v>
      </c>
      <c r="DM103" s="11">
        <v>18</v>
      </c>
      <c r="DN103" s="10" t="s">
        <v>61</v>
      </c>
      <c r="DO103" s="7">
        <v>2.8</v>
      </c>
      <c r="DP103" s="11">
        <v>9</v>
      </c>
      <c r="DQ103" s="10" t="s">
        <v>61</v>
      </c>
      <c r="DR103" s="11"/>
      <c r="DS103" s="10"/>
      <c r="DT103" s="11"/>
      <c r="DU103" s="10"/>
      <c r="DV103" s="11"/>
      <c r="DW103" s="10"/>
      <c r="DX103" s="11"/>
      <c r="DY103" s="10"/>
      <c r="DZ103" s="11"/>
      <c r="EA103" s="10"/>
      <c r="EB103" s="7">
        <v>2.2000000000000002</v>
      </c>
      <c r="EC103" s="7">
        <f t="shared" si="124"/>
        <v>5</v>
      </c>
      <c r="ED103" s="11"/>
      <c r="EE103" s="10"/>
      <c r="EF103" s="11"/>
      <c r="EG103" s="10"/>
      <c r="EH103" s="7"/>
      <c r="EI103" s="11"/>
      <c r="EJ103" s="10"/>
      <c r="EK103" s="11"/>
      <c r="EL103" s="10"/>
      <c r="EM103" s="11"/>
      <c r="EN103" s="10"/>
      <c r="EO103" s="11"/>
      <c r="EP103" s="10"/>
      <c r="EQ103" s="11"/>
      <c r="ER103" s="10"/>
      <c r="ES103" s="11"/>
      <c r="ET103" s="10"/>
      <c r="EU103" s="7"/>
      <c r="EV103" s="7">
        <f t="shared" si="125"/>
        <v>0</v>
      </c>
      <c r="EW103" s="11"/>
      <c r="EX103" s="10"/>
      <c r="EY103" s="11"/>
      <c r="EZ103" s="10"/>
      <c r="FA103" s="7"/>
      <c r="FB103" s="11"/>
      <c r="FC103" s="10"/>
      <c r="FD103" s="11"/>
      <c r="FE103" s="10"/>
      <c r="FF103" s="11"/>
      <c r="FG103" s="10"/>
      <c r="FH103" s="11"/>
      <c r="FI103" s="10"/>
      <c r="FJ103" s="11"/>
      <c r="FK103" s="10"/>
      <c r="FL103" s="11"/>
      <c r="FM103" s="10"/>
      <c r="FN103" s="7"/>
      <c r="FO103" s="7">
        <f t="shared" si="126"/>
        <v>0</v>
      </c>
    </row>
    <row r="104" spans="1:171" x14ac:dyDescent="0.2">
      <c r="A104" s="20">
        <v>5</v>
      </c>
      <c r="B104" s="20">
        <v>1</v>
      </c>
      <c r="C104" s="20"/>
      <c r="D104" s="6" t="s">
        <v>206</v>
      </c>
      <c r="E104" s="3" t="s">
        <v>207</v>
      </c>
      <c r="F104" s="6">
        <f t="shared" si="106"/>
        <v>1</v>
      </c>
      <c r="G104" s="6">
        <f t="shared" si="107"/>
        <v>1</v>
      </c>
      <c r="H104" s="6">
        <f t="shared" si="108"/>
        <v>30</v>
      </c>
      <c r="I104" s="6">
        <f t="shared" si="109"/>
        <v>20</v>
      </c>
      <c r="J104" s="6">
        <f t="shared" si="110"/>
        <v>0</v>
      </c>
      <c r="K104" s="6">
        <f t="shared" si="111"/>
        <v>0</v>
      </c>
      <c r="L104" s="6">
        <f t="shared" si="112"/>
        <v>0</v>
      </c>
      <c r="M104" s="6">
        <f t="shared" si="113"/>
        <v>10</v>
      </c>
      <c r="N104" s="6">
        <f t="shared" si="114"/>
        <v>0</v>
      </c>
      <c r="O104" s="6">
        <f t="shared" si="115"/>
        <v>0</v>
      </c>
      <c r="P104" s="6">
        <f t="shared" si="116"/>
        <v>0</v>
      </c>
      <c r="Q104" s="7">
        <f t="shared" si="117"/>
        <v>5</v>
      </c>
      <c r="R104" s="7">
        <f t="shared" si="118"/>
        <v>1.8</v>
      </c>
      <c r="S104" s="7">
        <v>1</v>
      </c>
      <c r="T104" s="11"/>
      <c r="U104" s="10"/>
      <c r="V104" s="11"/>
      <c r="W104" s="10"/>
      <c r="X104" s="7"/>
      <c r="Y104" s="11"/>
      <c r="Z104" s="10"/>
      <c r="AA104" s="11"/>
      <c r="AB104" s="10"/>
      <c r="AC104" s="11"/>
      <c r="AD104" s="10"/>
      <c r="AE104" s="11"/>
      <c r="AF104" s="10"/>
      <c r="AG104" s="11"/>
      <c r="AH104" s="10"/>
      <c r="AI104" s="11"/>
      <c r="AJ104" s="10"/>
      <c r="AK104" s="7"/>
      <c r="AL104" s="7">
        <f t="shared" si="119"/>
        <v>0</v>
      </c>
      <c r="AM104" s="11"/>
      <c r="AN104" s="10"/>
      <c r="AO104" s="11"/>
      <c r="AP104" s="10"/>
      <c r="AQ104" s="7"/>
      <c r="AR104" s="11"/>
      <c r="AS104" s="10"/>
      <c r="AT104" s="11"/>
      <c r="AU104" s="10"/>
      <c r="AV104" s="11"/>
      <c r="AW104" s="10"/>
      <c r="AX104" s="11"/>
      <c r="AY104" s="10"/>
      <c r="AZ104" s="11"/>
      <c r="BA104" s="10"/>
      <c r="BB104" s="11"/>
      <c r="BC104" s="10"/>
      <c r="BD104" s="7"/>
      <c r="BE104" s="7">
        <f t="shared" si="120"/>
        <v>0</v>
      </c>
      <c r="BF104" s="11"/>
      <c r="BG104" s="10"/>
      <c r="BH104" s="11"/>
      <c r="BI104" s="10"/>
      <c r="BJ104" s="7"/>
      <c r="BK104" s="11"/>
      <c r="BL104" s="10"/>
      <c r="BM104" s="11"/>
      <c r="BN104" s="10"/>
      <c r="BO104" s="11"/>
      <c r="BP104" s="10"/>
      <c r="BQ104" s="11"/>
      <c r="BR104" s="10"/>
      <c r="BS104" s="11"/>
      <c r="BT104" s="10"/>
      <c r="BU104" s="11"/>
      <c r="BV104" s="10"/>
      <c r="BW104" s="7"/>
      <c r="BX104" s="7">
        <f t="shared" si="121"/>
        <v>0</v>
      </c>
      <c r="BY104" s="11"/>
      <c r="BZ104" s="10"/>
      <c r="CA104" s="11"/>
      <c r="CB104" s="10"/>
      <c r="CC104" s="7"/>
      <c r="CD104" s="11"/>
      <c r="CE104" s="10"/>
      <c r="CF104" s="11"/>
      <c r="CG104" s="10"/>
      <c r="CH104" s="11"/>
      <c r="CI104" s="10"/>
      <c r="CJ104" s="11"/>
      <c r="CK104" s="10"/>
      <c r="CL104" s="11"/>
      <c r="CM104" s="10"/>
      <c r="CN104" s="11"/>
      <c r="CO104" s="10"/>
      <c r="CP104" s="7"/>
      <c r="CQ104" s="7">
        <f t="shared" si="122"/>
        <v>0</v>
      </c>
      <c r="CR104" s="11"/>
      <c r="CS104" s="10"/>
      <c r="CT104" s="11"/>
      <c r="CU104" s="10"/>
      <c r="CV104" s="7"/>
      <c r="CW104" s="11"/>
      <c r="CX104" s="10"/>
      <c r="CY104" s="11"/>
      <c r="CZ104" s="10"/>
      <c r="DA104" s="11"/>
      <c r="DB104" s="10"/>
      <c r="DC104" s="11"/>
      <c r="DD104" s="10"/>
      <c r="DE104" s="11"/>
      <c r="DF104" s="10"/>
      <c r="DG104" s="11"/>
      <c r="DH104" s="10"/>
      <c r="DI104" s="7"/>
      <c r="DJ104" s="7">
        <f t="shared" si="123"/>
        <v>0</v>
      </c>
      <c r="DK104" s="11"/>
      <c r="DL104" s="10"/>
      <c r="DM104" s="11"/>
      <c r="DN104" s="10"/>
      <c r="DO104" s="7"/>
      <c r="DP104" s="11"/>
      <c r="DQ104" s="10"/>
      <c r="DR104" s="11"/>
      <c r="DS104" s="10"/>
      <c r="DT104" s="11"/>
      <c r="DU104" s="10"/>
      <c r="DV104" s="11"/>
      <c r="DW104" s="10"/>
      <c r="DX104" s="11"/>
      <c r="DY104" s="10"/>
      <c r="DZ104" s="11"/>
      <c r="EA104" s="10"/>
      <c r="EB104" s="7"/>
      <c r="EC104" s="7">
        <f t="shared" si="124"/>
        <v>0</v>
      </c>
      <c r="ED104" s="11">
        <v>20</v>
      </c>
      <c r="EE104" s="10" t="s">
        <v>64</v>
      </c>
      <c r="EF104" s="11"/>
      <c r="EG104" s="10"/>
      <c r="EH104" s="7">
        <v>3.2</v>
      </c>
      <c r="EI104" s="11"/>
      <c r="EJ104" s="10"/>
      <c r="EK104" s="11"/>
      <c r="EL104" s="10"/>
      <c r="EM104" s="11">
        <v>10</v>
      </c>
      <c r="EN104" s="10" t="s">
        <v>61</v>
      </c>
      <c r="EO104" s="11"/>
      <c r="EP104" s="10"/>
      <c r="EQ104" s="11"/>
      <c r="ER104" s="10"/>
      <c r="ES104" s="11"/>
      <c r="ET104" s="10"/>
      <c r="EU104" s="7">
        <v>1.8</v>
      </c>
      <c r="EV104" s="7">
        <f t="shared" si="125"/>
        <v>5</v>
      </c>
      <c r="EW104" s="11"/>
      <c r="EX104" s="10"/>
      <c r="EY104" s="11"/>
      <c r="EZ104" s="10"/>
      <c r="FA104" s="7"/>
      <c r="FB104" s="11"/>
      <c r="FC104" s="10"/>
      <c r="FD104" s="11"/>
      <c r="FE104" s="10"/>
      <c r="FF104" s="11"/>
      <c r="FG104" s="10"/>
      <c r="FH104" s="11"/>
      <c r="FI104" s="10"/>
      <c r="FJ104" s="11"/>
      <c r="FK104" s="10"/>
      <c r="FL104" s="11"/>
      <c r="FM104" s="10"/>
      <c r="FN104" s="7"/>
      <c r="FO104" s="7">
        <f t="shared" si="126"/>
        <v>0</v>
      </c>
    </row>
    <row r="105" spans="1:171" x14ac:dyDescent="0.2">
      <c r="A105" s="20">
        <v>5</v>
      </c>
      <c r="B105" s="20">
        <v>1</v>
      </c>
      <c r="C105" s="20"/>
      <c r="D105" s="6" t="s">
        <v>208</v>
      </c>
      <c r="E105" s="3" t="s">
        <v>209</v>
      </c>
      <c r="F105" s="6">
        <f t="shared" si="106"/>
        <v>1</v>
      </c>
      <c r="G105" s="6">
        <f t="shared" si="107"/>
        <v>1</v>
      </c>
      <c r="H105" s="6">
        <f t="shared" si="108"/>
        <v>30</v>
      </c>
      <c r="I105" s="6">
        <f t="shared" si="109"/>
        <v>20</v>
      </c>
      <c r="J105" s="6">
        <f t="shared" si="110"/>
        <v>0</v>
      </c>
      <c r="K105" s="6">
        <f t="shared" si="111"/>
        <v>0</v>
      </c>
      <c r="L105" s="6">
        <f t="shared" si="112"/>
        <v>0</v>
      </c>
      <c r="M105" s="6">
        <f t="shared" si="113"/>
        <v>10</v>
      </c>
      <c r="N105" s="6">
        <f t="shared" si="114"/>
        <v>0</v>
      </c>
      <c r="O105" s="6">
        <f t="shared" si="115"/>
        <v>0</v>
      </c>
      <c r="P105" s="6">
        <f t="shared" si="116"/>
        <v>0</v>
      </c>
      <c r="Q105" s="7">
        <f t="shared" si="117"/>
        <v>5</v>
      </c>
      <c r="R105" s="7">
        <f t="shared" si="118"/>
        <v>1.8</v>
      </c>
      <c r="S105" s="7">
        <v>1</v>
      </c>
      <c r="T105" s="11"/>
      <c r="U105" s="10"/>
      <c r="V105" s="11"/>
      <c r="W105" s="10"/>
      <c r="X105" s="7"/>
      <c r="Y105" s="11"/>
      <c r="Z105" s="10"/>
      <c r="AA105" s="11"/>
      <c r="AB105" s="10"/>
      <c r="AC105" s="11"/>
      <c r="AD105" s="10"/>
      <c r="AE105" s="11"/>
      <c r="AF105" s="10"/>
      <c r="AG105" s="11"/>
      <c r="AH105" s="10"/>
      <c r="AI105" s="11"/>
      <c r="AJ105" s="10"/>
      <c r="AK105" s="7"/>
      <c r="AL105" s="7">
        <f t="shared" si="119"/>
        <v>0</v>
      </c>
      <c r="AM105" s="11"/>
      <c r="AN105" s="10"/>
      <c r="AO105" s="11"/>
      <c r="AP105" s="10"/>
      <c r="AQ105" s="7"/>
      <c r="AR105" s="11"/>
      <c r="AS105" s="10"/>
      <c r="AT105" s="11"/>
      <c r="AU105" s="10"/>
      <c r="AV105" s="11"/>
      <c r="AW105" s="10"/>
      <c r="AX105" s="11"/>
      <c r="AY105" s="10"/>
      <c r="AZ105" s="11"/>
      <c r="BA105" s="10"/>
      <c r="BB105" s="11"/>
      <c r="BC105" s="10"/>
      <c r="BD105" s="7"/>
      <c r="BE105" s="7">
        <f t="shared" si="120"/>
        <v>0</v>
      </c>
      <c r="BF105" s="11"/>
      <c r="BG105" s="10"/>
      <c r="BH105" s="11"/>
      <c r="BI105" s="10"/>
      <c r="BJ105" s="7"/>
      <c r="BK105" s="11"/>
      <c r="BL105" s="10"/>
      <c r="BM105" s="11"/>
      <c r="BN105" s="10"/>
      <c r="BO105" s="11"/>
      <c r="BP105" s="10"/>
      <c r="BQ105" s="11"/>
      <c r="BR105" s="10"/>
      <c r="BS105" s="11"/>
      <c r="BT105" s="10"/>
      <c r="BU105" s="11"/>
      <c r="BV105" s="10"/>
      <c r="BW105" s="7"/>
      <c r="BX105" s="7">
        <f t="shared" si="121"/>
        <v>0</v>
      </c>
      <c r="BY105" s="11"/>
      <c r="BZ105" s="10"/>
      <c r="CA105" s="11"/>
      <c r="CB105" s="10"/>
      <c r="CC105" s="7"/>
      <c r="CD105" s="11"/>
      <c r="CE105" s="10"/>
      <c r="CF105" s="11"/>
      <c r="CG105" s="10"/>
      <c r="CH105" s="11"/>
      <c r="CI105" s="10"/>
      <c r="CJ105" s="11"/>
      <c r="CK105" s="10"/>
      <c r="CL105" s="11"/>
      <c r="CM105" s="10"/>
      <c r="CN105" s="11"/>
      <c r="CO105" s="10"/>
      <c r="CP105" s="7"/>
      <c r="CQ105" s="7">
        <f t="shared" si="122"/>
        <v>0</v>
      </c>
      <c r="CR105" s="11"/>
      <c r="CS105" s="10"/>
      <c r="CT105" s="11"/>
      <c r="CU105" s="10"/>
      <c r="CV105" s="7"/>
      <c r="CW105" s="11"/>
      <c r="CX105" s="10"/>
      <c r="CY105" s="11"/>
      <c r="CZ105" s="10"/>
      <c r="DA105" s="11"/>
      <c r="DB105" s="10"/>
      <c r="DC105" s="11"/>
      <c r="DD105" s="10"/>
      <c r="DE105" s="11"/>
      <c r="DF105" s="10"/>
      <c r="DG105" s="11"/>
      <c r="DH105" s="10"/>
      <c r="DI105" s="7"/>
      <c r="DJ105" s="7">
        <f t="shared" si="123"/>
        <v>0</v>
      </c>
      <c r="DK105" s="11"/>
      <c r="DL105" s="10"/>
      <c r="DM105" s="11"/>
      <c r="DN105" s="10"/>
      <c r="DO105" s="7"/>
      <c r="DP105" s="11"/>
      <c r="DQ105" s="10"/>
      <c r="DR105" s="11"/>
      <c r="DS105" s="10"/>
      <c r="DT105" s="11"/>
      <c r="DU105" s="10"/>
      <c r="DV105" s="11"/>
      <c r="DW105" s="10"/>
      <c r="DX105" s="11"/>
      <c r="DY105" s="10"/>
      <c r="DZ105" s="11"/>
      <c r="EA105" s="10"/>
      <c r="EB105" s="7"/>
      <c r="EC105" s="7">
        <f t="shared" si="124"/>
        <v>0</v>
      </c>
      <c r="ED105" s="11">
        <v>20</v>
      </c>
      <c r="EE105" s="10" t="s">
        <v>64</v>
      </c>
      <c r="EF105" s="11"/>
      <c r="EG105" s="10"/>
      <c r="EH105" s="7">
        <v>3.2</v>
      </c>
      <c r="EI105" s="11"/>
      <c r="EJ105" s="10"/>
      <c r="EK105" s="11"/>
      <c r="EL105" s="10"/>
      <c r="EM105" s="11">
        <v>10</v>
      </c>
      <c r="EN105" s="10" t="s">
        <v>61</v>
      </c>
      <c r="EO105" s="11"/>
      <c r="EP105" s="10"/>
      <c r="EQ105" s="11"/>
      <c r="ER105" s="10"/>
      <c r="ES105" s="11"/>
      <c r="ET105" s="10"/>
      <c r="EU105" s="7">
        <v>1.8</v>
      </c>
      <c r="EV105" s="7">
        <f t="shared" si="125"/>
        <v>5</v>
      </c>
      <c r="EW105" s="11"/>
      <c r="EX105" s="10"/>
      <c r="EY105" s="11"/>
      <c r="EZ105" s="10"/>
      <c r="FA105" s="7"/>
      <c r="FB105" s="11"/>
      <c r="FC105" s="10"/>
      <c r="FD105" s="11"/>
      <c r="FE105" s="10"/>
      <c r="FF105" s="11"/>
      <c r="FG105" s="10"/>
      <c r="FH105" s="11"/>
      <c r="FI105" s="10"/>
      <c r="FJ105" s="11"/>
      <c r="FK105" s="10"/>
      <c r="FL105" s="11"/>
      <c r="FM105" s="10"/>
      <c r="FN105" s="7"/>
      <c r="FO105" s="7">
        <f t="shared" si="126"/>
        <v>0</v>
      </c>
    </row>
    <row r="106" spans="1:171" x14ac:dyDescent="0.2">
      <c r="A106" s="6">
        <v>6</v>
      </c>
      <c r="B106" s="6">
        <v>1</v>
      </c>
      <c r="C106" s="6"/>
      <c r="D106" s="6" t="s">
        <v>210</v>
      </c>
      <c r="E106" s="3" t="s">
        <v>211</v>
      </c>
      <c r="F106" s="6">
        <f t="shared" si="106"/>
        <v>0</v>
      </c>
      <c r="G106" s="6">
        <f t="shared" si="107"/>
        <v>2</v>
      </c>
      <c r="H106" s="6">
        <f t="shared" si="108"/>
        <v>37</v>
      </c>
      <c r="I106" s="6">
        <f t="shared" si="109"/>
        <v>10</v>
      </c>
      <c r="J106" s="6">
        <f t="shared" si="110"/>
        <v>0</v>
      </c>
      <c r="K106" s="6">
        <f t="shared" si="111"/>
        <v>27</v>
      </c>
      <c r="L106" s="6">
        <f t="shared" si="112"/>
        <v>0</v>
      </c>
      <c r="M106" s="6">
        <f t="shared" si="113"/>
        <v>0</v>
      </c>
      <c r="N106" s="6">
        <f t="shared" si="114"/>
        <v>0</v>
      </c>
      <c r="O106" s="6">
        <f t="shared" si="115"/>
        <v>0</v>
      </c>
      <c r="P106" s="6">
        <f t="shared" si="116"/>
        <v>0</v>
      </c>
      <c r="Q106" s="7">
        <f t="shared" si="117"/>
        <v>4</v>
      </c>
      <c r="R106" s="7">
        <f t="shared" si="118"/>
        <v>2.2000000000000002</v>
      </c>
      <c r="S106" s="7">
        <v>1.2</v>
      </c>
      <c r="T106" s="11"/>
      <c r="U106" s="10"/>
      <c r="V106" s="11"/>
      <c r="W106" s="10"/>
      <c r="X106" s="7"/>
      <c r="Y106" s="11"/>
      <c r="Z106" s="10"/>
      <c r="AA106" s="11"/>
      <c r="AB106" s="10"/>
      <c r="AC106" s="11"/>
      <c r="AD106" s="10"/>
      <c r="AE106" s="11"/>
      <c r="AF106" s="10"/>
      <c r="AG106" s="11"/>
      <c r="AH106" s="10"/>
      <c r="AI106" s="11"/>
      <c r="AJ106" s="10"/>
      <c r="AK106" s="7"/>
      <c r="AL106" s="7">
        <f t="shared" si="119"/>
        <v>0</v>
      </c>
      <c r="AM106" s="11"/>
      <c r="AN106" s="10"/>
      <c r="AO106" s="11"/>
      <c r="AP106" s="10"/>
      <c r="AQ106" s="7"/>
      <c r="AR106" s="11"/>
      <c r="AS106" s="10"/>
      <c r="AT106" s="11"/>
      <c r="AU106" s="10"/>
      <c r="AV106" s="11"/>
      <c r="AW106" s="10"/>
      <c r="AX106" s="11"/>
      <c r="AY106" s="10"/>
      <c r="AZ106" s="11"/>
      <c r="BA106" s="10"/>
      <c r="BB106" s="11"/>
      <c r="BC106" s="10"/>
      <c r="BD106" s="7"/>
      <c r="BE106" s="7">
        <f t="shared" si="120"/>
        <v>0</v>
      </c>
      <c r="BF106" s="11"/>
      <c r="BG106" s="10"/>
      <c r="BH106" s="11"/>
      <c r="BI106" s="10"/>
      <c r="BJ106" s="7"/>
      <c r="BK106" s="11"/>
      <c r="BL106" s="10"/>
      <c r="BM106" s="11"/>
      <c r="BN106" s="10"/>
      <c r="BO106" s="11"/>
      <c r="BP106" s="10"/>
      <c r="BQ106" s="11"/>
      <c r="BR106" s="10"/>
      <c r="BS106" s="11"/>
      <c r="BT106" s="10"/>
      <c r="BU106" s="11"/>
      <c r="BV106" s="10"/>
      <c r="BW106" s="7"/>
      <c r="BX106" s="7">
        <f t="shared" si="121"/>
        <v>0</v>
      </c>
      <c r="BY106" s="11"/>
      <c r="BZ106" s="10"/>
      <c r="CA106" s="11"/>
      <c r="CB106" s="10"/>
      <c r="CC106" s="7"/>
      <c r="CD106" s="11"/>
      <c r="CE106" s="10"/>
      <c r="CF106" s="11"/>
      <c r="CG106" s="10"/>
      <c r="CH106" s="11"/>
      <c r="CI106" s="10"/>
      <c r="CJ106" s="11"/>
      <c r="CK106" s="10"/>
      <c r="CL106" s="11"/>
      <c r="CM106" s="10"/>
      <c r="CN106" s="11"/>
      <c r="CO106" s="10"/>
      <c r="CP106" s="7"/>
      <c r="CQ106" s="7">
        <f t="shared" si="122"/>
        <v>0</v>
      </c>
      <c r="CR106" s="11"/>
      <c r="CS106" s="10"/>
      <c r="CT106" s="11"/>
      <c r="CU106" s="10"/>
      <c r="CV106" s="7"/>
      <c r="CW106" s="11"/>
      <c r="CX106" s="10"/>
      <c r="CY106" s="11"/>
      <c r="CZ106" s="10"/>
      <c r="DA106" s="11"/>
      <c r="DB106" s="10"/>
      <c r="DC106" s="11"/>
      <c r="DD106" s="10"/>
      <c r="DE106" s="11"/>
      <c r="DF106" s="10"/>
      <c r="DG106" s="11"/>
      <c r="DH106" s="10"/>
      <c r="DI106" s="7"/>
      <c r="DJ106" s="7">
        <f t="shared" si="123"/>
        <v>0</v>
      </c>
      <c r="DK106" s="11">
        <v>10</v>
      </c>
      <c r="DL106" s="10" t="s">
        <v>61</v>
      </c>
      <c r="DM106" s="11"/>
      <c r="DN106" s="10"/>
      <c r="DO106" s="7">
        <v>1.8</v>
      </c>
      <c r="DP106" s="11">
        <v>27</v>
      </c>
      <c r="DQ106" s="10" t="s">
        <v>61</v>
      </c>
      <c r="DR106" s="11"/>
      <c r="DS106" s="10"/>
      <c r="DT106" s="11"/>
      <c r="DU106" s="10"/>
      <c r="DV106" s="11"/>
      <c r="DW106" s="10"/>
      <c r="DX106" s="11"/>
      <c r="DY106" s="10"/>
      <c r="DZ106" s="11"/>
      <c r="EA106" s="10"/>
      <c r="EB106" s="7">
        <v>2.2000000000000002</v>
      </c>
      <c r="EC106" s="7">
        <f t="shared" si="124"/>
        <v>4</v>
      </c>
      <c r="ED106" s="11"/>
      <c r="EE106" s="10"/>
      <c r="EF106" s="11"/>
      <c r="EG106" s="10"/>
      <c r="EH106" s="7"/>
      <c r="EI106" s="11"/>
      <c r="EJ106" s="10"/>
      <c r="EK106" s="11"/>
      <c r="EL106" s="10"/>
      <c r="EM106" s="11"/>
      <c r="EN106" s="10"/>
      <c r="EO106" s="11"/>
      <c r="EP106" s="10"/>
      <c r="EQ106" s="11"/>
      <c r="ER106" s="10"/>
      <c r="ES106" s="11"/>
      <c r="ET106" s="10"/>
      <c r="EU106" s="7"/>
      <c r="EV106" s="7">
        <f t="shared" si="125"/>
        <v>0</v>
      </c>
      <c r="EW106" s="11"/>
      <c r="EX106" s="10"/>
      <c r="EY106" s="11"/>
      <c r="EZ106" s="10"/>
      <c r="FA106" s="7"/>
      <c r="FB106" s="11"/>
      <c r="FC106" s="10"/>
      <c r="FD106" s="11"/>
      <c r="FE106" s="10"/>
      <c r="FF106" s="11"/>
      <c r="FG106" s="10"/>
      <c r="FH106" s="11"/>
      <c r="FI106" s="10"/>
      <c r="FJ106" s="11"/>
      <c r="FK106" s="10"/>
      <c r="FL106" s="11"/>
      <c r="FM106" s="10"/>
      <c r="FN106" s="7"/>
      <c r="FO106" s="7">
        <f t="shared" si="126"/>
        <v>0</v>
      </c>
    </row>
    <row r="107" spans="1:171" x14ac:dyDescent="0.2">
      <c r="A107" s="20">
        <v>7</v>
      </c>
      <c r="B107" s="20">
        <v>1</v>
      </c>
      <c r="C107" s="20"/>
      <c r="D107" s="6" t="s">
        <v>212</v>
      </c>
      <c r="E107" s="3" t="s">
        <v>213</v>
      </c>
      <c r="F107" s="6">
        <f t="shared" si="106"/>
        <v>0</v>
      </c>
      <c r="G107" s="6">
        <f t="shared" si="107"/>
        <v>2</v>
      </c>
      <c r="H107" s="6">
        <f t="shared" si="108"/>
        <v>27</v>
      </c>
      <c r="I107" s="6">
        <f t="shared" si="109"/>
        <v>18</v>
      </c>
      <c r="J107" s="6">
        <f t="shared" si="110"/>
        <v>0</v>
      </c>
      <c r="K107" s="6">
        <f t="shared" si="111"/>
        <v>9</v>
      </c>
      <c r="L107" s="6">
        <f t="shared" si="112"/>
        <v>0</v>
      </c>
      <c r="M107" s="6">
        <f t="shared" si="113"/>
        <v>0</v>
      </c>
      <c r="N107" s="6">
        <f t="shared" si="114"/>
        <v>0</v>
      </c>
      <c r="O107" s="6">
        <f t="shared" si="115"/>
        <v>0</v>
      </c>
      <c r="P107" s="6">
        <f t="shared" si="116"/>
        <v>0</v>
      </c>
      <c r="Q107" s="7">
        <f t="shared" si="117"/>
        <v>3</v>
      </c>
      <c r="R107" s="7">
        <f t="shared" si="118"/>
        <v>1.5</v>
      </c>
      <c r="S107" s="7">
        <v>0.9</v>
      </c>
      <c r="T107" s="11"/>
      <c r="U107" s="10"/>
      <c r="V107" s="11"/>
      <c r="W107" s="10"/>
      <c r="X107" s="7"/>
      <c r="Y107" s="11"/>
      <c r="Z107" s="10"/>
      <c r="AA107" s="11"/>
      <c r="AB107" s="10"/>
      <c r="AC107" s="11"/>
      <c r="AD107" s="10"/>
      <c r="AE107" s="11"/>
      <c r="AF107" s="10"/>
      <c r="AG107" s="11"/>
      <c r="AH107" s="10"/>
      <c r="AI107" s="11"/>
      <c r="AJ107" s="10"/>
      <c r="AK107" s="7"/>
      <c r="AL107" s="7">
        <f t="shared" si="119"/>
        <v>0</v>
      </c>
      <c r="AM107" s="11"/>
      <c r="AN107" s="10"/>
      <c r="AO107" s="11"/>
      <c r="AP107" s="10"/>
      <c r="AQ107" s="7"/>
      <c r="AR107" s="11"/>
      <c r="AS107" s="10"/>
      <c r="AT107" s="11"/>
      <c r="AU107" s="10"/>
      <c r="AV107" s="11"/>
      <c r="AW107" s="10"/>
      <c r="AX107" s="11"/>
      <c r="AY107" s="10"/>
      <c r="AZ107" s="11"/>
      <c r="BA107" s="10"/>
      <c r="BB107" s="11"/>
      <c r="BC107" s="10"/>
      <c r="BD107" s="7"/>
      <c r="BE107" s="7">
        <f t="shared" si="120"/>
        <v>0</v>
      </c>
      <c r="BF107" s="11"/>
      <c r="BG107" s="10"/>
      <c r="BH107" s="11"/>
      <c r="BI107" s="10"/>
      <c r="BJ107" s="7"/>
      <c r="BK107" s="11"/>
      <c r="BL107" s="10"/>
      <c r="BM107" s="11"/>
      <c r="BN107" s="10"/>
      <c r="BO107" s="11"/>
      <c r="BP107" s="10"/>
      <c r="BQ107" s="11"/>
      <c r="BR107" s="10"/>
      <c r="BS107" s="11"/>
      <c r="BT107" s="10"/>
      <c r="BU107" s="11"/>
      <c r="BV107" s="10"/>
      <c r="BW107" s="7"/>
      <c r="BX107" s="7">
        <f t="shared" si="121"/>
        <v>0</v>
      </c>
      <c r="BY107" s="11"/>
      <c r="BZ107" s="10"/>
      <c r="CA107" s="11"/>
      <c r="CB107" s="10"/>
      <c r="CC107" s="7"/>
      <c r="CD107" s="11"/>
      <c r="CE107" s="10"/>
      <c r="CF107" s="11"/>
      <c r="CG107" s="10"/>
      <c r="CH107" s="11"/>
      <c r="CI107" s="10"/>
      <c r="CJ107" s="11"/>
      <c r="CK107" s="10"/>
      <c r="CL107" s="11"/>
      <c r="CM107" s="10"/>
      <c r="CN107" s="11"/>
      <c r="CO107" s="10"/>
      <c r="CP107" s="7"/>
      <c r="CQ107" s="7">
        <f t="shared" si="122"/>
        <v>0</v>
      </c>
      <c r="CR107" s="11"/>
      <c r="CS107" s="10"/>
      <c r="CT107" s="11"/>
      <c r="CU107" s="10"/>
      <c r="CV107" s="7"/>
      <c r="CW107" s="11"/>
      <c r="CX107" s="10"/>
      <c r="CY107" s="11"/>
      <c r="CZ107" s="10"/>
      <c r="DA107" s="11"/>
      <c r="DB107" s="10"/>
      <c r="DC107" s="11"/>
      <c r="DD107" s="10"/>
      <c r="DE107" s="11"/>
      <c r="DF107" s="10"/>
      <c r="DG107" s="11"/>
      <c r="DH107" s="10"/>
      <c r="DI107" s="7"/>
      <c r="DJ107" s="7">
        <f t="shared" si="123"/>
        <v>0</v>
      </c>
      <c r="DK107" s="11">
        <v>18</v>
      </c>
      <c r="DL107" s="10" t="s">
        <v>61</v>
      </c>
      <c r="DM107" s="11"/>
      <c r="DN107" s="10"/>
      <c r="DO107" s="7">
        <v>1.5</v>
      </c>
      <c r="DP107" s="11">
        <v>9</v>
      </c>
      <c r="DQ107" s="10" t="s">
        <v>61</v>
      </c>
      <c r="DR107" s="11"/>
      <c r="DS107" s="10"/>
      <c r="DT107" s="11"/>
      <c r="DU107" s="10"/>
      <c r="DV107" s="11"/>
      <c r="DW107" s="10"/>
      <c r="DX107" s="11"/>
      <c r="DY107" s="10"/>
      <c r="DZ107" s="11"/>
      <c r="EA107" s="10"/>
      <c r="EB107" s="7">
        <v>1.5</v>
      </c>
      <c r="EC107" s="7">
        <f t="shared" si="124"/>
        <v>3</v>
      </c>
      <c r="ED107" s="11"/>
      <c r="EE107" s="10"/>
      <c r="EF107" s="11"/>
      <c r="EG107" s="10"/>
      <c r="EH107" s="7"/>
      <c r="EI107" s="11"/>
      <c r="EJ107" s="10"/>
      <c r="EK107" s="11"/>
      <c r="EL107" s="10"/>
      <c r="EM107" s="11"/>
      <c r="EN107" s="10"/>
      <c r="EO107" s="11"/>
      <c r="EP107" s="10"/>
      <c r="EQ107" s="11"/>
      <c r="ER107" s="10"/>
      <c r="ES107" s="11"/>
      <c r="ET107" s="10"/>
      <c r="EU107" s="7"/>
      <c r="EV107" s="7">
        <f t="shared" si="125"/>
        <v>0</v>
      </c>
      <c r="EW107" s="11"/>
      <c r="EX107" s="10"/>
      <c r="EY107" s="11"/>
      <c r="EZ107" s="10"/>
      <c r="FA107" s="7"/>
      <c r="FB107" s="11"/>
      <c r="FC107" s="10"/>
      <c r="FD107" s="11"/>
      <c r="FE107" s="10"/>
      <c r="FF107" s="11"/>
      <c r="FG107" s="10"/>
      <c r="FH107" s="11"/>
      <c r="FI107" s="10"/>
      <c r="FJ107" s="11"/>
      <c r="FK107" s="10"/>
      <c r="FL107" s="11"/>
      <c r="FM107" s="10"/>
      <c r="FN107" s="7"/>
      <c r="FO107" s="7">
        <f t="shared" si="126"/>
        <v>0</v>
      </c>
    </row>
    <row r="108" spans="1:171" x14ac:dyDescent="0.2">
      <c r="A108" s="20">
        <v>7</v>
      </c>
      <c r="B108" s="20">
        <v>1</v>
      </c>
      <c r="C108" s="20"/>
      <c r="D108" s="6" t="s">
        <v>214</v>
      </c>
      <c r="E108" s="3" t="s">
        <v>215</v>
      </c>
      <c r="F108" s="6">
        <f t="shared" si="106"/>
        <v>0</v>
      </c>
      <c r="G108" s="6">
        <f t="shared" si="107"/>
        <v>2</v>
      </c>
      <c r="H108" s="6">
        <f t="shared" si="108"/>
        <v>27</v>
      </c>
      <c r="I108" s="6">
        <f t="shared" si="109"/>
        <v>18</v>
      </c>
      <c r="J108" s="6">
        <f t="shared" si="110"/>
        <v>0</v>
      </c>
      <c r="K108" s="6">
        <f t="shared" si="111"/>
        <v>9</v>
      </c>
      <c r="L108" s="6">
        <f t="shared" si="112"/>
        <v>0</v>
      </c>
      <c r="M108" s="6">
        <f t="shared" si="113"/>
        <v>0</v>
      </c>
      <c r="N108" s="6">
        <f t="shared" si="114"/>
        <v>0</v>
      </c>
      <c r="O108" s="6">
        <f t="shared" si="115"/>
        <v>0</v>
      </c>
      <c r="P108" s="6">
        <f t="shared" si="116"/>
        <v>0</v>
      </c>
      <c r="Q108" s="7">
        <f t="shared" si="117"/>
        <v>3</v>
      </c>
      <c r="R108" s="7">
        <f t="shared" si="118"/>
        <v>1.5</v>
      </c>
      <c r="S108" s="7">
        <v>0.9</v>
      </c>
      <c r="T108" s="11"/>
      <c r="U108" s="10"/>
      <c r="V108" s="11"/>
      <c r="W108" s="10"/>
      <c r="X108" s="7"/>
      <c r="Y108" s="11"/>
      <c r="Z108" s="10"/>
      <c r="AA108" s="11"/>
      <c r="AB108" s="10"/>
      <c r="AC108" s="11"/>
      <c r="AD108" s="10"/>
      <c r="AE108" s="11"/>
      <c r="AF108" s="10"/>
      <c r="AG108" s="11"/>
      <c r="AH108" s="10"/>
      <c r="AI108" s="11"/>
      <c r="AJ108" s="10"/>
      <c r="AK108" s="7"/>
      <c r="AL108" s="7">
        <f t="shared" si="119"/>
        <v>0</v>
      </c>
      <c r="AM108" s="11"/>
      <c r="AN108" s="10"/>
      <c r="AO108" s="11"/>
      <c r="AP108" s="10"/>
      <c r="AQ108" s="7"/>
      <c r="AR108" s="11"/>
      <c r="AS108" s="10"/>
      <c r="AT108" s="11"/>
      <c r="AU108" s="10"/>
      <c r="AV108" s="11"/>
      <c r="AW108" s="10"/>
      <c r="AX108" s="11"/>
      <c r="AY108" s="10"/>
      <c r="AZ108" s="11"/>
      <c r="BA108" s="10"/>
      <c r="BB108" s="11"/>
      <c r="BC108" s="10"/>
      <c r="BD108" s="7"/>
      <c r="BE108" s="7">
        <f t="shared" si="120"/>
        <v>0</v>
      </c>
      <c r="BF108" s="11"/>
      <c r="BG108" s="10"/>
      <c r="BH108" s="11"/>
      <c r="BI108" s="10"/>
      <c r="BJ108" s="7"/>
      <c r="BK108" s="11"/>
      <c r="BL108" s="10"/>
      <c r="BM108" s="11"/>
      <c r="BN108" s="10"/>
      <c r="BO108" s="11"/>
      <c r="BP108" s="10"/>
      <c r="BQ108" s="11"/>
      <c r="BR108" s="10"/>
      <c r="BS108" s="11"/>
      <c r="BT108" s="10"/>
      <c r="BU108" s="11"/>
      <c r="BV108" s="10"/>
      <c r="BW108" s="7"/>
      <c r="BX108" s="7">
        <f t="shared" si="121"/>
        <v>0</v>
      </c>
      <c r="BY108" s="11"/>
      <c r="BZ108" s="10"/>
      <c r="CA108" s="11"/>
      <c r="CB108" s="10"/>
      <c r="CC108" s="7"/>
      <c r="CD108" s="11"/>
      <c r="CE108" s="10"/>
      <c r="CF108" s="11"/>
      <c r="CG108" s="10"/>
      <c r="CH108" s="11"/>
      <c r="CI108" s="10"/>
      <c r="CJ108" s="11"/>
      <c r="CK108" s="10"/>
      <c r="CL108" s="11"/>
      <c r="CM108" s="10"/>
      <c r="CN108" s="11"/>
      <c r="CO108" s="10"/>
      <c r="CP108" s="7"/>
      <c r="CQ108" s="7">
        <f t="shared" si="122"/>
        <v>0</v>
      </c>
      <c r="CR108" s="11"/>
      <c r="CS108" s="10"/>
      <c r="CT108" s="11"/>
      <c r="CU108" s="10"/>
      <c r="CV108" s="7"/>
      <c r="CW108" s="11"/>
      <c r="CX108" s="10"/>
      <c r="CY108" s="11"/>
      <c r="CZ108" s="10"/>
      <c r="DA108" s="11"/>
      <c r="DB108" s="10"/>
      <c r="DC108" s="11"/>
      <c r="DD108" s="10"/>
      <c r="DE108" s="11"/>
      <c r="DF108" s="10"/>
      <c r="DG108" s="11"/>
      <c r="DH108" s="10"/>
      <c r="DI108" s="7"/>
      <c r="DJ108" s="7">
        <f t="shared" si="123"/>
        <v>0</v>
      </c>
      <c r="DK108" s="11">
        <v>18</v>
      </c>
      <c r="DL108" s="10" t="s">
        <v>61</v>
      </c>
      <c r="DM108" s="11"/>
      <c r="DN108" s="10"/>
      <c r="DO108" s="7">
        <v>1.5</v>
      </c>
      <c r="DP108" s="11">
        <v>9</v>
      </c>
      <c r="DQ108" s="10" t="s">
        <v>61</v>
      </c>
      <c r="DR108" s="11"/>
      <c r="DS108" s="10"/>
      <c r="DT108" s="11"/>
      <c r="DU108" s="10"/>
      <c r="DV108" s="11"/>
      <c r="DW108" s="10"/>
      <c r="DX108" s="11"/>
      <c r="DY108" s="10"/>
      <c r="DZ108" s="11"/>
      <c r="EA108" s="10"/>
      <c r="EB108" s="7">
        <v>1.5</v>
      </c>
      <c r="EC108" s="7">
        <f t="shared" si="124"/>
        <v>3</v>
      </c>
      <c r="ED108" s="11"/>
      <c r="EE108" s="10"/>
      <c r="EF108" s="11"/>
      <c r="EG108" s="10"/>
      <c r="EH108" s="7"/>
      <c r="EI108" s="11"/>
      <c r="EJ108" s="10"/>
      <c r="EK108" s="11"/>
      <c r="EL108" s="10"/>
      <c r="EM108" s="11"/>
      <c r="EN108" s="10"/>
      <c r="EO108" s="11"/>
      <c r="EP108" s="10"/>
      <c r="EQ108" s="11"/>
      <c r="ER108" s="10"/>
      <c r="ES108" s="11"/>
      <c r="ET108" s="10"/>
      <c r="EU108" s="7"/>
      <c r="EV108" s="7">
        <f t="shared" si="125"/>
        <v>0</v>
      </c>
      <c r="EW108" s="11"/>
      <c r="EX108" s="10"/>
      <c r="EY108" s="11"/>
      <c r="EZ108" s="10"/>
      <c r="FA108" s="7"/>
      <c r="FB108" s="11"/>
      <c r="FC108" s="10"/>
      <c r="FD108" s="11"/>
      <c r="FE108" s="10"/>
      <c r="FF108" s="11"/>
      <c r="FG108" s="10"/>
      <c r="FH108" s="11"/>
      <c r="FI108" s="10"/>
      <c r="FJ108" s="11"/>
      <c r="FK108" s="10"/>
      <c r="FL108" s="11"/>
      <c r="FM108" s="10"/>
      <c r="FN108" s="7"/>
      <c r="FO108" s="7">
        <f t="shared" si="126"/>
        <v>0</v>
      </c>
    </row>
    <row r="109" spans="1:171" x14ac:dyDescent="0.2">
      <c r="A109" s="20">
        <v>8</v>
      </c>
      <c r="B109" s="20">
        <v>1</v>
      </c>
      <c r="C109" s="20"/>
      <c r="D109" s="6" t="s">
        <v>216</v>
      </c>
      <c r="E109" s="3" t="s">
        <v>217</v>
      </c>
      <c r="F109" s="6">
        <f t="shared" si="106"/>
        <v>1</v>
      </c>
      <c r="G109" s="6">
        <f t="shared" si="107"/>
        <v>1</v>
      </c>
      <c r="H109" s="6">
        <f t="shared" si="108"/>
        <v>20</v>
      </c>
      <c r="I109" s="6">
        <f t="shared" si="109"/>
        <v>10</v>
      </c>
      <c r="J109" s="6">
        <f t="shared" si="110"/>
        <v>0</v>
      </c>
      <c r="K109" s="6">
        <f t="shared" si="111"/>
        <v>10</v>
      </c>
      <c r="L109" s="6">
        <f t="shared" si="112"/>
        <v>0</v>
      </c>
      <c r="M109" s="6">
        <f t="shared" si="113"/>
        <v>0</v>
      </c>
      <c r="N109" s="6">
        <f t="shared" si="114"/>
        <v>0</v>
      </c>
      <c r="O109" s="6">
        <f t="shared" si="115"/>
        <v>0</v>
      </c>
      <c r="P109" s="6">
        <f t="shared" si="116"/>
        <v>0</v>
      </c>
      <c r="Q109" s="7">
        <f t="shared" si="117"/>
        <v>2</v>
      </c>
      <c r="R109" s="7">
        <f t="shared" si="118"/>
        <v>1</v>
      </c>
      <c r="S109" s="7">
        <v>0.6</v>
      </c>
      <c r="T109" s="11"/>
      <c r="U109" s="10"/>
      <c r="V109" s="11"/>
      <c r="W109" s="10"/>
      <c r="X109" s="7"/>
      <c r="Y109" s="11"/>
      <c r="Z109" s="10"/>
      <c r="AA109" s="11"/>
      <c r="AB109" s="10"/>
      <c r="AC109" s="11"/>
      <c r="AD109" s="10"/>
      <c r="AE109" s="11"/>
      <c r="AF109" s="10"/>
      <c r="AG109" s="11"/>
      <c r="AH109" s="10"/>
      <c r="AI109" s="11"/>
      <c r="AJ109" s="10"/>
      <c r="AK109" s="7"/>
      <c r="AL109" s="7">
        <f t="shared" si="119"/>
        <v>0</v>
      </c>
      <c r="AM109" s="11"/>
      <c r="AN109" s="10"/>
      <c r="AO109" s="11"/>
      <c r="AP109" s="10"/>
      <c r="AQ109" s="7"/>
      <c r="AR109" s="11"/>
      <c r="AS109" s="10"/>
      <c r="AT109" s="11"/>
      <c r="AU109" s="10"/>
      <c r="AV109" s="11"/>
      <c r="AW109" s="10"/>
      <c r="AX109" s="11"/>
      <c r="AY109" s="10"/>
      <c r="AZ109" s="11"/>
      <c r="BA109" s="10"/>
      <c r="BB109" s="11"/>
      <c r="BC109" s="10"/>
      <c r="BD109" s="7"/>
      <c r="BE109" s="7">
        <f t="shared" si="120"/>
        <v>0</v>
      </c>
      <c r="BF109" s="11"/>
      <c r="BG109" s="10"/>
      <c r="BH109" s="11"/>
      <c r="BI109" s="10"/>
      <c r="BJ109" s="7"/>
      <c r="BK109" s="11"/>
      <c r="BL109" s="10"/>
      <c r="BM109" s="11"/>
      <c r="BN109" s="10"/>
      <c r="BO109" s="11"/>
      <c r="BP109" s="10"/>
      <c r="BQ109" s="11"/>
      <c r="BR109" s="10"/>
      <c r="BS109" s="11"/>
      <c r="BT109" s="10"/>
      <c r="BU109" s="11"/>
      <c r="BV109" s="10"/>
      <c r="BW109" s="7"/>
      <c r="BX109" s="7">
        <f t="shared" si="121"/>
        <v>0</v>
      </c>
      <c r="BY109" s="11"/>
      <c r="BZ109" s="10"/>
      <c r="CA109" s="11"/>
      <c r="CB109" s="10"/>
      <c r="CC109" s="7"/>
      <c r="CD109" s="11"/>
      <c r="CE109" s="10"/>
      <c r="CF109" s="11"/>
      <c r="CG109" s="10"/>
      <c r="CH109" s="11"/>
      <c r="CI109" s="10"/>
      <c r="CJ109" s="11"/>
      <c r="CK109" s="10"/>
      <c r="CL109" s="11"/>
      <c r="CM109" s="10"/>
      <c r="CN109" s="11"/>
      <c r="CO109" s="10"/>
      <c r="CP109" s="7"/>
      <c r="CQ109" s="7">
        <f t="shared" si="122"/>
        <v>0</v>
      </c>
      <c r="CR109" s="11"/>
      <c r="CS109" s="10"/>
      <c r="CT109" s="11"/>
      <c r="CU109" s="10"/>
      <c r="CV109" s="7"/>
      <c r="CW109" s="11"/>
      <c r="CX109" s="10"/>
      <c r="CY109" s="11"/>
      <c r="CZ109" s="10"/>
      <c r="DA109" s="11"/>
      <c r="DB109" s="10"/>
      <c r="DC109" s="11"/>
      <c r="DD109" s="10"/>
      <c r="DE109" s="11"/>
      <c r="DF109" s="10"/>
      <c r="DG109" s="11"/>
      <c r="DH109" s="10"/>
      <c r="DI109" s="7"/>
      <c r="DJ109" s="7">
        <f t="shared" si="123"/>
        <v>0</v>
      </c>
      <c r="DK109" s="11">
        <v>10</v>
      </c>
      <c r="DL109" s="10" t="s">
        <v>64</v>
      </c>
      <c r="DM109" s="11"/>
      <c r="DN109" s="10"/>
      <c r="DO109" s="7">
        <v>1</v>
      </c>
      <c r="DP109" s="11">
        <v>10</v>
      </c>
      <c r="DQ109" s="10" t="s">
        <v>61</v>
      </c>
      <c r="DR109" s="11"/>
      <c r="DS109" s="10"/>
      <c r="DT109" s="11"/>
      <c r="DU109" s="10"/>
      <c r="DV109" s="11"/>
      <c r="DW109" s="10"/>
      <c r="DX109" s="11"/>
      <c r="DY109" s="10"/>
      <c r="DZ109" s="11"/>
      <c r="EA109" s="10"/>
      <c r="EB109" s="7">
        <v>1</v>
      </c>
      <c r="EC109" s="7">
        <f t="shared" si="124"/>
        <v>2</v>
      </c>
      <c r="ED109" s="11"/>
      <c r="EE109" s="10"/>
      <c r="EF109" s="11"/>
      <c r="EG109" s="10"/>
      <c r="EH109" s="7"/>
      <c r="EI109" s="11"/>
      <c r="EJ109" s="10"/>
      <c r="EK109" s="11"/>
      <c r="EL109" s="10"/>
      <c r="EM109" s="11"/>
      <c r="EN109" s="10"/>
      <c r="EO109" s="11"/>
      <c r="EP109" s="10"/>
      <c r="EQ109" s="11"/>
      <c r="ER109" s="10"/>
      <c r="ES109" s="11"/>
      <c r="ET109" s="10"/>
      <c r="EU109" s="7"/>
      <c r="EV109" s="7">
        <f t="shared" si="125"/>
        <v>0</v>
      </c>
      <c r="EW109" s="11"/>
      <c r="EX109" s="10"/>
      <c r="EY109" s="11"/>
      <c r="EZ109" s="10"/>
      <c r="FA109" s="7"/>
      <c r="FB109" s="11"/>
      <c r="FC109" s="10"/>
      <c r="FD109" s="11"/>
      <c r="FE109" s="10"/>
      <c r="FF109" s="11"/>
      <c r="FG109" s="10"/>
      <c r="FH109" s="11"/>
      <c r="FI109" s="10"/>
      <c r="FJ109" s="11"/>
      <c r="FK109" s="10"/>
      <c r="FL109" s="11"/>
      <c r="FM109" s="10"/>
      <c r="FN109" s="7"/>
      <c r="FO109" s="7">
        <f t="shared" si="126"/>
        <v>0</v>
      </c>
    </row>
    <row r="110" spans="1:171" x14ac:dyDescent="0.2">
      <c r="A110" s="20">
        <v>8</v>
      </c>
      <c r="B110" s="20">
        <v>1</v>
      </c>
      <c r="C110" s="20"/>
      <c r="D110" s="6" t="s">
        <v>218</v>
      </c>
      <c r="E110" s="3" t="s">
        <v>219</v>
      </c>
      <c r="F110" s="6">
        <f t="shared" si="106"/>
        <v>1</v>
      </c>
      <c r="G110" s="6">
        <f t="shared" si="107"/>
        <v>1</v>
      </c>
      <c r="H110" s="6">
        <f t="shared" si="108"/>
        <v>20</v>
      </c>
      <c r="I110" s="6">
        <f t="shared" si="109"/>
        <v>10</v>
      </c>
      <c r="J110" s="6">
        <f t="shared" si="110"/>
        <v>0</v>
      </c>
      <c r="K110" s="6">
        <f t="shared" si="111"/>
        <v>10</v>
      </c>
      <c r="L110" s="6">
        <f t="shared" si="112"/>
        <v>0</v>
      </c>
      <c r="M110" s="6">
        <f t="shared" si="113"/>
        <v>0</v>
      </c>
      <c r="N110" s="6">
        <f t="shared" si="114"/>
        <v>0</v>
      </c>
      <c r="O110" s="6">
        <f t="shared" si="115"/>
        <v>0</v>
      </c>
      <c r="P110" s="6">
        <f t="shared" si="116"/>
        <v>0</v>
      </c>
      <c r="Q110" s="7">
        <f t="shared" si="117"/>
        <v>2</v>
      </c>
      <c r="R110" s="7">
        <f t="shared" si="118"/>
        <v>1</v>
      </c>
      <c r="S110" s="7">
        <v>0.6</v>
      </c>
      <c r="T110" s="11"/>
      <c r="U110" s="10"/>
      <c r="V110" s="11"/>
      <c r="W110" s="10"/>
      <c r="X110" s="7"/>
      <c r="Y110" s="11"/>
      <c r="Z110" s="10"/>
      <c r="AA110" s="11"/>
      <c r="AB110" s="10"/>
      <c r="AC110" s="11"/>
      <c r="AD110" s="10"/>
      <c r="AE110" s="11"/>
      <c r="AF110" s="10"/>
      <c r="AG110" s="11"/>
      <c r="AH110" s="10"/>
      <c r="AI110" s="11"/>
      <c r="AJ110" s="10"/>
      <c r="AK110" s="7"/>
      <c r="AL110" s="7">
        <f t="shared" si="119"/>
        <v>0</v>
      </c>
      <c r="AM110" s="11"/>
      <c r="AN110" s="10"/>
      <c r="AO110" s="11"/>
      <c r="AP110" s="10"/>
      <c r="AQ110" s="7"/>
      <c r="AR110" s="11"/>
      <c r="AS110" s="10"/>
      <c r="AT110" s="11"/>
      <c r="AU110" s="10"/>
      <c r="AV110" s="11"/>
      <c r="AW110" s="10"/>
      <c r="AX110" s="11"/>
      <c r="AY110" s="10"/>
      <c r="AZ110" s="11"/>
      <c r="BA110" s="10"/>
      <c r="BB110" s="11"/>
      <c r="BC110" s="10"/>
      <c r="BD110" s="7"/>
      <c r="BE110" s="7">
        <f t="shared" si="120"/>
        <v>0</v>
      </c>
      <c r="BF110" s="11"/>
      <c r="BG110" s="10"/>
      <c r="BH110" s="11"/>
      <c r="BI110" s="10"/>
      <c r="BJ110" s="7"/>
      <c r="BK110" s="11"/>
      <c r="BL110" s="10"/>
      <c r="BM110" s="11"/>
      <c r="BN110" s="10"/>
      <c r="BO110" s="11"/>
      <c r="BP110" s="10"/>
      <c r="BQ110" s="11"/>
      <c r="BR110" s="10"/>
      <c r="BS110" s="11"/>
      <c r="BT110" s="10"/>
      <c r="BU110" s="11"/>
      <c r="BV110" s="10"/>
      <c r="BW110" s="7"/>
      <c r="BX110" s="7">
        <f t="shared" si="121"/>
        <v>0</v>
      </c>
      <c r="BY110" s="11"/>
      <c r="BZ110" s="10"/>
      <c r="CA110" s="11"/>
      <c r="CB110" s="10"/>
      <c r="CC110" s="7"/>
      <c r="CD110" s="11"/>
      <c r="CE110" s="10"/>
      <c r="CF110" s="11"/>
      <c r="CG110" s="10"/>
      <c r="CH110" s="11"/>
      <c r="CI110" s="10"/>
      <c r="CJ110" s="11"/>
      <c r="CK110" s="10"/>
      <c r="CL110" s="11"/>
      <c r="CM110" s="10"/>
      <c r="CN110" s="11"/>
      <c r="CO110" s="10"/>
      <c r="CP110" s="7"/>
      <c r="CQ110" s="7">
        <f t="shared" si="122"/>
        <v>0</v>
      </c>
      <c r="CR110" s="11"/>
      <c r="CS110" s="10"/>
      <c r="CT110" s="11"/>
      <c r="CU110" s="10"/>
      <c r="CV110" s="7"/>
      <c r="CW110" s="11"/>
      <c r="CX110" s="10"/>
      <c r="CY110" s="11"/>
      <c r="CZ110" s="10"/>
      <c r="DA110" s="11"/>
      <c r="DB110" s="10"/>
      <c r="DC110" s="11"/>
      <c r="DD110" s="10"/>
      <c r="DE110" s="11"/>
      <c r="DF110" s="10"/>
      <c r="DG110" s="11"/>
      <c r="DH110" s="10"/>
      <c r="DI110" s="7"/>
      <c r="DJ110" s="7">
        <f t="shared" si="123"/>
        <v>0</v>
      </c>
      <c r="DK110" s="11">
        <v>10</v>
      </c>
      <c r="DL110" s="10" t="s">
        <v>64</v>
      </c>
      <c r="DM110" s="11"/>
      <c r="DN110" s="10"/>
      <c r="DO110" s="7">
        <v>1</v>
      </c>
      <c r="DP110" s="11">
        <v>10</v>
      </c>
      <c r="DQ110" s="10" t="s">
        <v>61</v>
      </c>
      <c r="DR110" s="11"/>
      <c r="DS110" s="10"/>
      <c r="DT110" s="11"/>
      <c r="DU110" s="10"/>
      <c r="DV110" s="11"/>
      <c r="DW110" s="10"/>
      <c r="DX110" s="11"/>
      <c r="DY110" s="10"/>
      <c r="DZ110" s="11"/>
      <c r="EA110" s="10"/>
      <c r="EB110" s="7">
        <v>1</v>
      </c>
      <c r="EC110" s="7">
        <f t="shared" si="124"/>
        <v>2</v>
      </c>
      <c r="ED110" s="11"/>
      <c r="EE110" s="10"/>
      <c r="EF110" s="11"/>
      <c r="EG110" s="10"/>
      <c r="EH110" s="7"/>
      <c r="EI110" s="11"/>
      <c r="EJ110" s="10"/>
      <c r="EK110" s="11"/>
      <c r="EL110" s="10"/>
      <c r="EM110" s="11"/>
      <c r="EN110" s="10"/>
      <c r="EO110" s="11"/>
      <c r="EP110" s="10"/>
      <c r="EQ110" s="11"/>
      <c r="ER110" s="10"/>
      <c r="ES110" s="11"/>
      <c r="ET110" s="10"/>
      <c r="EU110" s="7"/>
      <c r="EV110" s="7">
        <f t="shared" si="125"/>
        <v>0</v>
      </c>
      <c r="EW110" s="11"/>
      <c r="EX110" s="10"/>
      <c r="EY110" s="11"/>
      <c r="EZ110" s="10"/>
      <c r="FA110" s="7"/>
      <c r="FB110" s="11"/>
      <c r="FC110" s="10"/>
      <c r="FD110" s="11"/>
      <c r="FE110" s="10"/>
      <c r="FF110" s="11"/>
      <c r="FG110" s="10"/>
      <c r="FH110" s="11"/>
      <c r="FI110" s="10"/>
      <c r="FJ110" s="11"/>
      <c r="FK110" s="10"/>
      <c r="FL110" s="11"/>
      <c r="FM110" s="10"/>
      <c r="FN110" s="7"/>
      <c r="FO110" s="7">
        <f t="shared" si="126"/>
        <v>0</v>
      </c>
    </row>
    <row r="111" spans="1:171" x14ac:dyDescent="0.2">
      <c r="A111" s="20">
        <v>9</v>
      </c>
      <c r="B111" s="20">
        <v>1</v>
      </c>
      <c r="C111" s="20"/>
      <c r="D111" s="6" t="s">
        <v>220</v>
      </c>
      <c r="E111" s="3" t="s">
        <v>221</v>
      </c>
      <c r="F111" s="6">
        <f t="shared" si="106"/>
        <v>0</v>
      </c>
      <c r="G111" s="6">
        <f t="shared" si="107"/>
        <v>2</v>
      </c>
      <c r="H111" s="6">
        <f t="shared" si="108"/>
        <v>18</v>
      </c>
      <c r="I111" s="6">
        <f t="shared" si="109"/>
        <v>9</v>
      </c>
      <c r="J111" s="6">
        <f t="shared" si="110"/>
        <v>0</v>
      </c>
      <c r="K111" s="6">
        <f t="shared" si="111"/>
        <v>0</v>
      </c>
      <c r="L111" s="6">
        <f t="shared" si="112"/>
        <v>0</v>
      </c>
      <c r="M111" s="6">
        <f t="shared" si="113"/>
        <v>9</v>
      </c>
      <c r="N111" s="6">
        <f t="shared" si="114"/>
        <v>0</v>
      </c>
      <c r="O111" s="6">
        <f t="shared" si="115"/>
        <v>0</v>
      </c>
      <c r="P111" s="6">
        <f t="shared" si="116"/>
        <v>0</v>
      </c>
      <c r="Q111" s="7">
        <f t="shared" si="117"/>
        <v>2</v>
      </c>
      <c r="R111" s="7">
        <f t="shared" si="118"/>
        <v>1</v>
      </c>
      <c r="S111" s="7">
        <v>0.6</v>
      </c>
      <c r="T111" s="11"/>
      <c r="U111" s="10"/>
      <c r="V111" s="11"/>
      <c r="W111" s="10"/>
      <c r="X111" s="7"/>
      <c r="Y111" s="11"/>
      <c r="Z111" s="10"/>
      <c r="AA111" s="11"/>
      <c r="AB111" s="10"/>
      <c r="AC111" s="11"/>
      <c r="AD111" s="10"/>
      <c r="AE111" s="11"/>
      <c r="AF111" s="10"/>
      <c r="AG111" s="11"/>
      <c r="AH111" s="10"/>
      <c r="AI111" s="11"/>
      <c r="AJ111" s="10"/>
      <c r="AK111" s="7"/>
      <c r="AL111" s="7">
        <f t="shared" si="119"/>
        <v>0</v>
      </c>
      <c r="AM111" s="11"/>
      <c r="AN111" s="10"/>
      <c r="AO111" s="11"/>
      <c r="AP111" s="10"/>
      <c r="AQ111" s="7"/>
      <c r="AR111" s="11"/>
      <c r="AS111" s="10"/>
      <c r="AT111" s="11"/>
      <c r="AU111" s="10"/>
      <c r="AV111" s="11"/>
      <c r="AW111" s="10"/>
      <c r="AX111" s="11"/>
      <c r="AY111" s="10"/>
      <c r="AZ111" s="11"/>
      <c r="BA111" s="10"/>
      <c r="BB111" s="11"/>
      <c r="BC111" s="10"/>
      <c r="BD111" s="7"/>
      <c r="BE111" s="7">
        <f t="shared" si="120"/>
        <v>0</v>
      </c>
      <c r="BF111" s="11"/>
      <c r="BG111" s="10"/>
      <c r="BH111" s="11"/>
      <c r="BI111" s="10"/>
      <c r="BJ111" s="7"/>
      <c r="BK111" s="11"/>
      <c r="BL111" s="10"/>
      <c r="BM111" s="11"/>
      <c r="BN111" s="10"/>
      <c r="BO111" s="11"/>
      <c r="BP111" s="10"/>
      <c r="BQ111" s="11"/>
      <c r="BR111" s="10"/>
      <c r="BS111" s="11"/>
      <c r="BT111" s="10"/>
      <c r="BU111" s="11"/>
      <c r="BV111" s="10"/>
      <c r="BW111" s="7"/>
      <c r="BX111" s="7">
        <f t="shared" si="121"/>
        <v>0</v>
      </c>
      <c r="BY111" s="11"/>
      <c r="BZ111" s="10"/>
      <c r="CA111" s="11"/>
      <c r="CB111" s="10"/>
      <c r="CC111" s="7"/>
      <c r="CD111" s="11"/>
      <c r="CE111" s="10"/>
      <c r="CF111" s="11"/>
      <c r="CG111" s="10"/>
      <c r="CH111" s="11"/>
      <c r="CI111" s="10"/>
      <c r="CJ111" s="11"/>
      <c r="CK111" s="10"/>
      <c r="CL111" s="11"/>
      <c r="CM111" s="10"/>
      <c r="CN111" s="11"/>
      <c r="CO111" s="10"/>
      <c r="CP111" s="7"/>
      <c r="CQ111" s="7">
        <f t="shared" si="122"/>
        <v>0</v>
      </c>
      <c r="CR111" s="11"/>
      <c r="CS111" s="10"/>
      <c r="CT111" s="11"/>
      <c r="CU111" s="10"/>
      <c r="CV111" s="7"/>
      <c r="CW111" s="11"/>
      <c r="CX111" s="10"/>
      <c r="CY111" s="11"/>
      <c r="CZ111" s="10"/>
      <c r="DA111" s="11"/>
      <c r="DB111" s="10"/>
      <c r="DC111" s="11"/>
      <c r="DD111" s="10"/>
      <c r="DE111" s="11"/>
      <c r="DF111" s="10"/>
      <c r="DG111" s="11"/>
      <c r="DH111" s="10"/>
      <c r="DI111" s="7"/>
      <c r="DJ111" s="7">
        <f t="shared" si="123"/>
        <v>0</v>
      </c>
      <c r="DK111" s="11">
        <v>9</v>
      </c>
      <c r="DL111" s="10" t="s">
        <v>61</v>
      </c>
      <c r="DM111" s="11"/>
      <c r="DN111" s="10"/>
      <c r="DO111" s="7">
        <v>1</v>
      </c>
      <c r="DP111" s="11"/>
      <c r="DQ111" s="10"/>
      <c r="DR111" s="11"/>
      <c r="DS111" s="10"/>
      <c r="DT111" s="11">
        <v>9</v>
      </c>
      <c r="DU111" s="10" t="s">
        <v>61</v>
      </c>
      <c r="DV111" s="11"/>
      <c r="DW111" s="10"/>
      <c r="DX111" s="11"/>
      <c r="DY111" s="10"/>
      <c r="DZ111" s="11"/>
      <c r="EA111" s="10"/>
      <c r="EB111" s="7">
        <v>1</v>
      </c>
      <c r="EC111" s="7">
        <f t="shared" si="124"/>
        <v>2</v>
      </c>
      <c r="ED111" s="11"/>
      <c r="EE111" s="10"/>
      <c r="EF111" s="11"/>
      <c r="EG111" s="10"/>
      <c r="EH111" s="7"/>
      <c r="EI111" s="11"/>
      <c r="EJ111" s="10"/>
      <c r="EK111" s="11"/>
      <c r="EL111" s="10"/>
      <c r="EM111" s="11"/>
      <c r="EN111" s="10"/>
      <c r="EO111" s="11"/>
      <c r="EP111" s="10"/>
      <c r="EQ111" s="11"/>
      <c r="ER111" s="10"/>
      <c r="ES111" s="11"/>
      <c r="ET111" s="10"/>
      <c r="EU111" s="7"/>
      <c r="EV111" s="7">
        <f t="shared" si="125"/>
        <v>0</v>
      </c>
      <c r="EW111" s="11"/>
      <c r="EX111" s="10"/>
      <c r="EY111" s="11"/>
      <c r="EZ111" s="10"/>
      <c r="FA111" s="7"/>
      <c r="FB111" s="11"/>
      <c r="FC111" s="10"/>
      <c r="FD111" s="11"/>
      <c r="FE111" s="10"/>
      <c r="FF111" s="11"/>
      <c r="FG111" s="10"/>
      <c r="FH111" s="11"/>
      <c r="FI111" s="10"/>
      <c r="FJ111" s="11"/>
      <c r="FK111" s="10"/>
      <c r="FL111" s="11"/>
      <c r="FM111" s="10"/>
      <c r="FN111" s="7"/>
      <c r="FO111" s="7">
        <f t="shared" si="126"/>
        <v>0</v>
      </c>
    </row>
    <row r="112" spans="1:171" x14ac:dyDescent="0.2">
      <c r="A112" s="20">
        <v>9</v>
      </c>
      <c r="B112" s="20">
        <v>1</v>
      </c>
      <c r="C112" s="20"/>
      <c r="D112" s="6" t="s">
        <v>222</v>
      </c>
      <c r="E112" s="3" t="s">
        <v>223</v>
      </c>
      <c r="F112" s="6">
        <f t="shared" si="106"/>
        <v>0</v>
      </c>
      <c r="G112" s="6">
        <f t="shared" si="107"/>
        <v>2</v>
      </c>
      <c r="H112" s="6">
        <f t="shared" si="108"/>
        <v>18</v>
      </c>
      <c r="I112" s="6">
        <f t="shared" si="109"/>
        <v>9</v>
      </c>
      <c r="J112" s="6">
        <f t="shared" si="110"/>
        <v>0</v>
      </c>
      <c r="K112" s="6">
        <f t="shared" si="111"/>
        <v>0</v>
      </c>
      <c r="L112" s="6">
        <f t="shared" si="112"/>
        <v>0</v>
      </c>
      <c r="M112" s="6">
        <f t="shared" si="113"/>
        <v>9</v>
      </c>
      <c r="N112" s="6">
        <f t="shared" si="114"/>
        <v>0</v>
      </c>
      <c r="O112" s="6">
        <f t="shared" si="115"/>
        <v>0</v>
      </c>
      <c r="P112" s="6">
        <f t="shared" si="116"/>
        <v>0</v>
      </c>
      <c r="Q112" s="7">
        <f t="shared" si="117"/>
        <v>2</v>
      </c>
      <c r="R112" s="7">
        <f t="shared" si="118"/>
        <v>1</v>
      </c>
      <c r="S112" s="7">
        <v>0.6</v>
      </c>
      <c r="T112" s="11"/>
      <c r="U112" s="10"/>
      <c r="V112" s="11"/>
      <c r="W112" s="10"/>
      <c r="X112" s="7"/>
      <c r="Y112" s="11"/>
      <c r="Z112" s="10"/>
      <c r="AA112" s="11"/>
      <c r="AB112" s="10"/>
      <c r="AC112" s="11"/>
      <c r="AD112" s="10"/>
      <c r="AE112" s="11"/>
      <c r="AF112" s="10"/>
      <c r="AG112" s="11"/>
      <c r="AH112" s="10"/>
      <c r="AI112" s="11"/>
      <c r="AJ112" s="10"/>
      <c r="AK112" s="7"/>
      <c r="AL112" s="7">
        <f t="shared" si="119"/>
        <v>0</v>
      </c>
      <c r="AM112" s="11"/>
      <c r="AN112" s="10"/>
      <c r="AO112" s="11"/>
      <c r="AP112" s="10"/>
      <c r="AQ112" s="7"/>
      <c r="AR112" s="11"/>
      <c r="AS112" s="10"/>
      <c r="AT112" s="11"/>
      <c r="AU112" s="10"/>
      <c r="AV112" s="11"/>
      <c r="AW112" s="10"/>
      <c r="AX112" s="11"/>
      <c r="AY112" s="10"/>
      <c r="AZ112" s="11"/>
      <c r="BA112" s="10"/>
      <c r="BB112" s="11"/>
      <c r="BC112" s="10"/>
      <c r="BD112" s="7"/>
      <c r="BE112" s="7">
        <f t="shared" si="120"/>
        <v>0</v>
      </c>
      <c r="BF112" s="11"/>
      <c r="BG112" s="10"/>
      <c r="BH112" s="11"/>
      <c r="BI112" s="10"/>
      <c r="BJ112" s="7"/>
      <c r="BK112" s="11"/>
      <c r="BL112" s="10"/>
      <c r="BM112" s="11"/>
      <c r="BN112" s="10"/>
      <c r="BO112" s="11"/>
      <c r="BP112" s="10"/>
      <c r="BQ112" s="11"/>
      <c r="BR112" s="10"/>
      <c r="BS112" s="11"/>
      <c r="BT112" s="10"/>
      <c r="BU112" s="11"/>
      <c r="BV112" s="10"/>
      <c r="BW112" s="7"/>
      <c r="BX112" s="7">
        <f t="shared" si="121"/>
        <v>0</v>
      </c>
      <c r="BY112" s="11"/>
      <c r="BZ112" s="10"/>
      <c r="CA112" s="11"/>
      <c r="CB112" s="10"/>
      <c r="CC112" s="7"/>
      <c r="CD112" s="11"/>
      <c r="CE112" s="10"/>
      <c r="CF112" s="11"/>
      <c r="CG112" s="10"/>
      <c r="CH112" s="11"/>
      <c r="CI112" s="10"/>
      <c r="CJ112" s="11"/>
      <c r="CK112" s="10"/>
      <c r="CL112" s="11"/>
      <c r="CM112" s="10"/>
      <c r="CN112" s="11"/>
      <c r="CO112" s="10"/>
      <c r="CP112" s="7"/>
      <c r="CQ112" s="7">
        <f t="shared" si="122"/>
        <v>0</v>
      </c>
      <c r="CR112" s="11"/>
      <c r="CS112" s="10"/>
      <c r="CT112" s="11"/>
      <c r="CU112" s="10"/>
      <c r="CV112" s="7"/>
      <c r="CW112" s="11"/>
      <c r="CX112" s="10"/>
      <c r="CY112" s="11"/>
      <c r="CZ112" s="10"/>
      <c r="DA112" s="11"/>
      <c r="DB112" s="10"/>
      <c r="DC112" s="11"/>
      <c r="DD112" s="10"/>
      <c r="DE112" s="11"/>
      <c r="DF112" s="10"/>
      <c r="DG112" s="11"/>
      <c r="DH112" s="10"/>
      <c r="DI112" s="7"/>
      <c r="DJ112" s="7">
        <f t="shared" si="123"/>
        <v>0</v>
      </c>
      <c r="DK112" s="11">
        <v>9</v>
      </c>
      <c r="DL112" s="10" t="s">
        <v>61</v>
      </c>
      <c r="DM112" s="11"/>
      <c r="DN112" s="10"/>
      <c r="DO112" s="7">
        <v>1</v>
      </c>
      <c r="DP112" s="11"/>
      <c r="DQ112" s="10"/>
      <c r="DR112" s="11"/>
      <c r="DS112" s="10"/>
      <c r="DT112" s="11">
        <v>9</v>
      </c>
      <c r="DU112" s="10" t="s">
        <v>61</v>
      </c>
      <c r="DV112" s="11"/>
      <c r="DW112" s="10"/>
      <c r="DX112" s="11"/>
      <c r="DY112" s="10"/>
      <c r="DZ112" s="11"/>
      <c r="EA112" s="10"/>
      <c r="EB112" s="7">
        <v>1</v>
      </c>
      <c r="EC112" s="7">
        <f t="shared" si="124"/>
        <v>2</v>
      </c>
      <c r="ED112" s="11"/>
      <c r="EE112" s="10"/>
      <c r="EF112" s="11"/>
      <c r="EG112" s="10"/>
      <c r="EH112" s="7"/>
      <c r="EI112" s="11"/>
      <c r="EJ112" s="10"/>
      <c r="EK112" s="11"/>
      <c r="EL112" s="10"/>
      <c r="EM112" s="11"/>
      <c r="EN112" s="10"/>
      <c r="EO112" s="11"/>
      <c r="EP112" s="10"/>
      <c r="EQ112" s="11"/>
      <c r="ER112" s="10"/>
      <c r="ES112" s="11"/>
      <c r="ET112" s="10"/>
      <c r="EU112" s="7"/>
      <c r="EV112" s="7">
        <f t="shared" si="125"/>
        <v>0</v>
      </c>
      <c r="EW112" s="11"/>
      <c r="EX112" s="10"/>
      <c r="EY112" s="11"/>
      <c r="EZ112" s="10"/>
      <c r="FA112" s="7"/>
      <c r="FB112" s="11"/>
      <c r="FC112" s="10"/>
      <c r="FD112" s="11"/>
      <c r="FE112" s="10"/>
      <c r="FF112" s="11"/>
      <c r="FG112" s="10"/>
      <c r="FH112" s="11"/>
      <c r="FI112" s="10"/>
      <c r="FJ112" s="11"/>
      <c r="FK112" s="10"/>
      <c r="FL112" s="11"/>
      <c r="FM112" s="10"/>
      <c r="FN112" s="7"/>
      <c r="FO112" s="7">
        <f t="shared" si="126"/>
        <v>0</v>
      </c>
    </row>
    <row r="113" spans="1:171" x14ac:dyDescent="0.2">
      <c r="A113" s="20">
        <v>10</v>
      </c>
      <c r="B113" s="20">
        <v>1</v>
      </c>
      <c r="C113" s="20"/>
      <c r="D113" s="6" t="s">
        <v>224</v>
      </c>
      <c r="E113" s="3" t="s">
        <v>225</v>
      </c>
      <c r="F113" s="6">
        <f t="shared" si="106"/>
        <v>0</v>
      </c>
      <c r="G113" s="6">
        <f t="shared" si="107"/>
        <v>2</v>
      </c>
      <c r="H113" s="6">
        <f t="shared" si="108"/>
        <v>20</v>
      </c>
      <c r="I113" s="6">
        <f t="shared" si="109"/>
        <v>10</v>
      </c>
      <c r="J113" s="6">
        <f t="shared" si="110"/>
        <v>0</v>
      </c>
      <c r="K113" s="6">
        <f t="shared" si="111"/>
        <v>0</v>
      </c>
      <c r="L113" s="6">
        <f t="shared" si="112"/>
        <v>0</v>
      </c>
      <c r="M113" s="6">
        <f t="shared" si="113"/>
        <v>10</v>
      </c>
      <c r="N113" s="6">
        <f t="shared" si="114"/>
        <v>0</v>
      </c>
      <c r="O113" s="6">
        <f t="shared" si="115"/>
        <v>0</v>
      </c>
      <c r="P113" s="6">
        <f t="shared" si="116"/>
        <v>0</v>
      </c>
      <c r="Q113" s="7">
        <f t="shared" si="117"/>
        <v>3</v>
      </c>
      <c r="R113" s="7">
        <f t="shared" si="118"/>
        <v>2</v>
      </c>
      <c r="S113" s="7">
        <v>0.6</v>
      </c>
      <c r="T113" s="11"/>
      <c r="U113" s="10"/>
      <c r="V113" s="11"/>
      <c r="W113" s="10"/>
      <c r="X113" s="7"/>
      <c r="Y113" s="11"/>
      <c r="Z113" s="10"/>
      <c r="AA113" s="11"/>
      <c r="AB113" s="10"/>
      <c r="AC113" s="11"/>
      <c r="AD113" s="10"/>
      <c r="AE113" s="11"/>
      <c r="AF113" s="10"/>
      <c r="AG113" s="11"/>
      <c r="AH113" s="10"/>
      <c r="AI113" s="11"/>
      <c r="AJ113" s="10"/>
      <c r="AK113" s="7"/>
      <c r="AL113" s="7">
        <f t="shared" si="119"/>
        <v>0</v>
      </c>
      <c r="AM113" s="11"/>
      <c r="AN113" s="10"/>
      <c r="AO113" s="11"/>
      <c r="AP113" s="10"/>
      <c r="AQ113" s="7"/>
      <c r="AR113" s="11"/>
      <c r="AS113" s="10"/>
      <c r="AT113" s="11"/>
      <c r="AU113" s="10"/>
      <c r="AV113" s="11"/>
      <c r="AW113" s="10"/>
      <c r="AX113" s="11"/>
      <c r="AY113" s="10"/>
      <c r="AZ113" s="11"/>
      <c r="BA113" s="10"/>
      <c r="BB113" s="11"/>
      <c r="BC113" s="10"/>
      <c r="BD113" s="7"/>
      <c r="BE113" s="7">
        <f t="shared" si="120"/>
        <v>0</v>
      </c>
      <c r="BF113" s="11"/>
      <c r="BG113" s="10"/>
      <c r="BH113" s="11"/>
      <c r="BI113" s="10"/>
      <c r="BJ113" s="7"/>
      <c r="BK113" s="11"/>
      <c r="BL113" s="10"/>
      <c r="BM113" s="11"/>
      <c r="BN113" s="10"/>
      <c r="BO113" s="11"/>
      <c r="BP113" s="10"/>
      <c r="BQ113" s="11"/>
      <c r="BR113" s="10"/>
      <c r="BS113" s="11"/>
      <c r="BT113" s="10"/>
      <c r="BU113" s="11"/>
      <c r="BV113" s="10"/>
      <c r="BW113" s="7"/>
      <c r="BX113" s="7">
        <f t="shared" si="121"/>
        <v>0</v>
      </c>
      <c r="BY113" s="11">
        <v>10</v>
      </c>
      <c r="BZ113" s="10" t="s">
        <v>61</v>
      </c>
      <c r="CA113" s="11"/>
      <c r="CB113" s="10"/>
      <c r="CC113" s="7">
        <v>1</v>
      </c>
      <c r="CD113" s="11"/>
      <c r="CE113" s="10"/>
      <c r="CF113" s="11"/>
      <c r="CG113" s="10"/>
      <c r="CH113" s="11">
        <v>10</v>
      </c>
      <c r="CI113" s="10" t="s">
        <v>61</v>
      </c>
      <c r="CJ113" s="11"/>
      <c r="CK113" s="10"/>
      <c r="CL113" s="11"/>
      <c r="CM113" s="10"/>
      <c r="CN113" s="11"/>
      <c r="CO113" s="10"/>
      <c r="CP113" s="7">
        <v>2</v>
      </c>
      <c r="CQ113" s="7">
        <f t="shared" si="122"/>
        <v>3</v>
      </c>
      <c r="CR113" s="11"/>
      <c r="CS113" s="10"/>
      <c r="CT113" s="11"/>
      <c r="CU113" s="10"/>
      <c r="CV113" s="7"/>
      <c r="CW113" s="11"/>
      <c r="CX113" s="10"/>
      <c r="CY113" s="11"/>
      <c r="CZ113" s="10"/>
      <c r="DA113" s="11"/>
      <c r="DB113" s="10"/>
      <c r="DC113" s="11"/>
      <c r="DD113" s="10"/>
      <c r="DE113" s="11"/>
      <c r="DF113" s="10"/>
      <c r="DG113" s="11"/>
      <c r="DH113" s="10"/>
      <c r="DI113" s="7"/>
      <c r="DJ113" s="7">
        <f t="shared" si="123"/>
        <v>0</v>
      </c>
      <c r="DK113" s="11"/>
      <c r="DL113" s="10"/>
      <c r="DM113" s="11"/>
      <c r="DN113" s="10"/>
      <c r="DO113" s="7"/>
      <c r="DP113" s="11"/>
      <c r="DQ113" s="10"/>
      <c r="DR113" s="11"/>
      <c r="DS113" s="10"/>
      <c r="DT113" s="11"/>
      <c r="DU113" s="10"/>
      <c r="DV113" s="11"/>
      <c r="DW113" s="10"/>
      <c r="DX113" s="11"/>
      <c r="DY113" s="10"/>
      <c r="DZ113" s="11"/>
      <c r="EA113" s="10"/>
      <c r="EB113" s="7"/>
      <c r="EC113" s="7">
        <f t="shared" si="124"/>
        <v>0</v>
      </c>
      <c r="ED113" s="11"/>
      <c r="EE113" s="10"/>
      <c r="EF113" s="11"/>
      <c r="EG113" s="10"/>
      <c r="EH113" s="7"/>
      <c r="EI113" s="11"/>
      <c r="EJ113" s="10"/>
      <c r="EK113" s="11"/>
      <c r="EL113" s="10"/>
      <c r="EM113" s="11"/>
      <c r="EN113" s="10"/>
      <c r="EO113" s="11"/>
      <c r="EP113" s="10"/>
      <c r="EQ113" s="11"/>
      <c r="ER113" s="10"/>
      <c r="ES113" s="11"/>
      <c r="ET113" s="10"/>
      <c r="EU113" s="7"/>
      <c r="EV113" s="7">
        <f t="shared" si="125"/>
        <v>0</v>
      </c>
      <c r="EW113" s="11"/>
      <c r="EX113" s="10"/>
      <c r="EY113" s="11"/>
      <c r="EZ113" s="10"/>
      <c r="FA113" s="7"/>
      <c r="FB113" s="11"/>
      <c r="FC113" s="10"/>
      <c r="FD113" s="11"/>
      <c r="FE113" s="10"/>
      <c r="FF113" s="11"/>
      <c r="FG113" s="10"/>
      <c r="FH113" s="11"/>
      <c r="FI113" s="10"/>
      <c r="FJ113" s="11"/>
      <c r="FK113" s="10"/>
      <c r="FL113" s="11"/>
      <c r="FM113" s="10"/>
      <c r="FN113" s="7"/>
      <c r="FO113" s="7">
        <f t="shared" si="126"/>
        <v>0</v>
      </c>
    </row>
    <row r="114" spans="1:171" x14ac:dyDescent="0.2">
      <c r="A114" s="20">
        <v>10</v>
      </c>
      <c r="B114" s="20">
        <v>1</v>
      </c>
      <c r="C114" s="20"/>
      <c r="D114" s="6" t="s">
        <v>226</v>
      </c>
      <c r="E114" s="3" t="s">
        <v>227</v>
      </c>
      <c r="F114" s="6">
        <f t="shared" si="106"/>
        <v>0</v>
      </c>
      <c r="G114" s="6">
        <f t="shared" si="107"/>
        <v>2</v>
      </c>
      <c r="H114" s="6">
        <f t="shared" si="108"/>
        <v>20</v>
      </c>
      <c r="I114" s="6">
        <f t="shared" si="109"/>
        <v>10</v>
      </c>
      <c r="J114" s="6">
        <f t="shared" si="110"/>
        <v>0</v>
      </c>
      <c r="K114" s="6">
        <f t="shared" si="111"/>
        <v>0</v>
      </c>
      <c r="L114" s="6">
        <f t="shared" si="112"/>
        <v>0</v>
      </c>
      <c r="M114" s="6">
        <f t="shared" si="113"/>
        <v>10</v>
      </c>
      <c r="N114" s="6">
        <f t="shared" si="114"/>
        <v>0</v>
      </c>
      <c r="O114" s="6">
        <f t="shared" si="115"/>
        <v>0</v>
      </c>
      <c r="P114" s="6">
        <f t="shared" si="116"/>
        <v>0</v>
      </c>
      <c r="Q114" s="7">
        <f t="shared" si="117"/>
        <v>3</v>
      </c>
      <c r="R114" s="7">
        <f t="shared" si="118"/>
        <v>2</v>
      </c>
      <c r="S114" s="7">
        <v>0.6</v>
      </c>
      <c r="T114" s="11"/>
      <c r="U114" s="10"/>
      <c r="V114" s="11"/>
      <c r="W114" s="10"/>
      <c r="X114" s="7"/>
      <c r="Y114" s="11"/>
      <c r="Z114" s="10"/>
      <c r="AA114" s="11"/>
      <c r="AB114" s="10"/>
      <c r="AC114" s="11"/>
      <c r="AD114" s="10"/>
      <c r="AE114" s="11"/>
      <c r="AF114" s="10"/>
      <c r="AG114" s="11"/>
      <c r="AH114" s="10"/>
      <c r="AI114" s="11"/>
      <c r="AJ114" s="10"/>
      <c r="AK114" s="7"/>
      <c r="AL114" s="7">
        <f t="shared" si="119"/>
        <v>0</v>
      </c>
      <c r="AM114" s="11"/>
      <c r="AN114" s="10"/>
      <c r="AO114" s="11"/>
      <c r="AP114" s="10"/>
      <c r="AQ114" s="7"/>
      <c r="AR114" s="11"/>
      <c r="AS114" s="10"/>
      <c r="AT114" s="11"/>
      <c r="AU114" s="10"/>
      <c r="AV114" s="11"/>
      <c r="AW114" s="10"/>
      <c r="AX114" s="11"/>
      <c r="AY114" s="10"/>
      <c r="AZ114" s="11"/>
      <c r="BA114" s="10"/>
      <c r="BB114" s="11"/>
      <c r="BC114" s="10"/>
      <c r="BD114" s="7"/>
      <c r="BE114" s="7">
        <f t="shared" si="120"/>
        <v>0</v>
      </c>
      <c r="BF114" s="11"/>
      <c r="BG114" s="10"/>
      <c r="BH114" s="11"/>
      <c r="BI114" s="10"/>
      <c r="BJ114" s="7"/>
      <c r="BK114" s="11"/>
      <c r="BL114" s="10"/>
      <c r="BM114" s="11"/>
      <c r="BN114" s="10"/>
      <c r="BO114" s="11"/>
      <c r="BP114" s="10"/>
      <c r="BQ114" s="11"/>
      <c r="BR114" s="10"/>
      <c r="BS114" s="11"/>
      <c r="BT114" s="10"/>
      <c r="BU114" s="11"/>
      <c r="BV114" s="10"/>
      <c r="BW114" s="7"/>
      <c r="BX114" s="7">
        <f t="shared" si="121"/>
        <v>0</v>
      </c>
      <c r="BY114" s="11">
        <v>10</v>
      </c>
      <c r="BZ114" s="10" t="s">
        <v>61</v>
      </c>
      <c r="CA114" s="11"/>
      <c r="CB114" s="10"/>
      <c r="CC114" s="7">
        <v>1</v>
      </c>
      <c r="CD114" s="11"/>
      <c r="CE114" s="10"/>
      <c r="CF114" s="11"/>
      <c r="CG114" s="10"/>
      <c r="CH114" s="11">
        <v>10</v>
      </c>
      <c r="CI114" s="10" t="s">
        <v>61</v>
      </c>
      <c r="CJ114" s="11"/>
      <c r="CK114" s="10"/>
      <c r="CL114" s="11"/>
      <c r="CM114" s="10"/>
      <c r="CN114" s="11"/>
      <c r="CO114" s="10"/>
      <c r="CP114" s="7">
        <v>2</v>
      </c>
      <c r="CQ114" s="7">
        <f t="shared" si="122"/>
        <v>3</v>
      </c>
      <c r="CR114" s="11"/>
      <c r="CS114" s="10"/>
      <c r="CT114" s="11"/>
      <c r="CU114" s="10"/>
      <c r="CV114" s="7"/>
      <c r="CW114" s="11"/>
      <c r="CX114" s="10"/>
      <c r="CY114" s="11"/>
      <c r="CZ114" s="10"/>
      <c r="DA114" s="11"/>
      <c r="DB114" s="10"/>
      <c r="DC114" s="11"/>
      <c r="DD114" s="10"/>
      <c r="DE114" s="11"/>
      <c r="DF114" s="10"/>
      <c r="DG114" s="11"/>
      <c r="DH114" s="10"/>
      <c r="DI114" s="7"/>
      <c r="DJ114" s="7">
        <f t="shared" si="123"/>
        <v>0</v>
      </c>
      <c r="DK114" s="11"/>
      <c r="DL114" s="10"/>
      <c r="DM114" s="11"/>
      <c r="DN114" s="10"/>
      <c r="DO114" s="7"/>
      <c r="DP114" s="11"/>
      <c r="DQ114" s="10"/>
      <c r="DR114" s="11"/>
      <c r="DS114" s="10"/>
      <c r="DT114" s="11"/>
      <c r="DU114" s="10"/>
      <c r="DV114" s="11"/>
      <c r="DW114" s="10"/>
      <c r="DX114" s="11"/>
      <c r="DY114" s="10"/>
      <c r="DZ114" s="11"/>
      <c r="EA114" s="10"/>
      <c r="EB114" s="7"/>
      <c r="EC114" s="7">
        <f t="shared" si="124"/>
        <v>0</v>
      </c>
      <c r="ED114" s="11"/>
      <c r="EE114" s="10"/>
      <c r="EF114" s="11"/>
      <c r="EG114" s="10"/>
      <c r="EH114" s="7"/>
      <c r="EI114" s="11"/>
      <c r="EJ114" s="10"/>
      <c r="EK114" s="11"/>
      <c r="EL114" s="10"/>
      <c r="EM114" s="11"/>
      <c r="EN114" s="10"/>
      <c r="EO114" s="11"/>
      <c r="EP114" s="10"/>
      <c r="EQ114" s="11"/>
      <c r="ER114" s="10"/>
      <c r="ES114" s="11"/>
      <c r="ET114" s="10"/>
      <c r="EU114" s="7"/>
      <c r="EV114" s="7">
        <f t="shared" si="125"/>
        <v>0</v>
      </c>
      <c r="EW114" s="11"/>
      <c r="EX114" s="10"/>
      <c r="EY114" s="11"/>
      <c r="EZ114" s="10"/>
      <c r="FA114" s="7"/>
      <c r="FB114" s="11"/>
      <c r="FC114" s="10"/>
      <c r="FD114" s="11"/>
      <c r="FE114" s="10"/>
      <c r="FF114" s="11"/>
      <c r="FG114" s="10"/>
      <c r="FH114" s="11"/>
      <c r="FI114" s="10"/>
      <c r="FJ114" s="11"/>
      <c r="FK114" s="10"/>
      <c r="FL114" s="11"/>
      <c r="FM114" s="10"/>
      <c r="FN114" s="7"/>
      <c r="FO114" s="7">
        <f t="shared" si="126"/>
        <v>0</v>
      </c>
    </row>
    <row r="115" spans="1:171" x14ac:dyDescent="0.2">
      <c r="A115" s="20">
        <v>12</v>
      </c>
      <c r="B115" s="20">
        <v>1</v>
      </c>
      <c r="C115" s="20"/>
      <c r="D115" s="6" t="s">
        <v>228</v>
      </c>
      <c r="E115" s="3" t="s">
        <v>229</v>
      </c>
      <c r="F115" s="6">
        <f t="shared" si="106"/>
        <v>0</v>
      </c>
      <c r="G115" s="6">
        <f t="shared" si="107"/>
        <v>1</v>
      </c>
      <c r="H115" s="6">
        <f t="shared" si="108"/>
        <v>12</v>
      </c>
      <c r="I115" s="6">
        <f t="shared" si="109"/>
        <v>12</v>
      </c>
      <c r="J115" s="6">
        <f t="shared" si="110"/>
        <v>0</v>
      </c>
      <c r="K115" s="6">
        <f t="shared" si="111"/>
        <v>0</v>
      </c>
      <c r="L115" s="6">
        <f t="shared" si="112"/>
        <v>0</v>
      </c>
      <c r="M115" s="6">
        <f t="shared" si="113"/>
        <v>0</v>
      </c>
      <c r="N115" s="6">
        <f t="shared" si="114"/>
        <v>0</v>
      </c>
      <c r="O115" s="6">
        <f t="shared" si="115"/>
        <v>0</v>
      </c>
      <c r="P115" s="6">
        <f t="shared" si="116"/>
        <v>0</v>
      </c>
      <c r="Q115" s="7">
        <f t="shared" si="117"/>
        <v>1</v>
      </c>
      <c r="R115" s="7">
        <f t="shared" si="118"/>
        <v>0</v>
      </c>
      <c r="S115" s="7">
        <v>0.4</v>
      </c>
      <c r="T115" s="11"/>
      <c r="U115" s="10"/>
      <c r="V115" s="11"/>
      <c r="W115" s="10"/>
      <c r="X115" s="7"/>
      <c r="Y115" s="11"/>
      <c r="Z115" s="10"/>
      <c r="AA115" s="11"/>
      <c r="AB115" s="10"/>
      <c r="AC115" s="11"/>
      <c r="AD115" s="10"/>
      <c r="AE115" s="11"/>
      <c r="AF115" s="10"/>
      <c r="AG115" s="11"/>
      <c r="AH115" s="10"/>
      <c r="AI115" s="11"/>
      <c r="AJ115" s="10"/>
      <c r="AK115" s="7"/>
      <c r="AL115" s="7">
        <f t="shared" si="119"/>
        <v>0</v>
      </c>
      <c r="AM115" s="11"/>
      <c r="AN115" s="10"/>
      <c r="AO115" s="11"/>
      <c r="AP115" s="10"/>
      <c r="AQ115" s="7"/>
      <c r="AR115" s="11"/>
      <c r="AS115" s="10"/>
      <c r="AT115" s="11"/>
      <c r="AU115" s="10"/>
      <c r="AV115" s="11"/>
      <c r="AW115" s="10"/>
      <c r="AX115" s="11"/>
      <c r="AY115" s="10"/>
      <c r="AZ115" s="11"/>
      <c r="BA115" s="10"/>
      <c r="BB115" s="11"/>
      <c r="BC115" s="10"/>
      <c r="BD115" s="7"/>
      <c r="BE115" s="7">
        <f t="shared" si="120"/>
        <v>0</v>
      </c>
      <c r="BF115" s="11">
        <v>12</v>
      </c>
      <c r="BG115" s="10" t="s">
        <v>61</v>
      </c>
      <c r="BH115" s="11"/>
      <c r="BI115" s="10"/>
      <c r="BJ115" s="7">
        <v>1</v>
      </c>
      <c r="BK115" s="11"/>
      <c r="BL115" s="10"/>
      <c r="BM115" s="11"/>
      <c r="BN115" s="10"/>
      <c r="BO115" s="11"/>
      <c r="BP115" s="10"/>
      <c r="BQ115" s="11"/>
      <c r="BR115" s="10"/>
      <c r="BS115" s="11"/>
      <c r="BT115" s="10"/>
      <c r="BU115" s="11"/>
      <c r="BV115" s="10"/>
      <c r="BW115" s="7"/>
      <c r="BX115" s="7">
        <f t="shared" si="121"/>
        <v>1</v>
      </c>
      <c r="BY115" s="11"/>
      <c r="BZ115" s="10"/>
      <c r="CA115" s="11"/>
      <c r="CB115" s="10"/>
      <c r="CC115" s="7"/>
      <c r="CD115" s="11"/>
      <c r="CE115" s="10"/>
      <c r="CF115" s="11"/>
      <c r="CG115" s="10"/>
      <c r="CH115" s="11"/>
      <c r="CI115" s="10"/>
      <c r="CJ115" s="11"/>
      <c r="CK115" s="10"/>
      <c r="CL115" s="11"/>
      <c r="CM115" s="10"/>
      <c r="CN115" s="11"/>
      <c r="CO115" s="10"/>
      <c r="CP115" s="7"/>
      <c r="CQ115" s="7">
        <f t="shared" si="122"/>
        <v>0</v>
      </c>
      <c r="CR115" s="11"/>
      <c r="CS115" s="10"/>
      <c r="CT115" s="11"/>
      <c r="CU115" s="10"/>
      <c r="CV115" s="7"/>
      <c r="CW115" s="11"/>
      <c r="CX115" s="10"/>
      <c r="CY115" s="11"/>
      <c r="CZ115" s="10"/>
      <c r="DA115" s="11"/>
      <c r="DB115" s="10"/>
      <c r="DC115" s="11"/>
      <c r="DD115" s="10"/>
      <c r="DE115" s="11"/>
      <c r="DF115" s="10"/>
      <c r="DG115" s="11"/>
      <c r="DH115" s="10"/>
      <c r="DI115" s="7"/>
      <c r="DJ115" s="7">
        <f t="shared" si="123"/>
        <v>0</v>
      </c>
      <c r="DK115" s="11"/>
      <c r="DL115" s="10"/>
      <c r="DM115" s="11"/>
      <c r="DN115" s="10"/>
      <c r="DO115" s="7"/>
      <c r="DP115" s="11"/>
      <c r="DQ115" s="10"/>
      <c r="DR115" s="11"/>
      <c r="DS115" s="10"/>
      <c r="DT115" s="11"/>
      <c r="DU115" s="10"/>
      <c r="DV115" s="11"/>
      <c r="DW115" s="10"/>
      <c r="DX115" s="11"/>
      <c r="DY115" s="10"/>
      <c r="DZ115" s="11"/>
      <c r="EA115" s="10"/>
      <c r="EB115" s="7"/>
      <c r="EC115" s="7">
        <f t="shared" si="124"/>
        <v>0</v>
      </c>
      <c r="ED115" s="11"/>
      <c r="EE115" s="10"/>
      <c r="EF115" s="11"/>
      <c r="EG115" s="10"/>
      <c r="EH115" s="7"/>
      <c r="EI115" s="11"/>
      <c r="EJ115" s="10"/>
      <c r="EK115" s="11"/>
      <c r="EL115" s="10"/>
      <c r="EM115" s="11"/>
      <c r="EN115" s="10"/>
      <c r="EO115" s="11"/>
      <c r="EP115" s="10"/>
      <c r="EQ115" s="11"/>
      <c r="ER115" s="10"/>
      <c r="ES115" s="11"/>
      <c r="ET115" s="10"/>
      <c r="EU115" s="7"/>
      <c r="EV115" s="7">
        <f t="shared" si="125"/>
        <v>0</v>
      </c>
      <c r="EW115" s="11"/>
      <c r="EX115" s="10"/>
      <c r="EY115" s="11"/>
      <c r="EZ115" s="10"/>
      <c r="FA115" s="7"/>
      <c r="FB115" s="11"/>
      <c r="FC115" s="10"/>
      <c r="FD115" s="11"/>
      <c r="FE115" s="10"/>
      <c r="FF115" s="11"/>
      <c r="FG115" s="10"/>
      <c r="FH115" s="11"/>
      <c r="FI115" s="10"/>
      <c r="FJ115" s="11"/>
      <c r="FK115" s="10"/>
      <c r="FL115" s="11"/>
      <c r="FM115" s="10"/>
      <c r="FN115" s="7"/>
      <c r="FO115" s="7">
        <f t="shared" si="126"/>
        <v>0</v>
      </c>
    </row>
    <row r="116" spans="1:171" x14ac:dyDescent="0.2">
      <c r="A116" s="20">
        <v>12</v>
      </c>
      <c r="B116" s="20">
        <v>1</v>
      </c>
      <c r="C116" s="20"/>
      <c r="D116" s="6" t="s">
        <v>230</v>
      </c>
      <c r="E116" s="3" t="s">
        <v>231</v>
      </c>
      <c r="F116" s="6">
        <f t="shared" si="106"/>
        <v>0</v>
      </c>
      <c r="G116" s="6">
        <f t="shared" si="107"/>
        <v>1</v>
      </c>
      <c r="H116" s="6">
        <f t="shared" si="108"/>
        <v>12</v>
      </c>
      <c r="I116" s="6">
        <f t="shared" si="109"/>
        <v>12</v>
      </c>
      <c r="J116" s="6">
        <f t="shared" si="110"/>
        <v>0</v>
      </c>
      <c r="K116" s="6">
        <f t="shared" si="111"/>
        <v>0</v>
      </c>
      <c r="L116" s="6">
        <f t="shared" si="112"/>
        <v>0</v>
      </c>
      <c r="M116" s="6">
        <f t="shared" si="113"/>
        <v>0</v>
      </c>
      <c r="N116" s="6">
        <f t="shared" si="114"/>
        <v>0</v>
      </c>
      <c r="O116" s="6">
        <f t="shared" si="115"/>
        <v>0</v>
      </c>
      <c r="P116" s="6">
        <f t="shared" si="116"/>
        <v>0</v>
      </c>
      <c r="Q116" s="7">
        <f t="shared" si="117"/>
        <v>1</v>
      </c>
      <c r="R116" s="7">
        <f t="shared" si="118"/>
        <v>0</v>
      </c>
      <c r="S116" s="7">
        <v>0.4</v>
      </c>
      <c r="T116" s="11"/>
      <c r="U116" s="10"/>
      <c r="V116" s="11"/>
      <c r="W116" s="10"/>
      <c r="X116" s="7"/>
      <c r="Y116" s="11"/>
      <c r="Z116" s="10"/>
      <c r="AA116" s="11"/>
      <c r="AB116" s="10"/>
      <c r="AC116" s="11"/>
      <c r="AD116" s="10"/>
      <c r="AE116" s="11"/>
      <c r="AF116" s="10"/>
      <c r="AG116" s="11"/>
      <c r="AH116" s="10"/>
      <c r="AI116" s="11"/>
      <c r="AJ116" s="10"/>
      <c r="AK116" s="7"/>
      <c r="AL116" s="7">
        <f t="shared" si="119"/>
        <v>0</v>
      </c>
      <c r="AM116" s="11"/>
      <c r="AN116" s="10"/>
      <c r="AO116" s="11"/>
      <c r="AP116" s="10"/>
      <c r="AQ116" s="7"/>
      <c r="AR116" s="11"/>
      <c r="AS116" s="10"/>
      <c r="AT116" s="11"/>
      <c r="AU116" s="10"/>
      <c r="AV116" s="11"/>
      <c r="AW116" s="10"/>
      <c r="AX116" s="11"/>
      <c r="AY116" s="10"/>
      <c r="AZ116" s="11"/>
      <c r="BA116" s="10"/>
      <c r="BB116" s="11"/>
      <c r="BC116" s="10"/>
      <c r="BD116" s="7"/>
      <c r="BE116" s="7">
        <f t="shared" si="120"/>
        <v>0</v>
      </c>
      <c r="BF116" s="11">
        <v>12</v>
      </c>
      <c r="BG116" s="10" t="s">
        <v>61</v>
      </c>
      <c r="BH116" s="11"/>
      <c r="BI116" s="10"/>
      <c r="BJ116" s="7">
        <v>1</v>
      </c>
      <c r="BK116" s="11"/>
      <c r="BL116" s="10"/>
      <c r="BM116" s="11"/>
      <c r="BN116" s="10"/>
      <c r="BO116" s="11"/>
      <c r="BP116" s="10"/>
      <c r="BQ116" s="11"/>
      <c r="BR116" s="10"/>
      <c r="BS116" s="11"/>
      <c r="BT116" s="10"/>
      <c r="BU116" s="11"/>
      <c r="BV116" s="10"/>
      <c r="BW116" s="7"/>
      <c r="BX116" s="7">
        <f t="shared" si="121"/>
        <v>1</v>
      </c>
      <c r="BY116" s="11"/>
      <c r="BZ116" s="10"/>
      <c r="CA116" s="11"/>
      <c r="CB116" s="10"/>
      <c r="CC116" s="7"/>
      <c r="CD116" s="11"/>
      <c r="CE116" s="10"/>
      <c r="CF116" s="11"/>
      <c r="CG116" s="10"/>
      <c r="CH116" s="11"/>
      <c r="CI116" s="10"/>
      <c r="CJ116" s="11"/>
      <c r="CK116" s="10"/>
      <c r="CL116" s="11"/>
      <c r="CM116" s="10"/>
      <c r="CN116" s="11"/>
      <c r="CO116" s="10"/>
      <c r="CP116" s="7"/>
      <c r="CQ116" s="7">
        <f t="shared" si="122"/>
        <v>0</v>
      </c>
      <c r="CR116" s="11"/>
      <c r="CS116" s="10"/>
      <c r="CT116" s="11"/>
      <c r="CU116" s="10"/>
      <c r="CV116" s="7"/>
      <c r="CW116" s="11"/>
      <c r="CX116" s="10"/>
      <c r="CY116" s="11"/>
      <c r="CZ116" s="10"/>
      <c r="DA116" s="11"/>
      <c r="DB116" s="10"/>
      <c r="DC116" s="11"/>
      <c r="DD116" s="10"/>
      <c r="DE116" s="11"/>
      <c r="DF116" s="10"/>
      <c r="DG116" s="11"/>
      <c r="DH116" s="10"/>
      <c r="DI116" s="7"/>
      <c r="DJ116" s="7">
        <f t="shared" si="123"/>
        <v>0</v>
      </c>
      <c r="DK116" s="11"/>
      <c r="DL116" s="10"/>
      <c r="DM116" s="11"/>
      <c r="DN116" s="10"/>
      <c r="DO116" s="7"/>
      <c r="DP116" s="11"/>
      <c r="DQ116" s="10"/>
      <c r="DR116" s="11"/>
      <c r="DS116" s="10"/>
      <c r="DT116" s="11"/>
      <c r="DU116" s="10"/>
      <c r="DV116" s="11"/>
      <c r="DW116" s="10"/>
      <c r="DX116" s="11"/>
      <c r="DY116" s="10"/>
      <c r="DZ116" s="11"/>
      <c r="EA116" s="10"/>
      <c r="EB116" s="7"/>
      <c r="EC116" s="7">
        <f t="shared" si="124"/>
        <v>0</v>
      </c>
      <c r="ED116" s="11"/>
      <c r="EE116" s="10"/>
      <c r="EF116" s="11"/>
      <c r="EG116" s="10"/>
      <c r="EH116" s="7"/>
      <c r="EI116" s="11"/>
      <c r="EJ116" s="10"/>
      <c r="EK116" s="11"/>
      <c r="EL116" s="10"/>
      <c r="EM116" s="11"/>
      <c r="EN116" s="10"/>
      <c r="EO116" s="11"/>
      <c r="EP116" s="10"/>
      <c r="EQ116" s="11"/>
      <c r="ER116" s="10"/>
      <c r="ES116" s="11"/>
      <c r="ET116" s="10"/>
      <c r="EU116" s="7"/>
      <c r="EV116" s="7">
        <f t="shared" si="125"/>
        <v>0</v>
      </c>
      <c r="EW116" s="11"/>
      <c r="EX116" s="10"/>
      <c r="EY116" s="11"/>
      <c r="EZ116" s="10"/>
      <c r="FA116" s="7"/>
      <c r="FB116" s="11"/>
      <c r="FC116" s="10"/>
      <c r="FD116" s="11"/>
      <c r="FE116" s="10"/>
      <c r="FF116" s="11"/>
      <c r="FG116" s="10"/>
      <c r="FH116" s="11"/>
      <c r="FI116" s="10"/>
      <c r="FJ116" s="11"/>
      <c r="FK116" s="10"/>
      <c r="FL116" s="11"/>
      <c r="FM116" s="10"/>
      <c r="FN116" s="7"/>
      <c r="FO116" s="7">
        <f t="shared" si="126"/>
        <v>0</v>
      </c>
    </row>
    <row r="117" spans="1:171" x14ac:dyDescent="0.2">
      <c r="A117" s="20">
        <v>11</v>
      </c>
      <c r="B117" s="20">
        <v>1</v>
      </c>
      <c r="C117" s="20"/>
      <c r="D117" s="6" t="s">
        <v>232</v>
      </c>
      <c r="E117" s="3" t="s">
        <v>233</v>
      </c>
      <c r="F117" s="6">
        <f t="shared" si="106"/>
        <v>0</v>
      </c>
      <c r="G117" s="6">
        <f t="shared" si="107"/>
        <v>2</v>
      </c>
      <c r="H117" s="6">
        <f t="shared" si="108"/>
        <v>22</v>
      </c>
      <c r="I117" s="6">
        <f t="shared" si="109"/>
        <v>12</v>
      </c>
      <c r="J117" s="6">
        <f t="shared" si="110"/>
        <v>0</v>
      </c>
      <c r="K117" s="6">
        <f t="shared" si="111"/>
        <v>10</v>
      </c>
      <c r="L117" s="6">
        <f t="shared" si="112"/>
        <v>0</v>
      </c>
      <c r="M117" s="6">
        <f t="shared" si="113"/>
        <v>0</v>
      </c>
      <c r="N117" s="6">
        <f t="shared" si="114"/>
        <v>0</v>
      </c>
      <c r="O117" s="6">
        <f t="shared" si="115"/>
        <v>0</v>
      </c>
      <c r="P117" s="6">
        <f t="shared" si="116"/>
        <v>0</v>
      </c>
      <c r="Q117" s="7">
        <f t="shared" si="117"/>
        <v>3</v>
      </c>
      <c r="R117" s="7">
        <f t="shared" si="118"/>
        <v>2</v>
      </c>
      <c r="S117" s="7">
        <v>0.7</v>
      </c>
      <c r="T117" s="11"/>
      <c r="U117" s="10"/>
      <c r="V117" s="11"/>
      <c r="W117" s="10"/>
      <c r="X117" s="7"/>
      <c r="Y117" s="11"/>
      <c r="Z117" s="10"/>
      <c r="AA117" s="11"/>
      <c r="AB117" s="10"/>
      <c r="AC117" s="11"/>
      <c r="AD117" s="10"/>
      <c r="AE117" s="11"/>
      <c r="AF117" s="10"/>
      <c r="AG117" s="11"/>
      <c r="AH117" s="10"/>
      <c r="AI117" s="11"/>
      <c r="AJ117" s="10"/>
      <c r="AK117" s="7"/>
      <c r="AL117" s="7">
        <f t="shared" si="119"/>
        <v>0</v>
      </c>
      <c r="AM117" s="11">
        <v>12</v>
      </c>
      <c r="AN117" s="10" t="s">
        <v>61</v>
      </c>
      <c r="AO117" s="11"/>
      <c r="AP117" s="10"/>
      <c r="AQ117" s="7">
        <v>1</v>
      </c>
      <c r="AR117" s="11">
        <v>10</v>
      </c>
      <c r="AS117" s="10" t="s">
        <v>61</v>
      </c>
      <c r="AT117" s="11"/>
      <c r="AU117" s="10"/>
      <c r="AV117" s="11"/>
      <c r="AW117" s="10"/>
      <c r="AX117" s="11"/>
      <c r="AY117" s="10"/>
      <c r="AZ117" s="11"/>
      <c r="BA117" s="10"/>
      <c r="BB117" s="11"/>
      <c r="BC117" s="10"/>
      <c r="BD117" s="7">
        <v>2</v>
      </c>
      <c r="BE117" s="7">
        <f t="shared" si="120"/>
        <v>3</v>
      </c>
      <c r="BF117" s="11"/>
      <c r="BG117" s="10"/>
      <c r="BH117" s="11"/>
      <c r="BI117" s="10"/>
      <c r="BJ117" s="7"/>
      <c r="BK117" s="11"/>
      <c r="BL117" s="10"/>
      <c r="BM117" s="11"/>
      <c r="BN117" s="10"/>
      <c r="BO117" s="11"/>
      <c r="BP117" s="10"/>
      <c r="BQ117" s="11"/>
      <c r="BR117" s="10"/>
      <c r="BS117" s="11"/>
      <c r="BT117" s="10"/>
      <c r="BU117" s="11"/>
      <c r="BV117" s="10"/>
      <c r="BW117" s="7"/>
      <c r="BX117" s="7">
        <f t="shared" si="121"/>
        <v>0</v>
      </c>
      <c r="BY117" s="11"/>
      <c r="BZ117" s="10"/>
      <c r="CA117" s="11"/>
      <c r="CB117" s="10"/>
      <c r="CC117" s="7"/>
      <c r="CD117" s="11"/>
      <c r="CE117" s="10"/>
      <c r="CF117" s="11"/>
      <c r="CG117" s="10"/>
      <c r="CH117" s="11"/>
      <c r="CI117" s="10"/>
      <c r="CJ117" s="11"/>
      <c r="CK117" s="10"/>
      <c r="CL117" s="11"/>
      <c r="CM117" s="10"/>
      <c r="CN117" s="11"/>
      <c r="CO117" s="10"/>
      <c r="CP117" s="7"/>
      <c r="CQ117" s="7">
        <f t="shared" si="122"/>
        <v>0</v>
      </c>
      <c r="CR117" s="11"/>
      <c r="CS117" s="10"/>
      <c r="CT117" s="11"/>
      <c r="CU117" s="10"/>
      <c r="CV117" s="7"/>
      <c r="CW117" s="11"/>
      <c r="CX117" s="10"/>
      <c r="CY117" s="11"/>
      <c r="CZ117" s="10"/>
      <c r="DA117" s="11"/>
      <c r="DB117" s="10"/>
      <c r="DC117" s="11"/>
      <c r="DD117" s="10"/>
      <c r="DE117" s="11"/>
      <c r="DF117" s="10"/>
      <c r="DG117" s="11"/>
      <c r="DH117" s="10"/>
      <c r="DI117" s="7"/>
      <c r="DJ117" s="7">
        <f t="shared" si="123"/>
        <v>0</v>
      </c>
      <c r="DK117" s="11"/>
      <c r="DL117" s="10"/>
      <c r="DM117" s="11"/>
      <c r="DN117" s="10"/>
      <c r="DO117" s="7"/>
      <c r="DP117" s="11"/>
      <c r="DQ117" s="10"/>
      <c r="DR117" s="11"/>
      <c r="DS117" s="10"/>
      <c r="DT117" s="11"/>
      <c r="DU117" s="10"/>
      <c r="DV117" s="11"/>
      <c r="DW117" s="10"/>
      <c r="DX117" s="11"/>
      <c r="DY117" s="10"/>
      <c r="DZ117" s="11"/>
      <c r="EA117" s="10"/>
      <c r="EB117" s="7"/>
      <c r="EC117" s="7">
        <f t="shared" si="124"/>
        <v>0</v>
      </c>
      <c r="ED117" s="11"/>
      <c r="EE117" s="10"/>
      <c r="EF117" s="11"/>
      <c r="EG117" s="10"/>
      <c r="EH117" s="7"/>
      <c r="EI117" s="11"/>
      <c r="EJ117" s="10"/>
      <c r="EK117" s="11"/>
      <c r="EL117" s="10"/>
      <c r="EM117" s="11"/>
      <c r="EN117" s="10"/>
      <c r="EO117" s="11"/>
      <c r="EP117" s="10"/>
      <c r="EQ117" s="11"/>
      <c r="ER117" s="10"/>
      <c r="ES117" s="11"/>
      <c r="ET117" s="10"/>
      <c r="EU117" s="7"/>
      <c r="EV117" s="7">
        <f t="shared" si="125"/>
        <v>0</v>
      </c>
      <c r="EW117" s="11"/>
      <c r="EX117" s="10"/>
      <c r="EY117" s="11"/>
      <c r="EZ117" s="10"/>
      <c r="FA117" s="7"/>
      <c r="FB117" s="11"/>
      <c r="FC117" s="10"/>
      <c r="FD117" s="11"/>
      <c r="FE117" s="10"/>
      <c r="FF117" s="11"/>
      <c r="FG117" s="10"/>
      <c r="FH117" s="11"/>
      <c r="FI117" s="10"/>
      <c r="FJ117" s="11"/>
      <c r="FK117" s="10"/>
      <c r="FL117" s="11"/>
      <c r="FM117" s="10"/>
      <c r="FN117" s="7"/>
      <c r="FO117" s="7">
        <f t="shared" si="126"/>
        <v>0</v>
      </c>
    </row>
    <row r="118" spans="1:171" x14ac:dyDescent="0.2">
      <c r="A118" s="20">
        <v>11</v>
      </c>
      <c r="B118" s="20">
        <v>1</v>
      </c>
      <c r="C118" s="20"/>
      <c r="D118" s="6" t="s">
        <v>234</v>
      </c>
      <c r="E118" s="3" t="s">
        <v>235</v>
      </c>
      <c r="F118" s="6">
        <f t="shared" si="106"/>
        <v>0</v>
      </c>
      <c r="G118" s="6">
        <f t="shared" si="107"/>
        <v>2</v>
      </c>
      <c r="H118" s="6">
        <f t="shared" si="108"/>
        <v>22</v>
      </c>
      <c r="I118" s="6">
        <f t="shared" si="109"/>
        <v>12</v>
      </c>
      <c r="J118" s="6">
        <f t="shared" si="110"/>
        <v>0</v>
      </c>
      <c r="K118" s="6">
        <f t="shared" si="111"/>
        <v>10</v>
      </c>
      <c r="L118" s="6">
        <f t="shared" si="112"/>
        <v>0</v>
      </c>
      <c r="M118" s="6">
        <f t="shared" si="113"/>
        <v>0</v>
      </c>
      <c r="N118" s="6">
        <f t="shared" si="114"/>
        <v>0</v>
      </c>
      <c r="O118" s="6">
        <f t="shared" si="115"/>
        <v>0</v>
      </c>
      <c r="P118" s="6">
        <f t="shared" si="116"/>
        <v>0</v>
      </c>
      <c r="Q118" s="7">
        <f t="shared" si="117"/>
        <v>3</v>
      </c>
      <c r="R118" s="7">
        <f t="shared" si="118"/>
        <v>2</v>
      </c>
      <c r="S118" s="7">
        <v>0.7</v>
      </c>
      <c r="T118" s="11"/>
      <c r="U118" s="10"/>
      <c r="V118" s="11"/>
      <c r="W118" s="10"/>
      <c r="X118" s="7"/>
      <c r="Y118" s="11"/>
      <c r="Z118" s="10"/>
      <c r="AA118" s="11"/>
      <c r="AB118" s="10"/>
      <c r="AC118" s="11"/>
      <c r="AD118" s="10"/>
      <c r="AE118" s="11"/>
      <c r="AF118" s="10"/>
      <c r="AG118" s="11"/>
      <c r="AH118" s="10"/>
      <c r="AI118" s="11"/>
      <c r="AJ118" s="10"/>
      <c r="AK118" s="7"/>
      <c r="AL118" s="7">
        <f t="shared" si="119"/>
        <v>0</v>
      </c>
      <c r="AM118" s="11">
        <v>12</v>
      </c>
      <c r="AN118" s="10" t="s">
        <v>61</v>
      </c>
      <c r="AO118" s="11"/>
      <c r="AP118" s="10"/>
      <c r="AQ118" s="7">
        <v>1</v>
      </c>
      <c r="AR118" s="11">
        <v>10</v>
      </c>
      <c r="AS118" s="10" t="s">
        <v>61</v>
      </c>
      <c r="AT118" s="11"/>
      <c r="AU118" s="10"/>
      <c r="AV118" s="11"/>
      <c r="AW118" s="10"/>
      <c r="AX118" s="11"/>
      <c r="AY118" s="10"/>
      <c r="AZ118" s="11"/>
      <c r="BA118" s="10"/>
      <c r="BB118" s="11"/>
      <c r="BC118" s="10"/>
      <c r="BD118" s="7">
        <v>2</v>
      </c>
      <c r="BE118" s="7">
        <f t="shared" si="120"/>
        <v>3</v>
      </c>
      <c r="BF118" s="11"/>
      <c r="BG118" s="10"/>
      <c r="BH118" s="11"/>
      <c r="BI118" s="10"/>
      <c r="BJ118" s="7"/>
      <c r="BK118" s="11"/>
      <c r="BL118" s="10"/>
      <c r="BM118" s="11"/>
      <c r="BN118" s="10"/>
      <c r="BO118" s="11"/>
      <c r="BP118" s="10"/>
      <c r="BQ118" s="11"/>
      <c r="BR118" s="10"/>
      <c r="BS118" s="11"/>
      <c r="BT118" s="10"/>
      <c r="BU118" s="11"/>
      <c r="BV118" s="10"/>
      <c r="BW118" s="7"/>
      <c r="BX118" s="7">
        <f t="shared" si="121"/>
        <v>0</v>
      </c>
      <c r="BY118" s="11"/>
      <c r="BZ118" s="10"/>
      <c r="CA118" s="11"/>
      <c r="CB118" s="10"/>
      <c r="CC118" s="7"/>
      <c r="CD118" s="11"/>
      <c r="CE118" s="10"/>
      <c r="CF118" s="11"/>
      <c r="CG118" s="10"/>
      <c r="CH118" s="11"/>
      <c r="CI118" s="10"/>
      <c r="CJ118" s="11"/>
      <c r="CK118" s="10"/>
      <c r="CL118" s="11"/>
      <c r="CM118" s="10"/>
      <c r="CN118" s="11"/>
      <c r="CO118" s="10"/>
      <c r="CP118" s="7"/>
      <c r="CQ118" s="7">
        <f t="shared" si="122"/>
        <v>0</v>
      </c>
      <c r="CR118" s="11"/>
      <c r="CS118" s="10"/>
      <c r="CT118" s="11"/>
      <c r="CU118" s="10"/>
      <c r="CV118" s="7"/>
      <c r="CW118" s="11"/>
      <c r="CX118" s="10"/>
      <c r="CY118" s="11"/>
      <c r="CZ118" s="10"/>
      <c r="DA118" s="11"/>
      <c r="DB118" s="10"/>
      <c r="DC118" s="11"/>
      <c r="DD118" s="10"/>
      <c r="DE118" s="11"/>
      <c r="DF118" s="10"/>
      <c r="DG118" s="11"/>
      <c r="DH118" s="10"/>
      <c r="DI118" s="7"/>
      <c r="DJ118" s="7">
        <f t="shared" si="123"/>
        <v>0</v>
      </c>
      <c r="DK118" s="11"/>
      <c r="DL118" s="10"/>
      <c r="DM118" s="11"/>
      <c r="DN118" s="10"/>
      <c r="DO118" s="7"/>
      <c r="DP118" s="11"/>
      <c r="DQ118" s="10"/>
      <c r="DR118" s="11"/>
      <c r="DS118" s="10"/>
      <c r="DT118" s="11"/>
      <c r="DU118" s="10"/>
      <c r="DV118" s="11"/>
      <c r="DW118" s="10"/>
      <c r="DX118" s="11"/>
      <c r="DY118" s="10"/>
      <c r="DZ118" s="11"/>
      <c r="EA118" s="10"/>
      <c r="EB118" s="7"/>
      <c r="EC118" s="7">
        <f t="shared" si="124"/>
        <v>0</v>
      </c>
      <c r="ED118" s="11"/>
      <c r="EE118" s="10"/>
      <c r="EF118" s="11"/>
      <c r="EG118" s="10"/>
      <c r="EH118" s="7"/>
      <c r="EI118" s="11"/>
      <c r="EJ118" s="10"/>
      <c r="EK118" s="11"/>
      <c r="EL118" s="10"/>
      <c r="EM118" s="11"/>
      <c r="EN118" s="10"/>
      <c r="EO118" s="11"/>
      <c r="EP118" s="10"/>
      <c r="EQ118" s="11"/>
      <c r="ER118" s="10"/>
      <c r="ES118" s="11"/>
      <c r="ET118" s="10"/>
      <c r="EU118" s="7"/>
      <c r="EV118" s="7">
        <f t="shared" si="125"/>
        <v>0</v>
      </c>
      <c r="EW118" s="11"/>
      <c r="EX118" s="10"/>
      <c r="EY118" s="11"/>
      <c r="EZ118" s="10"/>
      <c r="FA118" s="7"/>
      <c r="FB118" s="11"/>
      <c r="FC118" s="10"/>
      <c r="FD118" s="11"/>
      <c r="FE118" s="10"/>
      <c r="FF118" s="11"/>
      <c r="FG118" s="10"/>
      <c r="FH118" s="11"/>
      <c r="FI118" s="10"/>
      <c r="FJ118" s="11"/>
      <c r="FK118" s="10"/>
      <c r="FL118" s="11"/>
      <c r="FM118" s="10"/>
      <c r="FN118" s="7"/>
      <c r="FO118" s="7">
        <f t="shared" si="126"/>
        <v>0</v>
      </c>
    </row>
    <row r="119" spans="1:171" x14ac:dyDescent="0.2">
      <c r="A119" s="20">
        <v>13</v>
      </c>
      <c r="B119" s="20">
        <v>1</v>
      </c>
      <c r="C119" s="20"/>
      <c r="D119" s="6" t="s">
        <v>236</v>
      </c>
      <c r="E119" s="3" t="s">
        <v>237</v>
      </c>
      <c r="F119" s="6">
        <f t="shared" si="106"/>
        <v>0</v>
      </c>
      <c r="G119" s="6">
        <f t="shared" si="107"/>
        <v>1</v>
      </c>
      <c r="H119" s="6">
        <f t="shared" si="108"/>
        <v>12</v>
      </c>
      <c r="I119" s="6">
        <f t="shared" si="109"/>
        <v>12</v>
      </c>
      <c r="J119" s="6">
        <f t="shared" si="110"/>
        <v>0</v>
      </c>
      <c r="K119" s="6">
        <f t="shared" si="111"/>
        <v>0</v>
      </c>
      <c r="L119" s="6">
        <f t="shared" si="112"/>
        <v>0</v>
      </c>
      <c r="M119" s="6">
        <f t="shared" si="113"/>
        <v>0</v>
      </c>
      <c r="N119" s="6">
        <f t="shared" si="114"/>
        <v>0</v>
      </c>
      <c r="O119" s="6">
        <f t="shared" si="115"/>
        <v>0</v>
      </c>
      <c r="P119" s="6">
        <f t="shared" si="116"/>
        <v>0</v>
      </c>
      <c r="Q119" s="7">
        <f t="shared" si="117"/>
        <v>2</v>
      </c>
      <c r="R119" s="7">
        <f t="shared" si="118"/>
        <v>0</v>
      </c>
      <c r="S119" s="7">
        <v>0.4</v>
      </c>
      <c r="T119" s="11"/>
      <c r="U119" s="10"/>
      <c r="V119" s="11"/>
      <c r="W119" s="10"/>
      <c r="X119" s="7"/>
      <c r="Y119" s="11"/>
      <c r="Z119" s="10"/>
      <c r="AA119" s="11"/>
      <c r="AB119" s="10"/>
      <c r="AC119" s="11"/>
      <c r="AD119" s="10"/>
      <c r="AE119" s="11"/>
      <c r="AF119" s="10"/>
      <c r="AG119" s="11"/>
      <c r="AH119" s="10"/>
      <c r="AI119" s="11"/>
      <c r="AJ119" s="10"/>
      <c r="AK119" s="7"/>
      <c r="AL119" s="7">
        <f t="shared" si="119"/>
        <v>0</v>
      </c>
      <c r="AM119" s="11"/>
      <c r="AN119" s="10"/>
      <c r="AO119" s="11"/>
      <c r="AP119" s="10"/>
      <c r="AQ119" s="7"/>
      <c r="AR119" s="11"/>
      <c r="AS119" s="10"/>
      <c r="AT119" s="11"/>
      <c r="AU119" s="10"/>
      <c r="AV119" s="11"/>
      <c r="AW119" s="10"/>
      <c r="AX119" s="11"/>
      <c r="AY119" s="10"/>
      <c r="AZ119" s="11"/>
      <c r="BA119" s="10"/>
      <c r="BB119" s="11"/>
      <c r="BC119" s="10"/>
      <c r="BD119" s="7"/>
      <c r="BE119" s="7">
        <f t="shared" si="120"/>
        <v>0</v>
      </c>
      <c r="BF119" s="11"/>
      <c r="BG119" s="10"/>
      <c r="BH119" s="11"/>
      <c r="BI119" s="10"/>
      <c r="BJ119" s="7"/>
      <c r="BK119" s="11"/>
      <c r="BL119" s="10"/>
      <c r="BM119" s="11"/>
      <c r="BN119" s="10"/>
      <c r="BO119" s="11"/>
      <c r="BP119" s="10"/>
      <c r="BQ119" s="11"/>
      <c r="BR119" s="10"/>
      <c r="BS119" s="11"/>
      <c r="BT119" s="10"/>
      <c r="BU119" s="11"/>
      <c r="BV119" s="10"/>
      <c r="BW119" s="7"/>
      <c r="BX119" s="7">
        <f t="shared" si="121"/>
        <v>0</v>
      </c>
      <c r="BY119" s="11"/>
      <c r="BZ119" s="10"/>
      <c r="CA119" s="11"/>
      <c r="CB119" s="10"/>
      <c r="CC119" s="7"/>
      <c r="CD119" s="11"/>
      <c r="CE119" s="10"/>
      <c r="CF119" s="11"/>
      <c r="CG119" s="10"/>
      <c r="CH119" s="11"/>
      <c r="CI119" s="10"/>
      <c r="CJ119" s="11"/>
      <c r="CK119" s="10"/>
      <c r="CL119" s="11"/>
      <c r="CM119" s="10"/>
      <c r="CN119" s="11"/>
      <c r="CO119" s="10"/>
      <c r="CP119" s="7"/>
      <c r="CQ119" s="7">
        <f t="shared" si="122"/>
        <v>0</v>
      </c>
      <c r="CR119" s="11"/>
      <c r="CS119" s="10"/>
      <c r="CT119" s="11"/>
      <c r="CU119" s="10"/>
      <c r="CV119" s="7"/>
      <c r="CW119" s="11"/>
      <c r="CX119" s="10"/>
      <c r="CY119" s="11"/>
      <c r="CZ119" s="10"/>
      <c r="DA119" s="11"/>
      <c r="DB119" s="10"/>
      <c r="DC119" s="11"/>
      <c r="DD119" s="10"/>
      <c r="DE119" s="11"/>
      <c r="DF119" s="10"/>
      <c r="DG119" s="11"/>
      <c r="DH119" s="10"/>
      <c r="DI119" s="7"/>
      <c r="DJ119" s="7">
        <f t="shared" si="123"/>
        <v>0</v>
      </c>
      <c r="DK119" s="11"/>
      <c r="DL119" s="10"/>
      <c r="DM119" s="11"/>
      <c r="DN119" s="10"/>
      <c r="DO119" s="7"/>
      <c r="DP119" s="11"/>
      <c r="DQ119" s="10"/>
      <c r="DR119" s="11"/>
      <c r="DS119" s="10"/>
      <c r="DT119" s="11"/>
      <c r="DU119" s="10"/>
      <c r="DV119" s="11"/>
      <c r="DW119" s="10"/>
      <c r="DX119" s="11"/>
      <c r="DY119" s="10"/>
      <c r="DZ119" s="11"/>
      <c r="EA119" s="10"/>
      <c r="EB119" s="7"/>
      <c r="EC119" s="7">
        <f t="shared" si="124"/>
        <v>0</v>
      </c>
      <c r="ED119" s="11">
        <v>12</v>
      </c>
      <c r="EE119" s="10" t="s">
        <v>61</v>
      </c>
      <c r="EF119" s="11"/>
      <c r="EG119" s="10"/>
      <c r="EH119" s="7">
        <v>2</v>
      </c>
      <c r="EI119" s="11"/>
      <c r="EJ119" s="10"/>
      <c r="EK119" s="11"/>
      <c r="EL119" s="10"/>
      <c r="EM119" s="11"/>
      <c r="EN119" s="10"/>
      <c r="EO119" s="11"/>
      <c r="EP119" s="10"/>
      <c r="EQ119" s="11"/>
      <c r="ER119" s="10"/>
      <c r="ES119" s="11"/>
      <c r="ET119" s="10"/>
      <c r="EU119" s="7"/>
      <c r="EV119" s="7">
        <f t="shared" si="125"/>
        <v>2</v>
      </c>
      <c r="EW119" s="11"/>
      <c r="EX119" s="10"/>
      <c r="EY119" s="11"/>
      <c r="EZ119" s="10"/>
      <c r="FA119" s="7"/>
      <c r="FB119" s="11"/>
      <c r="FC119" s="10"/>
      <c r="FD119" s="11"/>
      <c r="FE119" s="10"/>
      <c r="FF119" s="11"/>
      <c r="FG119" s="10"/>
      <c r="FH119" s="11"/>
      <c r="FI119" s="10"/>
      <c r="FJ119" s="11"/>
      <c r="FK119" s="10"/>
      <c r="FL119" s="11"/>
      <c r="FM119" s="10"/>
      <c r="FN119" s="7"/>
      <c r="FO119" s="7">
        <f t="shared" si="126"/>
        <v>0</v>
      </c>
    </row>
    <row r="120" spans="1:171" x14ac:dyDescent="0.2">
      <c r="A120" s="20">
        <v>13</v>
      </c>
      <c r="B120" s="20">
        <v>1</v>
      </c>
      <c r="C120" s="20"/>
      <c r="D120" s="6" t="s">
        <v>238</v>
      </c>
      <c r="E120" s="3" t="s">
        <v>239</v>
      </c>
      <c r="F120" s="6">
        <f t="shared" si="106"/>
        <v>0</v>
      </c>
      <c r="G120" s="6">
        <f t="shared" si="107"/>
        <v>1</v>
      </c>
      <c r="H120" s="6">
        <f t="shared" si="108"/>
        <v>12</v>
      </c>
      <c r="I120" s="6">
        <f t="shared" si="109"/>
        <v>12</v>
      </c>
      <c r="J120" s="6">
        <f t="shared" si="110"/>
        <v>0</v>
      </c>
      <c r="K120" s="6">
        <f t="shared" si="111"/>
        <v>0</v>
      </c>
      <c r="L120" s="6">
        <f t="shared" si="112"/>
        <v>0</v>
      </c>
      <c r="M120" s="6">
        <f t="shared" si="113"/>
        <v>0</v>
      </c>
      <c r="N120" s="6">
        <f t="shared" si="114"/>
        <v>0</v>
      </c>
      <c r="O120" s="6">
        <f t="shared" si="115"/>
        <v>0</v>
      </c>
      <c r="P120" s="6">
        <f t="shared" si="116"/>
        <v>0</v>
      </c>
      <c r="Q120" s="7">
        <f t="shared" si="117"/>
        <v>2</v>
      </c>
      <c r="R120" s="7">
        <f t="shared" si="118"/>
        <v>0</v>
      </c>
      <c r="S120" s="7">
        <v>0.4</v>
      </c>
      <c r="T120" s="11"/>
      <c r="U120" s="10"/>
      <c r="V120" s="11"/>
      <c r="W120" s="10"/>
      <c r="X120" s="7"/>
      <c r="Y120" s="11"/>
      <c r="Z120" s="10"/>
      <c r="AA120" s="11"/>
      <c r="AB120" s="10"/>
      <c r="AC120" s="11"/>
      <c r="AD120" s="10"/>
      <c r="AE120" s="11"/>
      <c r="AF120" s="10"/>
      <c r="AG120" s="11"/>
      <c r="AH120" s="10"/>
      <c r="AI120" s="11"/>
      <c r="AJ120" s="10"/>
      <c r="AK120" s="7"/>
      <c r="AL120" s="7">
        <f t="shared" si="119"/>
        <v>0</v>
      </c>
      <c r="AM120" s="11"/>
      <c r="AN120" s="10"/>
      <c r="AO120" s="11"/>
      <c r="AP120" s="10"/>
      <c r="AQ120" s="7"/>
      <c r="AR120" s="11"/>
      <c r="AS120" s="10"/>
      <c r="AT120" s="11"/>
      <c r="AU120" s="10"/>
      <c r="AV120" s="11"/>
      <c r="AW120" s="10"/>
      <c r="AX120" s="11"/>
      <c r="AY120" s="10"/>
      <c r="AZ120" s="11"/>
      <c r="BA120" s="10"/>
      <c r="BB120" s="11"/>
      <c r="BC120" s="10"/>
      <c r="BD120" s="7"/>
      <c r="BE120" s="7">
        <f t="shared" si="120"/>
        <v>0</v>
      </c>
      <c r="BF120" s="11"/>
      <c r="BG120" s="10"/>
      <c r="BH120" s="11"/>
      <c r="BI120" s="10"/>
      <c r="BJ120" s="7"/>
      <c r="BK120" s="11"/>
      <c r="BL120" s="10"/>
      <c r="BM120" s="11"/>
      <c r="BN120" s="10"/>
      <c r="BO120" s="11"/>
      <c r="BP120" s="10"/>
      <c r="BQ120" s="11"/>
      <c r="BR120" s="10"/>
      <c r="BS120" s="11"/>
      <c r="BT120" s="10"/>
      <c r="BU120" s="11"/>
      <c r="BV120" s="10"/>
      <c r="BW120" s="7"/>
      <c r="BX120" s="7">
        <f t="shared" si="121"/>
        <v>0</v>
      </c>
      <c r="BY120" s="11"/>
      <c r="BZ120" s="10"/>
      <c r="CA120" s="11"/>
      <c r="CB120" s="10"/>
      <c r="CC120" s="7"/>
      <c r="CD120" s="11"/>
      <c r="CE120" s="10"/>
      <c r="CF120" s="11"/>
      <c r="CG120" s="10"/>
      <c r="CH120" s="11"/>
      <c r="CI120" s="10"/>
      <c r="CJ120" s="11"/>
      <c r="CK120" s="10"/>
      <c r="CL120" s="11"/>
      <c r="CM120" s="10"/>
      <c r="CN120" s="11"/>
      <c r="CO120" s="10"/>
      <c r="CP120" s="7"/>
      <c r="CQ120" s="7">
        <f t="shared" si="122"/>
        <v>0</v>
      </c>
      <c r="CR120" s="11"/>
      <c r="CS120" s="10"/>
      <c r="CT120" s="11"/>
      <c r="CU120" s="10"/>
      <c r="CV120" s="7"/>
      <c r="CW120" s="11"/>
      <c r="CX120" s="10"/>
      <c r="CY120" s="11"/>
      <c r="CZ120" s="10"/>
      <c r="DA120" s="11"/>
      <c r="DB120" s="10"/>
      <c r="DC120" s="11"/>
      <c r="DD120" s="10"/>
      <c r="DE120" s="11"/>
      <c r="DF120" s="10"/>
      <c r="DG120" s="11"/>
      <c r="DH120" s="10"/>
      <c r="DI120" s="7"/>
      <c r="DJ120" s="7">
        <f t="shared" si="123"/>
        <v>0</v>
      </c>
      <c r="DK120" s="11"/>
      <c r="DL120" s="10"/>
      <c r="DM120" s="11"/>
      <c r="DN120" s="10"/>
      <c r="DO120" s="7"/>
      <c r="DP120" s="11"/>
      <c r="DQ120" s="10"/>
      <c r="DR120" s="11"/>
      <c r="DS120" s="10"/>
      <c r="DT120" s="11"/>
      <c r="DU120" s="10"/>
      <c r="DV120" s="11"/>
      <c r="DW120" s="10"/>
      <c r="DX120" s="11"/>
      <c r="DY120" s="10"/>
      <c r="DZ120" s="11"/>
      <c r="EA120" s="10"/>
      <c r="EB120" s="7"/>
      <c r="EC120" s="7">
        <f t="shared" si="124"/>
        <v>0</v>
      </c>
      <c r="ED120" s="11">
        <v>12</v>
      </c>
      <c r="EE120" s="10" t="s">
        <v>61</v>
      </c>
      <c r="EF120" s="11"/>
      <c r="EG120" s="10"/>
      <c r="EH120" s="7">
        <v>2</v>
      </c>
      <c r="EI120" s="11"/>
      <c r="EJ120" s="10"/>
      <c r="EK120" s="11"/>
      <c r="EL120" s="10"/>
      <c r="EM120" s="11"/>
      <c r="EN120" s="10"/>
      <c r="EO120" s="11"/>
      <c r="EP120" s="10"/>
      <c r="EQ120" s="11"/>
      <c r="ER120" s="10"/>
      <c r="ES120" s="11"/>
      <c r="ET120" s="10"/>
      <c r="EU120" s="7"/>
      <c r="EV120" s="7">
        <f t="shared" si="125"/>
        <v>2</v>
      </c>
      <c r="EW120" s="11"/>
      <c r="EX120" s="10"/>
      <c r="EY120" s="11"/>
      <c r="EZ120" s="10"/>
      <c r="FA120" s="7"/>
      <c r="FB120" s="11"/>
      <c r="FC120" s="10"/>
      <c r="FD120" s="11"/>
      <c r="FE120" s="10"/>
      <c r="FF120" s="11"/>
      <c r="FG120" s="10"/>
      <c r="FH120" s="11"/>
      <c r="FI120" s="10"/>
      <c r="FJ120" s="11"/>
      <c r="FK120" s="10"/>
      <c r="FL120" s="11"/>
      <c r="FM120" s="10"/>
      <c r="FN120" s="7"/>
      <c r="FO120" s="7">
        <f t="shared" si="126"/>
        <v>0</v>
      </c>
    </row>
    <row r="121" spans="1:171" x14ac:dyDescent="0.2">
      <c r="A121" s="6">
        <v>14</v>
      </c>
      <c r="B121" s="6">
        <v>1</v>
      </c>
      <c r="C121" s="6"/>
      <c r="D121" s="6" t="s">
        <v>240</v>
      </c>
      <c r="E121" s="3" t="s">
        <v>241</v>
      </c>
      <c r="F121" s="6">
        <f t="shared" si="106"/>
        <v>0</v>
      </c>
      <c r="G121" s="6">
        <f t="shared" si="107"/>
        <v>2</v>
      </c>
      <c r="H121" s="6">
        <f t="shared" si="108"/>
        <v>18</v>
      </c>
      <c r="I121" s="6">
        <f t="shared" si="109"/>
        <v>9</v>
      </c>
      <c r="J121" s="6">
        <f t="shared" si="110"/>
        <v>0</v>
      </c>
      <c r="K121" s="6">
        <f t="shared" si="111"/>
        <v>0</v>
      </c>
      <c r="L121" s="6">
        <f t="shared" si="112"/>
        <v>0</v>
      </c>
      <c r="M121" s="6">
        <f t="shared" si="113"/>
        <v>9</v>
      </c>
      <c r="N121" s="6">
        <f t="shared" si="114"/>
        <v>0</v>
      </c>
      <c r="O121" s="6">
        <f t="shared" si="115"/>
        <v>0</v>
      </c>
      <c r="P121" s="6">
        <f t="shared" si="116"/>
        <v>0</v>
      </c>
      <c r="Q121" s="7">
        <f t="shared" si="117"/>
        <v>2</v>
      </c>
      <c r="R121" s="7">
        <f t="shared" si="118"/>
        <v>1</v>
      </c>
      <c r="S121" s="7">
        <v>0.6</v>
      </c>
      <c r="T121" s="11"/>
      <c r="U121" s="10"/>
      <c r="V121" s="11"/>
      <c r="W121" s="10"/>
      <c r="X121" s="7"/>
      <c r="Y121" s="11"/>
      <c r="Z121" s="10"/>
      <c r="AA121" s="11"/>
      <c r="AB121" s="10"/>
      <c r="AC121" s="11"/>
      <c r="AD121" s="10"/>
      <c r="AE121" s="11"/>
      <c r="AF121" s="10"/>
      <c r="AG121" s="11"/>
      <c r="AH121" s="10"/>
      <c r="AI121" s="11"/>
      <c r="AJ121" s="10"/>
      <c r="AK121" s="7"/>
      <c r="AL121" s="7">
        <f t="shared" si="119"/>
        <v>0</v>
      </c>
      <c r="AM121" s="11"/>
      <c r="AN121" s="10"/>
      <c r="AO121" s="11"/>
      <c r="AP121" s="10"/>
      <c r="AQ121" s="7"/>
      <c r="AR121" s="11"/>
      <c r="AS121" s="10"/>
      <c r="AT121" s="11"/>
      <c r="AU121" s="10"/>
      <c r="AV121" s="11"/>
      <c r="AW121" s="10"/>
      <c r="AX121" s="11"/>
      <c r="AY121" s="10"/>
      <c r="AZ121" s="11"/>
      <c r="BA121" s="10"/>
      <c r="BB121" s="11"/>
      <c r="BC121" s="10"/>
      <c r="BD121" s="7"/>
      <c r="BE121" s="7">
        <f t="shared" si="120"/>
        <v>0</v>
      </c>
      <c r="BF121" s="11"/>
      <c r="BG121" s="10"/>
      <c r="BH121" s="11"/>
      <c r="BI121" s="10"/>
      <c r="BJ121" s="7"/>
      <c r="BK121" s="11"/>
      <c r="BL121" s="10"/>
      <c r="BM121" s="11"/>
      <c r="BN121" s="10"/>
      <c r="BO121" s="11"/>
      <c r="BP121" s="10"/>
      <c r="BQ121" s="11"/>
      <c r="BR121" s="10"/>
      <c r="BS121" s="11"/>
      <c r="BT121" s="10"/>
      <c r="BU121" s="11"/>
      <c r="BV121" s="10"/>
      <c r="BW121" s="7"/>
      <c r="BX121" s="7">
        <f t="shared" si="121"/>
        <v>0</v>
      </c>
      <c r="BY121" s="11"/>
      <c r="BZ121" s="10"/>
      <c r="CA121" s="11"/>
      <c r="CB121" s="10"/>
      <c r="CC121" s="7"/>
      <c r="CD121" s="11"/>
      <c r="CE121" s="10"/>
      <c r="CF121" s="11"/>
      <c r="CG121" s="10"/>
      <c r="CH121" s="11"/>
      <c r="CI121" s="10"/>
      <c r="CJ121" s="11"/>
      <c r="CK121" s="10"/>
      <c r="CL121" s="11"/>
      <c r="CM121" s="10"/>
      <c r="CN121" s="11"/>
      <c r="CO121" s="10"/>
      <c r="CP121" s="7"/>
      <c r="CQ121" s="7">
        <f t="shared" si="122"/>
        <v>0</v>
      </c>
      <c r="CR121" s="11"/>
      <c r="CS121" s="10"/>
      <c r="CT121" s="11"/>
      <c r="CU121" s="10"/>
      <c r="CV121" s="7"/>
      <c r="CW121" s="11"/>
      <c r="CX121" s="10"/>
      <c r="CY121" s="11"/>
      <c r="CZ121" s="10"/>
      <c r="DA121" s="11"/>
      <c r="DB121" s="10"/>
      <c r="DC121" s="11"/>
      <c r="DD121" s="10"/>
      <c r="DE121" s="11"/>
      <c r="DF121" s="10"/>
      <c r="DG121" s="11"/>
      <c r="DH121" s="10"/>
      <c r="DI121" s="7"/>
      <c r="DJ121" s="7">
        <f t="shared" si="123"/>
        <v>0</v>
      </c>
      <c r="DK121" s="11"/>
      <c r="DL121" s="10"/>
      <c r="DM121" s="11"/>
      <c r="DN121" s="10"/>
      <c r="DO121" s="7"/>
      <c r="DP121" s="11"/>
      <c r="DQ121" s="10"/>
      <c r="DR121" s="11"/>
      <c r="DS121" s="10"/>
      <c r="DT121" s="11"/>
      <c r="DU121" s="10"/>
      <c r="DV121" s="11"/>
      <c r="DW121" s="10"/>
      <c r="DX121" s="11"/>
      <c r="DY121" s="10"/>
      <c r="DZ121" s="11"/>
      <c r="EA121" s="10"/>
      <c r="EB121" s="7"/>
      <c r="EC121" s="7">
        <f t="shared" si="124"/>
        <v>0</v>
      </c>
      <c r="ED121" s="11"/>
      <c r="EE121" s="10"/>
      <c r="EF121" s="11"/>
      <c r="EG121" s="10"/>
      <c r="EH121" s="7"/>
      <c r="EI121" s="11"/>
      <c r="EJ121" s="10"/>
      <c r="EK121" s="11"/>
      <c r="EL121" s="10"/>
      <c r="EM121" s="11"/>
      <c r="EN121" s="10"/>
      <c r="EO121" s="11"/>
      <c r="EP121" s="10"/>
      <c r="EQ121" s="11"/>
      <c r="ER121" s="10"/>
      <c r="ES121" s="11"/>
      <c r="ET121" s="10"/>
      <c r="EU121" s="7"/>
      <c r="EV121" s="7">
        <f t="shared" si="125"/>
        <v>0</v>
      </c>
      <c r="EW121" s="11">
        <v>9</v>
      </c>
      <c r="EX121" s="10" t="s">
        <v>61</v>
      </c>
      <c r="EY121" s="11"/>
      <c r="EZ121" s="10"/>
      <c r="FA121" s="7">
        <v>1</v>
      </c>
      <c r="FB121" s="11"/>
      <c r="FC121" s="10"/>
      <c r="FD121" s="11"/>
      <c r="FE121" s="10"/>
      <c r="FF121" s="11">
        <v>9</v>
      </c>
      <c r="FG121" s="10" t="s">
        <v>61</v>
      </c>
      <c r="FH121" s="11"/>
      <c r="FI121" s="10"/>
      <c r="FJ121" s="11"/>
      <c r="FK121" s="10"/>
      <c r="FL121" s="11"/>
      <c r="FM121" s="10"/>
      <c r="FN121" s="7">
        <v>1</v>
      </c>
      <c r="FO121" s="7">
        <f t="shared" si="126"/>
        <v>2</v>
      </c>
    </row>
    <row r="122" spans="1:171" x14ac:dyDescent="0.2">
      <c r="A122" s="20">
        <v>15</v>
      </c>
      <c r="B122" s="20">
        <v>1</v>
      </c>
      <c r="C122" s="20"/>
      <c r="D122" s="6" t="s">
        <v>242</v>
      </c>
      <c r="E122" s="3" t="s">
        <v>243</v>
      </c>
      <c r="F122" s="6">
        <f t="shared" si="106"/>
        <v>0</v>
      </c>
      <c r="G122" s="6">
        <f t="shared" si="107"/>
        <v>2</v>
      </c>
      <c r="H122" s="6">
        <f t="shared" si="108"/>
        <v>30</v>
      </c>
      <c r="I122" s="6">
        <f t="shared" si="109"/>
        <v>15</v>
      </c>
      <c r="J122" s="6">
        <f t="shared" si="110"/>
        <v>0</v>
      </c>
      <c r="K122" s="6">
        <f t="shared" si="111"/>
        <v>0</v>
      </c>
      <c r="L122" s="6">
        <f t="shared" si="112"/>
        <v>0</v>
      </c>
      <c r="M122" s="6">
        <f t="shared" si="113"/>
        <v>15</v>
      </c>
      <c r="N122" s="6">
        <f t="shared" si="114"/>
        <v>0</v>
      </c>
      <c r="O122" s="6">
        <f t="shared" si="115"/>
        <v>0</v>
      </c>
      <c r="P122" s="6">
        <f t="shared" si="116"/>
        <v>0</v>
      </c>
      <c r="Q122" s="7">
        <f t="shared" si="117"/>
        <v>3</v>
      </c>
      <c r="R122" s="7">
        <f t="shared" si="118"/>
        <v>2</v>
      </c>
      <c r="S122" s="7">
        <v>1</v>
      </c>
      <c r="T122" s="11"/>
      <c r="U122" s="10"/>
      <c r="V122" s="11"/>
      <c r="W122" s="10"/>
      <c r="X122" s="7"/>
      <c r="Y122" s="11"/>
      <c r="Z122" s="10"/>
      <c r="AA122" s="11"/>
      <c r="AB122" s="10"/>
      <c r="AC122" s="11"/>
      <c r="AD122" s="10"/>
      <c r="AE122" s="11"/>
      <c r="AF122" s="10"/>
      <c r="AG122" s="11"/>
      <c r="AH122" s="10"/>
      <c r="AI122" s="11"/>
      <c r="AJ122" s="10"/>
      <c r="AK122" s="7"/>
      <c r="AL122" s="7">
        <f t="shared" si="119"/>
        <v>0</v>
      </c>
      <c r="AM122" s="11"/>
      <c r="AN122" s="10"/>
      <c r="AO122" s="11"/>
      <c r="AP122" s="10"/>
      <c r="AQ122" s="7"/>
      <c r="AR122" s="11"/>
      <c r="AS122" s="10"/>
      <c r="AT122" s="11"/>
      <c r="AU122" s="10"/>
      <c r="AV122" s="11"/>
      <c r="AW122" s="10"/>
      <c r="AX122" s="11"/>
      <c r="AY122" s="10"/>
      <c r="AZ122" s="11"/>
      <c r="BA122" s="10"/>
      <c r="BB122" s="11"/>
      <c r="BC122" s="10"/>
      <c r="BD122" s="7"/>
      <c r="BE122" s="7">
        <f t="shared" si="120"/>
        <v>0</v>
      </c>
      <c r="BF122" s="11"/>
      <c r="BG122" s="10"/>
      <c r="BH122" s="11"/>
      <c r="BI122" s="10"/>
      <c r="BJ122" s="7"/>
      <c r="BK122" s="11"/>
      <c r="BL122" s="10"/>
      <c r="BM122" s="11"/>
      <c r="BN122" s="10"/>
      <c r="BO122" s="11"/>
      <c r="BP122" s="10"/>
      <c r="BQ122" s="11"/>
      <c r="BR122" s="10"/>
      <c r="BS122" s="11"/>
      <c r="BT122" s="10"/>
      <c r="BU122" s="11"/>
      <c r="BV122" s="10"/>
      <c r="BW122" s="7"/>
      <c r="BX122" s="7">
        <f t="shared" si="121"/>
        <v>0</v>
      </c>
      <c r="BY122" s="11">
        <v>15</v>
      </c>
      <c r="BZ122" s="10" t="s">
        <v>61</v>
      </c>
      <c r="CA122" s="11"/>
      <c r="CB122" s="10"/>
      <c r="CC122" s="7">
        <v>1</v>
      </c>
      <c r="CD122" s="11"/>
      <c r="CE122" s="10"/>
      <c r="CF122" s="11"/>
      <c r="CG122" s="10"/>
      <c r="CH122" s="11">
        <v>15</v>
      </c>
      <c r="CI122" s="10" t="s">
        <v>61</v>
      </c>
      <c r="CJ122" s="11"/>
      <c r="CK122" s="10"/>
      <c r="CL122" s="11"/>
      <c r="CM122" s="10"/>
      <c r="CN122" s="11"/>
      <c r="CO122" s="10"/>
      <c r="CP122" s="7">
        <v>2</v>
      </c>
      <c r="CQ122" s="7">
        <f t="shared" si="122"/>
        <v>3</v>
      </c>
      <c r="CR122" s="11"/>
      <c r="CS122" s="10"/>
      <c r="CT122" s="11"/>
      <c r="CU122" s="10"/>
      <c r="CV122" s="7"/>
      <c r="CW122" s="11"/>
      <c r="CX122" s="10"/>
      <c r="CY122" s="11"/>
      <c r="CZ122" s="10"/>
      <c r="DA122" s="11"/>
      <c r="DB122" s="10"/>
      <c r="DC122" s="11"/>
      <c r="DD122" s="10"/>
      <c r="DE122" s="11"/>
      <c r="DF122" s="10"/>
      <c r="DG122" s="11"/>
      <c r="DH122" s="10"/>
      <c r="DI122" s="7"/>
      <c r="DJ122" s="7">
        <f t="shared" si="123"/>
        <v>0</v>
      </c>
      <c r="DK122" s="11"/>
      <c r="DL122" s="10"/>
      <c r="DM122" s="11"/>
      <c r="DN122" s="10"/>
      <c r="DO122" s="7"/>
      <c r="DP122" s="11"/>
      <c r="DQ122" s="10"/>
      <c r="DR122" s="11"/>
      <c r="DS122" s="10"/>
      <c r="DT122" s="11"/>
      <c r="DU122" s="10"/>
      <c r="DV122" s="11"/>
      <c r="DW122" s="10"/>
      <c r="DX122" s="11"/>
      <c r="DY122" s="10"/>
      <c r="DZ122" s="11"/>
      <c r="EA122" s="10"/>
      <c r="EB122" s="7"/>
      <c r="EC122" s="7">
        <f t="shared" si="124"/>
        <v>0</v>
      </c>
      <c r="ED122" s="11"/>
      <c r="EE122" s="10"/>
      <c r="EF122" s="11"/>
      <c r="EG122" s="10"/>
      <c r="EH122" s="7"/>
      <c r="EI122" s="11"/>
      <c r="EJ122" s="10"/>
      <c r="EK122" s="11"/>
      <c r="EL122" s="10"/>
      <c r="EM122" s="11"/>
      <c r="EN122" s="10"/>
      <c r="EO122" s="11"/>
      <c r="EP122" s="10"/>
      <c r="EQ122" s="11"/>
      <c r="ER122" s="10"/>
      <c r="ES122" s="11"/>
      <c r="ET122" s="10"/>
      <c r="EU122" s="7"/>
      <c r="EV122" s="7">
        <f t="shared" si="125"/>
        <v>0</v>
      </c>
      <c r="EW122" s="11"/>
      <c r="EX122" s="10"/>
      <c r="EY122" s="11"/>
      <c r="EZ122" s="10"/>
      <c r="FA122" s="7"/>
      <c r="FB122" s="11"/>
      <c r="FC122" s="10"/>
      <c r="FD122" s="11"/>
      <c r="FE122" s="10"/>
      <c r="FF122" s="11"/>
      <c r="FG122" s="10"/>
      <c r="FH122" s="11"/>
      <c r="FI122" s="10"/>
      <c r="FJ122" s="11"/>
      <c r="FK122" s="10"/>
      <c r="FL122" s="11"/>
      <c r="FM122" s="10"/>
      <c r="FN122" s="7"/>
      <c r="FO122" s="7">
        <f t="shared" si="126"/>
        <v>0</v>
      </c>
    </row>
    <row r="123" spans="1:171" x14ac:dyDescent="0.2">
      <c r="A123" s="20">
        <v>15</v>
      </c>
      <c r="B123" s="20">
        <v>1</v>
      </c>
      <c r="C123" s="20"/>
      <c r="D123" s="6" t="s">
        <v>244</v>
      </c>
      <c r="E123" s="3" t="s">
        <v>245</v>
      </c>
      <c r="F123" s="6">
        <f t="shared" si="106"/>
        <v>0</v>
      </c>
      <c r="G123" s="6">
        <f t="shared" si="107"/>
        <v>2</v>
      </c>
      <c r="H123" s="6">
        <f t="shared" si="108"/>
        <v>30</v>
      </c>
      <c r="I123" s="6">
        <f t="shared" si="109"/>
        <v>15</v>
      </c>
      <c r="J123" s="6">
        <f t="shared" si="110"/>
        <v>0</v>
      </c>
      <c r="K123" s="6">
        <f t="shared" si="111"/>
        <v>0</v>
      </c>
      <c r="L123" s="6">
        <f t="shared" si="112"/>
        <v>0</v>
      </c>
      <c r="M123" s="6">
        <f t="shared" si="113"/>
        <v>15</v>
      </c>
      <c r="N123" s="6">
        <f t="shared" si="114"/>
        <v>0</v>
      </c>
      <c r="O123" s="6">
        <f t="shared" si="115"/>
        <v>0</v>
      </c>
      <c r="P123" s="6">
        <f t="shared" si="116"/>
        <v>0</v>
      </c>
      <c r="Q123" s="7">
        <f t="shared" si="117"/>
        <v>3</v>
      </c>
      <c r="R123" s="7">
        <f t="shared" si="118"/>
        <v>2</v>
      </c>
      <c r="S123" s="7">
        <v>1</v>
      </c>
      <c r="T123" s="11"/>
      <c r="U123" s="10"/>
      <c r="V123" s="11"/>
      <c r="W123" s="10"/>
      <c r="X123" s="7"/>
      <c r="Y123" s="11"/>
      <c r="Z123" s="10"/>
      <c r="AA123" s="11"/>
      <c r="AB123" s="10"/>
      <c r="AC123" s="11"/>
      <c r="AD123" s="10"/>
      <c r="AE123" s="11"/>
      <c r="AF123" s="10"/>
      <c r="AG123" s="11"/>
      <c r="AH123" s="10"/>
      <c r="AI123" s="11"/>
      <c r="AJ123" s="10"/>
      <c r="AK123" s="7"/>
      <c r="AL123" s="7">
        <f t="shared" si="119"/>
        <v>0</v>
      </c>
      <c r="AM123" s="11"/>
      <c r="AN123" s="10"/>
      <c r="AO123" s="11"/>
      <c r="AP123" s="10"/>
      <c r="AQ123" s="7"/>
      <c r="AR123" s="11"/>
      <c r="AS123" s="10"/>
      <c r="AT123" s="11"/>
      <c r="AU123" s="10"/>
      <c r="AV123" s="11"/>
      <c r="AW123" s="10"/>
      <c r="AX123" s="11"/>
      <c r="AY123" s="10"/>
      <c r="AZ123" s="11"/>
      <c r="BA123" s="10"/>
      <c r="BB123" s="11"/>
      <c r="BC123" s="10"/>
      <c r="BD123" s="7"/>
      <c r="BE123" s="7">
        <f t="shared" si="120"/>
        <v>0</v>
      </c>
      <c r="BF123" s="11"/>
      <c r="BG123" s="10"/>
      <c r="BH123" s="11"/>
      <c r="BI123" s="10"/>
      <c r="BJ123" s="7"/>
      <c r="BK123" s="11"/>
      <c r="BL123" s="10"/>
      <c r="BM123" s="11"/>
      <c r="BN123" s="10"/>
      <c r="BO123" s="11"/>
      <c r="BP123" s="10"/>
      <c r="BQ123" s="11"/>
      <c r="BR123" s="10"/>
      <c r="BS123" s="11"/>
      <c r="BT123" s="10"/>
      <c r="BU123" s="11"/>
      <c r="BV123" s="10"/>
      <c r="BW123" s="7"/>
      <c r="BX123" s="7">
        <f t="shared" si="121"/>
        <v>0</v>
      </c>
      <c r="BY123" s="11">
        <v>15</v>
      </c>
      <c r="BZ123" s="10" t="s">
        <v>61</v>
      </c>
      <c r="CA123" s="11"/>
      <c r="CB123" s="10"/>
      <c r="CC123" s="7">
        <v>1</v>
      </c>
      <c r="CD123" s="11"/>
      <c r="CE123" s="10"/>
      <c r="CF123" s="11"/>
      <c r="CG123" s="10"/>
      <c r="CH123" s="11">
        <v>15</v>
      </c>
      <c r="CI123" s="10" t="s">
        <v>61</v>
      </c>
      <c r="CJ123" s="11"/>
      <c r="CK123" s="10"/>
      <c r="CL123" s="11"/>
      <c r="CM123" s="10"/>
      <c r="CN123" s="11"/>
      <c r="CO123" s="10"/>
      <c r="CP123" s="7">
        <v>2</v>
      </c>
      <c r="CQ123" s="7">
        <f t="shared" si="122"/>
        <v>3</v>
      </c>
      <c r="CR123" s="11"/>
      <c r="CS123" s="10"/>
      <c r="CT123" s="11"/>
      <c r="CU123" s="10"/>
      <c r="CV123" s="7"/>
      <c r="CW123" s="11"/>
      <c r="CX123" s="10"/>
      <c r="CY123" s="11"/>
      <c r="CZ123" s="10"/>
      <c r="DA123" s="11"/>
      <c r="DB123" s="10"/>
      <c r="DC123" s="11"/>
      <c r="DD123" s="10"/>
      <c r="DE123" s="11"/>
      <c r="DF123" s="10"/>
      <c r="DG123" s="11"/>
      <c r="DH123" s="10"/>
      <c r="DI123" s="7"/>
      <c r="DJ123" s="7">
        <f t="shared" si="123"/>
        <v>0</v>
      </c>
      <c r="DK123" s="11"/>
      <c r="DL123" s="10"/>
      <c r="DM123" s="11"/>
      <c r="DN123" s="10"/>
      <c r="DO123" s="7"/>
      <c r="DP123" s="11"/>
      <c r="DQ123" s="10"/>
      <c r="DR123" s="11"/>
      <c r="DS123" s="10"/>
      <c r="DT123" s="11"/>
      <c r="DU123" s="10"/>
      <c r="DV123" s="11"/>
      <c r="DW123" s="10"/>
      <c r="DX123" s="11"/>
      <c r="DY123" s="10"/>
      <c r="DZ123" s="11"/>
      <c r="EA123" s="10"/>
      <c r="EB123" s="7"/>
      <c r="EC123" s="7">
        <f t="shared" si="124"/>
        <v>0</v>
      </c>
      <c r="ED123" s="11"/>
      <c r="EE123" s="10"/>
      <c r="EF123" s="11"/>
      <c r="EG123" s="10"/>
      <c r="EH123" s="7"/>
      <c r="EI123" s="11"/>
      <c r="EJ123" s="10"/>
      <c r="EK123" s="11"/>
      <c r="EL123" s="10"/>
      <c r="EM123" s="11"/>
      <c r="EN123" s="10"/>
      <c r="EO123" s="11"/>
      <c r="EP123" s="10"/>
      <c r="EQ123" s="11"/>
      <c r="ER123" s="10"/>
      <c r="ES123" s="11"/>
      <c r="ET123" s="10"/>
      <c r="EU123" s="7"/>
      <c r="EV123" s="7">
        <f t="shared" si="125"/>
        <v>0</v>
      </c>
      <c r="EW123" s="11"/>
      <c r="EX123" s="10"/>
      <c r="EY123" s="11"/>
      <c r="EZ123" s="10"/>
      <c r="FA123" s="7"/>
      <c r="FB123" s="11"/>
      <c r="FC123" s="10"/>
      <c r="FD123" s="11"/>
      <c r="FE123" s="10"/>
      <c r="FF123" s="11"/>
      <c r="FG123" s="10"/>
      <c r="FH123" s="11"/>
      <c r="FI123" s="10"/>
      <c r="FJ123" s="11"/>
      <c r="FK123" s="10"/>
      <c r="FL123" s="11"/>
      <c r="FM123" s="10"/>
      <c r="FN123" s="7"/>
      <c r="FO123" s="7">
        <f t="shared" si="126"/>
        <v>0</v>
      </c>
    </row>
    <row r="124" spans="1:171" ht="20.100000000000001" customHeight="1" x14ac:dyDescent="0.2">
      <c r="A124" s="19" t="s">
        <v>246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9"/>
      <c r="FO124" s="13"/>
    </row>
    <row r="125" spans="1:171" x14ac:dyDescent="0.2">
      <c r="A125" s="6"/>
      <c r="B125" s="6"/>
      <c r="C125" s="6"/>
      <c r="D125" s="6" t="s">
        <v>247</v>
      </c>
      <c r="E125" s="3" t="s">
        <v>248</v>
      </c>
      <c r="F125" s="6">
        <f>COUNTIF(T125:FM125,"e")</f>
        <v>0</v>
      </c>
      <c r="G125" s="6">
        <f>COUNTIF(T125:FM125,"z")</f>
        <v>1</v>
      </c>
      <c r="H125" s="6">
        <f>SUM(I125:P125)</f>
        <v>6</v>
      </c>
      <c r="I125" s="6">
        <f>T125+AM125+BF125+BY125+CR125+DK125+ED125+EW125</f>
        <v>0</v>
      </c>
      <c r="J125" s="6">
        <f>V125+AO125+BH125+CA125+CT125+DM125+EF125+EY125</f>
        <v>0</v>
      </c>
      <c r="K125" s="6">
        <f>Y125+AR125+BK125+CD125+CW125+DP125+EI125+FB125</f>
        <v>0</v>
      </c>
      <c r="L125" s="6">
        <f>AA125+AT125+BM125+CF125+CY125+DR125+EK125+FD125</f>
        <v>0</v>
      </c>
      <c r="M125" s="6">
        <f>AC125+AV125+BO125+CH125+DA125+DT125+EM125+FF125</f>
        <v>0</v>
      </c>
      <c r="N125" s="6">
        <f>AE125+AX125+BQ125+CJ125+DC125+DV125+EO125+FH125</f>
        <v>0</v>
      </c>
      <c r="O125" s="6">
        <f>AG125+AZ125+BS125+CL125+DE125+DX125+EQ125+FJ125</f>
        <v>6</v>
      </c>
      <c r="P125" s="6">
        <f>AI125+BB125+BU125+CN125+DG125+DZ125+ES125+FL125</f>
        <v>0</v>
      </c>
      <c r="Q125" s="7">
        <f>AL125+BE125+BX125+CQ125+DJ125+EC125+EV125+FO125</f>
        <v>6</v>
      </c>
      <c r="R125" s="7">
        <f>AK125+BD125+BW125+CP125+DI125+EB125+EU125+FN125</f>
        <v>6</v>
      </c>
      <c r="S125" s="7">
        <v>0.2</v>
      </c>
      <c r="T125" s="11"/>
      <c r="U125" s="10"/>
      <c r="V125" s="11"/>
      <c r="W125" s="10"/>
      <c r="X125" s="7"/>
      <c r="Y125" s="11"/>
      <c r="Z125" s="10"/>
      <c r="AA125" s="11"/>
      <c r="AB125" s="10"/>
      <c r="AC125" s="11"/>
      <c r="AD125" s="10"/>
      <c r="AE125" s="11"/>
      <c r="AF125" s="10"/>
      <c r="AG125" s="11"/>
      <c r="AH125" s="10"/>
      <c r="AI125" s="11"/>
      <c r="AJ125" s="10"/>
      <c r="AK125" s="7"/>
      <c r="AL125" s="7">
        <f>X125+AK125</f>
        <v>0</v>
      </c>
      <c r="AM125" s="11"/>
      <c r="AN125" s="10"/>
      <c r="AO125" s="11"/>
      <c r="AP125" s="10"/>
      <c r="AQ125" s="7"/>
      <c r="AR125" s="11"/>
      <c r="AS125" s="10"/>
      <c r="AT125" s="11"/>
      <c r="AU125" s="10"/>
      <c r="AV125" s="11"/>
      <c r="AW125" s="10"/>
      <c r="AX125" s="11"/>
      <c r="AY125" s="10"/>
      <c r="AZ125" s="11"/>
      <c r="BA125" s="10"/>
      <c r="BB125" s="11"/>
      <c r="BC125" s="10"/>
      <c r="BD125" s="7"/>
      <c r="BE125" s="7">
        <f>AQ125+BD125</f>
        <v>0</v>
      </c>
      <c r="BF125" s="11"/>
      <c r="BG125" s="10"/>
      <c r="BH125" s="11"/>
      <c r="BI125" s="10"/>
      <c r="BJ125" s="7"/>
      <c r="BK125" s="11"/>
      <c r="BL125" s="10"/>
      <c r="BM125" s="11"/>
      <c r="BN125" s="10"/>
      <c r="BO125" s="11"/>
      <c r="BP125" s="10"/>
      <c r="BQ125" s="11"/>
      <c r="BR125" s="10"/>
      <c r="BS125" s="11"/>
      <c r="BT125" s="10"/>
      <c r="BU125" s="11"/>
      <c r="BV125" s="10"/>
      <c r="BW125" s="7"/>
      <c r="BX125" s="7">
        <f>BJ125+BW125</f>
        <v>0</v>
      </c>
      <c r="BY125" s="11"/>
      <c r="BZ125" s="10"/>
      <c r="CA125" s="11"/>
      <c r="CB125" s="10"/>
      <c r="CC125" s="7"/>
      <c r="CD125" s="11"/>
      <c r="CE125" s="10"/>
      <c r="CF125" s="11"/>
      <c r="CG125" s="10"/>
      <c r="CH125" s="11"/>
      <c r="CI125" s="10"/>
      <c r="CJ125" s="11"/>
      <c r="CK125" s="10"/>
      <c r="CL125" s="11"/>
      <c r="CM125" s="10"/>
      <c r="CN125" s="11"/>
      <c r="CO125" s="10"/>
      <c r="CP125" s="7"/>
      <c r="CQ125" s="7">
        <f>CC125+CP125</f>
        <v>0</v>
      </c>
      <c r="CR125" s="11"/>
      <c r="CS125" s="10"/>
      <c r="CT125" s="11"/>
      <c r="CU125" s="10"/>
      <c r="CV125" s="7"/>
      <c r="CW125" s="11"/>
      <c r="CX125" s="10"/>
      <c r="CY125" s="11"/>
      <c r="CZ125" s="10"/>
      <c r="DA125" s="11"/>
      <c r="DB125" s="10"/>
      <c r="DC125" s="11"/>
      <c r="DD125" s="10"/>
      <c r="DE125" s="11"/>
      <c r="DF125" s="10"/>
      <c r="DG125" s="11"/>
      <c r="DH125" s="10"/>
      <c r="DI125" s="7"/>
      <c r="DJ125" s="7">
        <f>CV125+DI125</f>
        <v>0</v>
      </c>
      <c r="DK125" s="11"/>
      <c r="DL125" s="10"/>
      <c r="DM125" s="11"/>
      <c r="DN125" s="10"/>
      <c r="DO125" s="7"/>
      <c r="DP125" s="11"/>
      <c r="DQ125" s="10"/>
      <c r="DR125" s="11"/>
      <c r="DS125" s="10"/>
      <c r="DT125" s="11"/>
      <c r="DU125" s="10"/>
      <c r="DV125" s="11"/>
      <c r="DW125" s="10"/>
      <c r="DX125" s="11"/>
      <c r="DY125" s="10"/>
      <c r="DZ125" s="11"/>
      <c r="EA125" s="10"/>
      <c r="EB125" s="7"/>
      <c r="EC125" s="7">
        <f>DO125+EB125</f>
        <v>0</v>
      </c>
      <c r="ED125" s="11"/>
      <c r="EE125" s="10"/>
      <c r="EF125" s="11"/>
      <c r="EG125" s="10"/>
      <c r="EH125" s="7"/>
      <c r="EI125" s="11"/>
      <c r="EJ125" s="10"/>
      <c r="EK125" s="11"/>
      <c r="EL125" s="10"/>
      <c r="EM125" s="11"/>
      <c r="EN125" s="10"/>
      <c r="EO125" s="11"/>
      <c r="EP125" s="10"/>
      <c r="EQ125" s="11"/>
      <c r="ER125" s="10"/>
      <c r="ES125" s="11"/>
      <c r="ET125" s="10"/>
      <c r="EU125" s="7"/>
      <c r="EV125" s="7">
        <f>EH125+EU125</f>
        <v>0</v>
      </c>
      <c r="EW125" s="11"/>
      <c r="EX125" s="10"/>
      <c r="EY125" s="11"/>
      <c r="EZ125" s="10"/>
      <c r="FA125" s="7"/>
      <c r="FB125" s="11"/>
      <c r="FC125" s="10"/>
      <c r="FD125" s="11"/>
      <c r="FE125" s="10"/>
      <c r="FF125" s="11"/>
      <c r="FG125" s="10"/>
      <c r="FH125" s="11"/>
      <c r="FI125" s="10"/>
      <c r="FJ125" s="11">
        <v>6</v>
      </c>
      <c r="FK125" s="10" t="s">
        <v>61</v>
      </c>
      <c r="FL125" s="11"/>
      <c r="FM125" s="10"/>
      <c r="FN125" s="7">
        <v>6</v>
      </c>
      <c r="FO125" s="7">
        <f>FA125+FN125</f>
        <v>6</v>
      </c>
    </row>
    <row r="126" spans="1:171" ht="15.95" customHeight="1" x14ac:dyDescent="0.2">
      <c r="A126" s="6"/>
      <c r="B126" s="6"/>
      <c r="C126" s="6"/>
      <c r="D126" s="6"/>
      <c r="E126" s="6" t="s">
        <v>73</v>
      </c>
      <c r="F126" s="6">
        <f t="shared" ref="F126:AK126" si="127">SUM(F125:F125)</f>
        <v>0</v>
      </c>
      <c r="G126" s="6">
        <f t="shared" si="127"/>
        <v>1</v>
      </c>
      <c r="H126" s="6">
        <f t="shared" si="127"/>
        <v>6</v>
      </c>
      <c r="I126" s="6">
        <f t="shared" si="127"/>
        <v>0</v>
      </c>
      <c r="J126" s="6">
        <f t="shared" si="127"/>
        <v>0</v>
      </c>
      <c r="K126" s="6">
        <f t="shared" si="127"/>
        <v>0</v>
      </c>
      <c r="L126" s="6">
        <f t="shared" si="127"/>
        <v>0</v>
      </c>
      <c r="M126" s="6">
        <f t="shared" si="127"/>
        <v>0</v>
      </c>
      <c r="N126" s="6">
        <f t="shared" si="127"/>
        <v>0</v>
      </c>
      <c r="O126" s="6">
        <f t="shared" si="127"/>
        <v>6</v>
      </c>
      <c r="P126" s="6">
        <f t="shared" si="127"/>
        <v>0</v>
      </c>
      <c r="Q126" s="7">
        <f t="shared" si="127"/>
        <v>6</v>
      </c>
      <c r="R126" s="7">
        <f t="shared" si="127"/>
        <v>6</v>
      </c>
      <c r="S126" s="7">
        <f t="shared" si="127"/>
        <v>0.2</v>
      </c>
      <c r="T126" s="11">
        <f t="shared" si="127"/>
        <v>0</v>
      </c>
      <c r="U126" s="10">
        <f t="shared" si="127"/>
        <v>0</v>
      </c>
      <c r="V126" s="11">
        <f t="shared" si="127"/>
        <v>0</v>
      </c>
      <c r="W126" s="10">
        <f t="shared" si="127"/>
        <v>0</v>
      </c>
      <c r="X126" s="7">
        <f t="shared" si="127"/>
        <v>0</v>
      </c>
      <c r="Y126" s="11">
        <f t="shared" si="127"/>
        <v>0</v>
      </c>
      <c r="Z126" s="10">
        <f t="shared" si="127"/>
        <v>0</v>
      </c>
      <c r="AA126" s="11">
        <f t="shared" si="127"/>
        <v>0</v>
      </c>
      <c r="AB126" s="10">
        <f t="shared" si="127"/>
        <v>0</v>
      </c>
      <c r="AC126" s="11">
        <f t="shared" si="127"/>
        <v>0</v>
      </c>
      <c r="AD126" s="10">
        <f t="shared" si="127"/>
        <v>0</v>
      </c>
      <c r="AE126" s="11">
        <f t="shared" si="127"/>
        <v>0</v>
      </c>
      <c r="AF126" s="10">
        <f t="shared" si="127"/>
        <v>0</v>
      </c>
      <c r="AG126" s="11">
        <f t="shared" si="127"/>
        <v>0</v>
      </c>
      <c r="AH126" s="10">
        <f t="shared" si="127"/>
        <v>0</v>
      </c>
      <c r="AI126" s="11">
        <f t="shared" si="127"/>
        <v>0</v>
      </c>
      <c r="AJ126" s="10">
        <f t="shared" si="127"/>
        <v>0</v>
      </c>
      <c r="AK126" s="7">
        <f t="shared" si="127"/>
        <v>0</v>
      </c>
      <c r="AL126" s="7">
        <f t="shared" ref="AL126:BQ126" si="128">SUM(AL125:AL125)</f>
        <v>0</v>
      </c>
      <c r="AM126" s="11">
        <f t="shared" si="128"/>
        <v>0</v>
      </c>
      <c r="AN126" s="10">
        <f t="shared" si="128"/>
        <v>0</v>
      </c>
      <c r="AO126" s="11">
        <f t="shared" si="128"/>
        <v>0</v>
      </c>
      <c r="AP126" s="10">
        <f t="shared" si="128"/>
        <v>0</v>
      </c>
      <c r="AQ126" s="7">
        <f t="shared" si="128"/>
        <v>0</v>
      </c>
      <c r="AR126" s="11">
        <f t="shared" si="128"/>
        <v>0</v>
      </c>
      <c r="AS126" s="10">
        <f t="shared" si="128"/>
        <v>0</v>
      </c>
      <c r="AT126" s="11">
        <f t="shared" si="128"/>
        <v>0</v>
      </c>
      <c r="AU126" s="10">
        <f t="shared" si="128"/>
        <v>0</v>
      </c>
      <c r="AV126" s="11">
        <f t="shared" si="128"/>
        <v>0</v>
      </c>
      <c r="AW126" s="10">
        <f t="shared" si="128"/>
        <v>0</v>
      </c>
      <c r="AX126" s="11">
        <f t="shared" si="128"/>
        <v>0</v>
      </c>
      <c r="AY126" s="10">
        <f t="shared" si="128"/>
        <v>0</v>
      </c>
      <c r="AZ126" s="11">
        <f t="shared" si="128"/>
        <v>0</v>
      </c>
      <c r="BA126" s="10">
        <f t="shared" si="128"/>
        <v>0</v>
      </c>
      <c r="BB126" s="11">
        <f t="shared" si="128"/>
        <v>0</v>
      </c>
      <c r="BC126" s="10">
        <f t="shared" si="128"/>
        <v>0</v>
      </c>
      <c r="BD126" s="7">
        <f t="shared" si="128"/>
        <v>0</v>
      </c>
      <c r="BE126" s="7">
        <f t="shared" si="128"/>
        <v>0</v>
      </c>
      <c r="BF126" s="11">
        <f t="shared" si="128"/>
        <v>0</v>
      </c>
      <c r="BG126" s="10">
        <f t="shared" si="128"/>
        <v>0</v>
      </c>
      <c r="BH126" s="11">
        <f t="shared" si="128"/>
        <v>0</v>
      </c>
      <c r="BI126" s="10">
        <f t="shared" si="128"/>
        <v>0</v>
      </c>
      <c r="BJ126" s="7">
        <f t="shared" si="128"/>
        <v>0</v>
      </c>
      <c r="BK126" s="11">
        <f t="shared" si="128"/>
        <v>0</v>
      </c>
      <c r="BL126" s="10">
        <f t="shared" si="128"/>
        <v>0</v>
      </c>
      <c r="BM126" s="11">
        <f t="shared" si="128"/>
        <v>0</v>
      </c>
      <c r="BN126" s="10">
        <f t="shared" si="128"/>
        <v>0</v>
      </c>
      <c r="BO126" s="11">
        <f t="shared" si="128"/>
        <v>0</v>
      </c>
      <c r="BP126" s="10">
        <f t="shared" si="128"/>
        <v>0</v>
      </c>
      <c r="BQ126" s="11">
        <f t="shared" si="128"/>
        <v>0</v>
      </c>
      <c r="BR126" s="10">
        <f t="shared" ref="BR126:CW126" si="129">SUM(BR125:BR125)</f>
        <v>0</v>
      </c>
      <c r="BS126" s="11">
        <f t="shared" si="129"/>
        <v>0</v>
      </c>
      <c r="BT126" s="10">
        <f t="shared" si="129"/>
        <v>0</v>
      </c>
      <c r="BU126" s="11">
        <f t="shared" si="129"/>
        <v>0</v>
      </c>
      <c r="BV126" s="10">
        <f t="shared" si="129"/>
        <v>0</v>
      </c>
      <c r="BW126" s="7">
        <f t="shared" si="129"/>
        <v>0</v>
      </c>
      <c r="BX126" s="7">
        <f t="shared" si="129"/>
        <v>0</v>
      </c>
      <c r="BY126" s="11">
        <f t="shared" si="129"/>
        <v>0</v>
      </c>
      <c r="BZ126" s="10">
        <f t="shared" si="129"/>
        <v>0</v>
      </c>
      <c r="CA126" s="11">
        <f t="shared" si="129"/>
        <v>0</v>
      </c>
      <c r="CB126" s="10">
        <f t="shared" si="129"/>
        <v>0</v>
      </c>
      <c r="CC126" s="7">
        <f t="shared" si="129"/>
        <v>0</v>
      </c>
      <c r="CD126" s="11">
        <f t="shared" si="129"/>
        <v>0</v>
      </c>
      <c r="CE126" s="10">
        <f t="shared" si="129"/>
        <v>0</v>
      </c>
      <c r="CF126" s="11">
        <f t="shared" si="129"/>
        <v>0</v>
      </c>
      <c r="CG126" s="10">
        <f t="shared" si="129"/>
        <v>0</v>
      </c>
      <c r="CH126" s="11">
        <f t="shared" si="129"/>
        <v>0</v>
      </c>
      <c r="CI126" s="10">
        <f t="shared" si="129"/>
        <v>0</v>
      </c>
      <c r="CJ126" s="11">
        <f t="shared" si="129"/>
        <v>0</v>
      </c>
      <c r="CK126" s="10">
        <f t="shared" si="129"/>
        <v>0</v>
      </c>
      <c r="CL126" s="11">
        <f t="shared" si="129"/>
        <v>0</v>
      </c>
      <c r="CM126" s="10">
        <f t="shared" si="129"/>
        <v>0</v>
      </c>
      <c r="CN126" s="11">
        <f t="shared" si="129"/>
        <v>0</v>
      </c>
      <c r="CO126" s="10">
        <f t="shared" si="129"/>
        <v>0</v>
      </c>
      <c r="CP126" s="7">
        <f t="shared" si="129"/>
        <v>0</v>
      </c>
      <c r="CQ126" s="7">
        <f t="shared" si="129"/>
        <v>0</v>
      </c>
      <c r="CR126" s="11">
        <f t="shared" si="129"/>
        <v>0</v>
      </c>
      <c r="CS126" s="10">
        <f t="shared" si="129"/>
        <v>0</v>
      </c>
      <c r="CT126" s="11">
        <f t="shared" si="129"/>
        <v>0</v>
      </c>
      <c r="CU126" s="10">
        <f t="shared" si="129"/>
        <v>0</v>
      </c>
      <c r="CV126" s="7">
        <f t="shared" si="129"/>
        <v>0</v>
      </c>
      <c r="CW126" s="11">
        <f t="shared" si="129"/>
        <v>0</v>
      </c>
      <c r="CX126" s="10">
        <f t="shared" ref="CX126:EC126" si="130">SUM(CX125:CX125)</f>
        <v>0</v>
      </c>
      <c r="CY126" s="11">
        <f t="shared" si="130"/>
        <v>0</v>
      </c>
      <c r="CZ126" s="10">
        <f t="shared" si="130"/>
        <v>0</v>
      </c>
      <c r="DA126" s="11">
        <f t="shared" si="130"/>
        <v>0</v>
      </c>
      <c r="DB126" s="10">
        <f t="shared" si="130"/>
        <v>0</v>
      </c>
      <c r="DC126" s="11">
        <f t="shared" si="130"/>
        <v>0</v>
      </c>
      <c r="DD126" s="10">
        <f t="shared" si="130"/>
        <v>0</v>
      </c>
      <c r="DE126" s="11">
        <f t="shared" si="130"/>
        <v>0</v>
      </c>
      <c r="DF126" s="10">
        <f t="shared" si="130"/>
        <v>0</v>
      </c>
      <c r="DG126" s="11">
        <f t="shared" si="130"/>
        <v>0</v>
      </c>
      <c r="DH126" s="10">
        <f t="shared" si="130"/>
        <v>0</v>
      </c>
      <c r="DI126" s="7">
        <f t="shared" si="130"/>
        <v>0</v>
      </c>
      <c r="DJ126" s="7">
        <f t="shared" si="130"/>
        <v>0</v>
      </c>
      <c r="DK126" s="11">
        <f t="shared" si="130"/>
        <v>0</v>
      </c>
      <c r="DL126" s="10">
        <f t="shared" si="130"/>
        <v>0</v>
      </c>
      <c r="DM126" s="11">
        <f t="shared" si="130"/>
        <v>0</v>
      </c>
      <c r="DN126" s="10">
        <f t="shared" si="130"/>
        <v>0</v>
      </c>
      <c r="DO126" s="7">
        <f t="shared" si="130"/>
        <v>0</v>
      </c>
      <c r="DP126" s="11">
        <f t="shared" si="130"/>
        <v>0</v>
      </c>
      <c r="DQ126" s="10">
        <f t="shared" si="130"/>
        <v>0</v>
      </c>
      <c r="DR126" s="11">
        <f t="shared" si="130"/>
        <v>0</v>
      </c>
      <c r="DS126" s="10">
        <f t="shared" si="130"/>
        <v>0</v>
      </c>
      <c r="DT126" s="11">
        <f t="shared" si="130"/>
        <v>0</v>
      </c>
      <c r="DU126" s="10">
        <f t="shared" si="130"/>
        <v>0</v>
      </c>
      <c r="DV126" s="11">
        <f t="shared" si="130"/>
        <v>0</v>
      </c>
      <c r="DW126" s="10">
        <f t="shared" si="130"/>
        <v>0</v>
      </c>
      <c r="DX126" s="11">
        <f t="shared" si="130"/>
        <v>0</v>
      </c>
      <c r="DY126" s="10">
        <f t="shared" si="130"/>
        <v>0</v>
      </c>
      <c r="DZ126" s="11">
        <f t="shared" si="130"/>
        <v>0</v>
      </c>
      <c r="EA126" s="10">
        <f t="shared" si="130"/>
        <v>0</v>
      </c>
      <c r="EB126" s="7">
        <f t="shared" si="130"/>
        <v>0</v>
      </c>
      <c r="EC126" s="7">
        <f t="shared" si="130"/>
        <v>0</v>
      </c>
      <c r="ED126" s="11">
        <f t="shared" ref="ED126:FI126" si="131">SUM(ED125:ED125)</f>
        <v>0</v>
      </c>
      <c r="EE126" s="10">
        <f t="shared" si="131"/>
        <v>0</v>
      </c>
      <c r="EF126" s="11">
        <f t="shared" si="131"/>
        <v>0</v>
      </c>
      <c r="EG126" s="10">
        <f t="shared" si="131"/>
        <v>0</v>
      </c>
      <c r="EH126" s="7">
        <f t="shared" si="131"/>
        <v>0</v>
      </c>
      <c r="EI126" s="11">
        <f t="shared" si="131"/>
        <v>0</v>
      </c>
      <c r="EJ126" s="10">
        <f t="shared" si="131"/>
        <v>0</v>
      </c>
      <c r="EK126" s="11">
        <f t="shared" si="131"/>
        <v>0</v>
      </c>
      <c r="EL126" s="10">
        <f t="shared" si="131"/>
        <v>0</v>
      </c>
      <c r="EM126" s="11">
        <f t="shared" si="131"/>
        <v>0</v>
      </c>
      <c r="EN126" s="10">
        <f t="shared" si="131"/>
        <v>0</v>
      </c>
      <c r="EO126" s="11">
        <f t="shared" si="131"/>
        <v>0</v>
      </c>
      <c r="EP126" s="10">
        <f t="shared" si="131"/>
        <v>0</v>
      </c>
      <c r="EQ126" s="11">
        <f t="shared" si="131"/>
        <v>0</v>
      </c>
      <c r="ER126" s="10">
        <f t="shared" si="131"/>
        <v>0</v>
      </c>
      <c r="ES126" s="11">
        <f t="shared" si="131"/>
        <v>0</v>
      </c>
      <c r="ET126" s="10">
        <f t="shared" si="131"/>
        <v>0</v>
      </c>
      <c r="EU126" s="7">
        <f t="shared" si="131"/>
        <v>0</v>
      </c>
      <c r="EV126" s="7">
        <f t="shared" si="131"/>
        <v>0</v>
      </c>
      <c r="EW126" s="11">
        <f t="shared" si="131"/>
        <v>0</v>
      </c>
      <c r="EX126" s="10">
        <f t="shared" si="131"/>
        <v>0</v>
      </c>
      <c r="EY126" s="11">
        <f t="shared" si="131"/>
        <v>0</v>
      </c>
      <c r="EZ126" s="10">
        <f t="shared" si="131"/>
        <v>0</v>
      </c>
      <c r="FA126" s="7">
        <f t="shared" si="131"/>
        <v>0</v>
      </c>
      <c r="FB126" s="11">
        <f t="shared" si="131"/>
        <v>0</v>
      </c>
      <c r="FC126" s="10">
        <f t="shared" si="131"/>
        <v>0</v>
      </c>
      <c r="FD126" s="11">
        <f t="shared" si="131"/>
        <v>0</v>
      </c>
      <c r="FE126" s="10">
        <f t="shared" si="131"/>
        <v>0</v>
      </c>
      <c r="FF126" s="11">
        <f t="shared" si="131"/>
        <v>0</v>
      </c>
      <c r="FG126" s="10">
        <f t="shared" si="131"/>
        <v>0</v>
      </c>
      <c r="FH126" s="11">
        <f t="shared" si="131"/>
        <v>0</v>
      </c>
      <c r="FI126" s="10">
        <f t="shared" si="131"/>
        <v>0</v>
      </c>
      <c r="FJ126" s="11">
        <f t="shared" ref="FJ126:FO126" si="132">SUM(FJ125:FJ125)</f>
        <v>6</v>
      </c>
      <c r="FK126" s="10">
        <f t="shared" si="132"/>
        <v>0</v>
      </c>
      <c r="FL126" s="11">
        <f t="shared" si="132"/>
        <v>0</v>
      </c>
      <c r="FM126" s="10">
        <f t="shared" si="132"/>
        <v>0</v>
      </c>
      <c r="FN126" s="7">
        <f t="shared" si="132"/>
        <v>6</v>
      </c>
      <c r="FO126" s="7">
        <f t="shared" si="132"/>
        <v>6</v>
      </c>
    </row>
    <row r="127" spans="1:171" ht="20.100000000000001" customHeight="1" x14ac:dyDescent="0.2">
      <c r="A127" s="19" t="s">
        <v>249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9"/>
      <c r="FO127" s="13"/>
    </row>
    <row r="128" spans="1:171" x14ac:dyDescent="0.2">
      <c r="A128" s="6"/>
      <c r="B128" s="6"/>
      <c r="C128" s="6"/>
      <c r="D128" s="6" t="s">
        <v>250</v>
      </c>
      <c r="E128" s="3" t="s">
        <v>251</v>
      </c>
      <c r="F128" s="6">
        <f>COUNTIF(T128:FM128,"e")</f>
        <v>0</v>
      </c>
      <c r="G128" s="6">
        <f>COUNTIF(T128:FM128,"z")</f>
        <v>1</v>
      </c>
      <c r="H128" s="6">
        <f>SUM(I128:P128)</f>
        <v>4</v>
      </c>
      <c r="I128" s="6">
        <f>T128+AM128+BF128+BY128+CR128+DK128+ED128+EW128</f>
        <v>4</v>
      </c>
      <c r="J128" s="6">
        <f>V128+AO128+BH128+CA128+CT128+DM128+EF128+EY128</f>
        <v>0</v>
      </c>
      <c r="K128" s="6">
        <f>Y128+AR128+BK128+CD128+CW128+DP128+EI128+FB128</f>
        <v>0</v>
      </c>
      <c r="L128" s="6">
        <f>AA128+AT128+BM128+CF128+CY128+DR128+EK128+FD128</f>
        <v>0</v>
      </c>
      <c r="M128" s="6">
        <f>AC128+AV128+BO128+CH128+DA128+DT128+EM128+FF128</f>
        <v>0</v>
      </c>
      <c r="N128" s="6">
        <f>AE128+AX128+BQ128+CJ128+DC128+DV128+EO128+FH128</f>
        <v>0</v>
      </c>
      <c r="O128" s="6">
        <f>AG128+AZ128+BS128+CL128+DE128+DX128+EQ128+FJ128</f>
        <v>0</v>
      </c>
      <c r="P128" s="6">
        <f>AI128+BB128+BU128+CN128+DG128+DZ128+ES128+FL128</f>
        <v>0</v>
      </c>
      <c r="Q128" s="7">
        <f>AL128+BE128+BX128+CQ128+DJ128+EC128+EV128+FO128</f>
        <v>0</v>
      </c>
      <c r="R128" s="7">
        <f>AK128+BD128+BW128+CP128+DI128+EB128+EU128+FN128</f>
        <v>0</v>
      </c>
      <c r="S128" s="7">
        <v>0.1</v>
      </c>
      <c r="T128" s="11">
        <v>4</v>
      </c>
      <c r="U128" s="10" t="s">
        <v>61</v>
      </c>
      <c r="V128" s="11"/>
      <c r="W128" s="10"/>
      <c r="X128" s="7">
        <v>0</v>
      </c>
      <c r="Y128" s="11"/>
      <c r="Z128" s="10"/>
      <c r="AA128" s="11"/>
      <c r="AB128" s="10"/>
      <c r="AC128" s="11"/>
      <c r="AD128" s="10"/>
      <c r="AE128" s="11"/>
      <c r="AF128" s="10"/>
      <c r="AG128" s="11"/>
      <c r="AH128" s="10"/>
      <c r="AI128" s="11"/>
      <c r="AJ128" s="10"/>
      <c r="AK128" s="7"/>
      <c r="AL128" s="7">
        <f>X128+AK128</f>
        <v>0</v>
      </c>
      <c r="AM128" s="11"/>
      <c r="AN128" s="10"/>
      <c r="AO128" s="11"/>
      <c r="AP128" s="10"/>
      <c r="AQ128" s="7"/>
      <c r="AR128" s="11"/>
      <c r="AS128" s="10"/>
      <c r="AT128" s="11"/>
      <c r="AU128" s="10"/>
      <c r="AV128" s="11"/>
      <c r="AW128" s="10"/>
      <c r="AX128" s="11"/>
      <c r="AY128" s="10"/>
      <c r="AZ128" s="11"/>
      <c r="BA128" s="10"/>
      <c r="BB128" s="11"/>
      <c r="BC128" s="10"/>
      <c r="BD128" s="7"/>
      <c r="BE128" s="7">
        <f>AQ128+BD128</f>
        <v>0</v>
      </c>
      <c r="BF128" s="11"/>
      <c r="BG128" s="10"/>
      <c r="BH128" s="11"/>
      <c r="BI128" s="10"/>
      <c r="BJ128" s="7"/>
      <c r="BK128" s="11"/>
      <c r="BL128" s="10"/>
      <c r="BM128" s="11"/>
      <c r="BN128" s="10"/>
      <c r="BO128" s="11"/>
      <c r="BP128" s="10"/>
      <c r="BQ128" s="11"/>
      <c r="BR128" s="10"/>
      <c r="BS128" s="11"/>
      <c r="BT128" s="10"/>
      <c r="BU128" s="11"/>
      <c r="BV128" s="10"/>
      <c r="BW128" s="7"/>
      <c r="BX128" s="7">
        <f>BJ128+BW128</f>
        <v>0</v>
      </c>
      <c r="BY128" s="11"/>
      <c r="BZ128" s="10"/>
      <c r="CA128" s="11"/>
      <c r="CB128" s="10"/>
      <c r="CC128" s="7"/>
      <c r="CD128" s="11"/>
      <c r="CE128" s="10"/>
      <c r="CF128" s="11"/>
      <c r="CG128" s="10"/>
      <c r="CH128" s="11"/>
      <c r="CI128" s="10"/>
      <c r="CJ128" s="11"/>
      <c r="CK128" s="10"/>
      <c r="CL128" s="11"/>
      <c r="CM128" s="10"/>
      <c r="CN128" s="11"/>
      <c r="CO128" s="10"/>
      <c r="CP128" s="7"/>
      <c r="CQ128" s="7">
        <f>CC128+CP128</f>
        <v>0</v>
      </c>
      <c r="CR128" s="11"/>
      <c r="CS128" s="10"/>
      <c r="CT128" s="11"/>
      <c r="CU128" s="10"/>
      <c r="CV128" s="7"/>
      <c r="CW128" s="11"/>
      <c r="CX128" s="10"/>
      <c r="CY128" s="11"/>
      <c r="CZ128" s="10"/>
      <c r="DA128" s="11"/>
      <c r="DB128" s="10"/>
      <c r="DC128" s="11"/>
      <c r="DD128" s="10"/>
      <c r="DE128" s="11"/>
      <c r="DF128" s="10"/>
      <c r="DG128" s="11"/>
      <c r="DH128" s="10"/>
      <c r="DI128" s="7"/>
      <c r="DJ128" s="7">
        <f>CV128+DI128</f>
        <v>0</v>
      </c>
      <c r="DK128" s="11"/>
      <c r="DL128" s="10"/>
      <c r="DM128" s="11"/>
      <c r="DN128" s="10"/>
      <c r="DO128" s="7"/>
      <c r="DP128" s="11"/>
      <c r="DQ128" s="10"/>
      <c r="DR128" s="11"/>
      <c r="DS128" s="10"/>
      <c r="DT128" s="11"/>
      <c r="DU128" s="10"/>
      <c r="DV128" s="11"/>
      <c r="DW128" s="10"/>
      <c r="DX128" s="11"/>
      <c r="DY128" s="10"/>
      <c r="DZ128" s="11"/>
      <c r="EA128" s="10"/>
      <c r="EB128" s="7"/>
      <c r="EC128" s="7">
        <f>DO128+EB128</f>
        <v>0</v>
      </c>
      <c r="ED128" s="11"/>
      <c r="EE128" s="10"/>
      <c r="EF128" s="11"/>
      <c r="EG128" s="10"/>
      <c r="EH128" s="7"/>
      <c r="EI128" s="11"/>
      <c r="EJ128" s="10"/>
      <c r="EK128" s="11"/>
      <c r="EL128" s="10"/>
      <c r="EM128" s="11"/>
      <c r="EN128" s="10"/>
      <c r="EO128" s="11"/>
      <c r="EP128" s="10"/>
      <c r="EQ128" s="11"/>
      <c r="ER128" s="10"/>
      <c r="ES128" s="11"/>
      <c r="ET128" s="10"/>
      <c r="EU128" s="7"/>
      <c r="EV128" s="7">
        <f>EH128+EU128</f>
        <v>0</v>
      </c>
      <c r="EW128" s="11"/>
      <c r="EX128" s="10"/>
      <c r="EY128" s="11"/>
      <c r="EZ128" s="10"/>
      <c r="FA128" s="7"/>
      <c r="FB128" s="11"/>
      <c r="FC128" s="10"/>
      <c r="FD128" s="11"/>
      <c r="FE128" s="10"/>
      <c r="FF128" s="11"/>
      <c r="FG128" s="10"/>
      <c r="FH128" s="11"/>
      <c r="FI128" s="10"/>
      <c r="FJ128" s="11"/>
      <c r="FK128" s="10"/>
      <c r="FL128" s="11"/>
      <c r="FM128" s="10"/>
      <c r="FN128" s="7"/>
      <c r="FO128" s="7">
        <f>FA128+FN128</f>
        <v>0</v>
      </c>
    </row>
    <row r="129" spans="1:171" x14ac:dyDescent="0.2">
      <c r="A129" s="6"/>
      <c r="B129" s="6"/>
      <c r="C129" s="6"/>
      <c r="D129" s="6" t="s">
        <v>252</v>
      </c>
      <c r="E129" s="3" t="s">
        <v>253</v>
      </c>
      <c r="F129" s="6">
        <f>COUNTIF(T129:FM129,"e")</f>
        <v>0</v>
      </c>
      <c r="G129" s="6">
        <f>COUNTIF(T129:FM129,"z")</f>
        <v>1</v>
      </c>
      <c r="H129" s="6">
        <f>SUM(I129:P129)</f>
        <v>1</v>
      </c>
      <c r="I129" s="6">
        <f>T129+AM129+BF129+BY129+CR129+DK129+ED129+EW129</f>
        <v>1</v>
      </c>
      <c r="J129" s="6">
        <f>V129+AO129+BH129+CA129+CT129+DM129+EF129+EY129</f>
        <v>0</v>
      </c>
      <c r="K129" s="6">
        <f>Y129+AR129+BK129+CD129+CW129+DP129+EI129+FB129</f>
        <v>0</v>
      </c>
      <c r="L129" s="6">
        <f>AA129+AT129+BM129+CF129+CY129+DR129+EK129+FD129</f>
        <v>0</v>
      </c>
      <c r="M129" s="6">
        <f>AC129+AV129+BO129+CH129+DA129+DT129+EM129+FF129</f>
        <v>0</v>
      </c>
      <c r="N129" s="6">
        <f>AE129+AX129+BQ129+CJ129+DC129+DV129+EO129+FH129</f>
        <v>0</v>
      </c>
      <c r="O129" s="6">
        <f>AG129+AZ129+BS129+CL129+DE129+DX129+EQ129+FJ129</f>
        <v>0</v>
      </c>
      <c r="P129" s="6">
        <f>AI129+BB129+BU129+CN129+DG129+DZ129+ES129+FL129</f>
        <v>0</v>
      </c>
      <c r="Q129" s="7">
        <f>AL129+BE129+BX129+CQ129+DJ129+EC129+EV129+FO129</f>
        <v>0</v>
      </c>
      <c r="R129" s="7">
        <f>AK129+BD129+BW129+CP129+DI129+EB129+EU129+FN129</f>
        <v>0</v>
      </c>
      <c r="S129" s="7">
        <v>0</v>
      </c>
      <c r="T129" s="11">
        <v>1</v>
      </c>
      <c r="U129" s="10" t="s">
        <v>61</v>
      </c>
      <c r="V129" s="11"/>
      <c r="W129" s="10"/>
      <c r="X129" s="7">
        <v>0</v>
      </c>
      <c r="Y129" s="11"/>
      <c r="Z129" s="10"/>
      <c r="AA129" s="11"/>
      <c r="AB129" s="10"/>
      <c r="AC129" s="11"/>
      <c r="AD129" s="10"/>
      <c r="AE129" s="11"/>
      <c r="AF129" s="10"/>
      <c r="AG129" s="11"/>
      <c r="AH129" s="10"/>
      <c r="AI129" s="11"/>
      <c r="AJ129" s="10"/>
      <c r="AK129" s="7"/>
      <c r="AL129" s="7">
        <f>X129+AK129</f>
        <v>0</v>
      </c>
      <c r="AM129" s="11"/>
      <c r="AN129" s="10"/>
      <c r="AO129" s="11"/>
      <c r="AP129" s="10"/>
      <c r="AQ129" s="7"/>
      <c r="AR129" s="11"/>
      <c r="AS129" s="10"/>
      <c r="AT129" s="11"/>
      <c r="AU129" s="10"/>
      <c r="AV129" s="11"/>
      <c r="AW129" s="10"/>
      <c r="AX129" s="11"/>
      <c r="AY129" s="10"/>
      <c r="AZ129" s="11"/>
      <c r="BA129" s="10"/>
      <c r="BB129" s="11"/>
      <c r="BC129" s="10"/>
      <c r="BD129" s="7"/>
      <c r="BE129" s="7">
        <f>AQ129+BD129</f>
        <v>0</v>
      </c>
      <c r="BF129" s="11"/>
      <c r="BG129" s="10"/>
      <c r="BH129" s="11"/>
      <c r="BI129" s="10"/>
      <c r="BJ129" s="7"/>
      <c r="BK129" s="11"/>
      <c r="BL129" s="10"/>
      <c r="BM129" s="11"/>
      <c r="BN129" s="10"/>
      <c r="BO129" s="11"/>
      <c r="BP129" s="10"/>
      <c r="BQ129" s="11"/>
      <c r="BR129" s="10"/>
      <c r="BS129" s="11"/>
      <c r="BT129" s="10"/>
      <c r="BU129" s="11"/>
      <c r="BV129" s="10"/>
      <c r="BW129" s="7"/>
      <c r="BX129" s="7">
        <f>BJ129+BW129</f>
        <v>0</v>
      </c>
      <c r="BY129" s="11"/>
      <c r="BZ129" s="10"/>
      <c r="CA129" s="11"/>
      <c r="CB129" s="10"/>
      <c r="CC129" s="7"/>
      <c r="CD129" s="11"/>
      <c r="CE129" s="10"/>
      <c r="CF129" s="11"/>
      <c r="CG129" s="10"/>
      <c r="CH129" s="11"/>
      <c r="CI129" s="10"/>
      <c r="CJ129" s="11"/>
      <c r="CK129" s="10"/>
      <c r="CL129" s="11"/>
      <c r="CM129" s="10"/>
      <c r="CN129" s="11"/>
      <c r="CO129" s="10"/>
      <c r="CP129" s="7"/>
      <c r="CQ129" s="7">
        <f>CC129+CP129</f>
        <v>0</v>
      </c>
      <c r="CR129" s="11"/>
      <c r="CS129" s="10"/>
      <c r="CT129" s="11"/>
      <c r="CU129" s="10"/>
      <c r="CV129" s="7"/>
      <c r="CW129" s="11"/>
      <c r="CX129" s="10"/>
      <c r="CY129" s="11"/>
      <c r="CZ129" s="10"/>
      <c r="DA129" s="11"/>
      <c r="DB129" s="10"/>
      <c r="DC129" s="11"/>
      <c r="DD129" s="10"/>
      <c r="DE129" s="11"/>
      <c r="DF129" s="10"/>
      <c r="DG129" s="11"/>
      <c r="DH129" s="10"/>
      <c r="DI129" s="7"/>
      <c r="DJ129" s="7">
        <f>CV129+DI129</f>
        <v>0</v>
      </c>
      <c r="DK129" s="11"/>
      <c r="DL129" s="10"/>
      <c r="DM129" s="11"/>
      <c r="DN129" s="10"/>
      <c r="DO129" s="7"/>
      <c r="DP129" s="11"/>
      <c r="DQ129" s="10"/>
      <c r="DR129" s="11"/>
      <c r="DS129" s="10"/>
      <c r="DT129" s="11"/>
      <c r="DU129" s="10"/>
      <c r="DV129" s="11"/>
      <c r="DW129" s="10"/>
      <c r="DX129" s="11"/>
      <c r="DY129" s="10"/>
      <c r="DZ129" s="11"/>
      <c r="EA129" s="10"/>
      <c r="EB129" s="7"/>
      <c r="EC129" s="7">
        <f>DO129+EB129</f>
        <v>0</v>
      </c>
      <c r="ED129" s="11"/>
      <c r="EE129" s="10"/>
      <c r="EF129" s="11"/>
      <c r="EG129" s="10"/>
      <c r="EH129" s="7"/>
      <c r="EI129" s="11"/>
      <c r="EJ129" s="10"/>
      <c r="EK129" s="11"/>
      <c r="EL129" s="10"/>
      <c r="EM129" s="11"/>
      <c r="EN129" s="10"/>
      <c r="EO129" s="11"/>
      <c r="EP129" s="10"/>
      <c r="EQ129" s="11"/>
      <c r="ER129" s="10"/>
      <c r="ES129" s="11"/>
      <c r="ET129" s="10"/>
      <c r="EU129" s="7"/>
      <c r="EV129" s="7">
        <f>EH129+EU129</f>
        <v>0</v>
      </c>
      <c r="EW129" s="11"/>
      <c r="EX129" s="10"/>
      <c r="EY129" s="11"/>
      <c r="EZ129" s="10"/>
      <c r="FA129" s="7"/>
      <c r="FB129" s="11"/>
      <c r="FC129" s="10"/>
      <c r="FD129" s="11"/>
      <c r="FE129" s="10"/>
      <c r="FF129" s="11"/>
      <c r="FG129" s="10"/>
      <c r="FH129" s="11"/>
      <c r="FI129" s="10"/>
      <c r="FJ129" s="11"/>
      <c r="FK129" s="10"/>
      <c r="FL129" s="11"/>
      <c r="FM129" s="10"/>
      <c r="FN129" s="7"/>
      <c r="FO129" s="7">
        <f>FA129+FN129</f>
        <v>0</v>
      </c>
    </row>
    <row r="130" spans="1:171" x14ac:dyDescent="0.2">
      <c r="A130" s="6"/>
      <c r="B130" s="6"/>
      <c r="C130" s="6"/>
      <c r="D130" s="6" t="s">
        <v>254</v>
      </c>
      <c r="E130" s="3" t="s">
        <v>255</v>
      </c>
      <c r="F130" s="6">
        <f>COUNTIF(T130:FM130,"e")</f>
        <v>0</v>
      </c>
      <c r="G130" s="6">
        <f>COUNTIF(T130:FM130,"z")</f>
        <v>1</v>
      </c>
      <c r="H130" s="6">
        <f>SUM(I130:P130)</f>
        <v>2</v>
      </c>
      <c r="I130" s="6">
        <f>T130+AM130+BF130+BY130+CR130+DK130+ED130+EW130</f>
        <v>2</v>
      </c>
      <c r="J130" s="6">
        <f>V130+AO130+BH130+CA130+CT130+DM130+EF130+EY130</f>
        <v>0</v>
      </c>
      <c r="K130" s="6">
        <f>Y130+AR130+BK130+CD130+CW130+DP130+EI130+FB130</f>
        <v>0</v>
      </c>
      <c r="L130" s="6">
        <f>AA130+AT130+BM130+CF130+CY130+DR130+EK130+FD130</f>
        <v>0</v>
      </c>
      <c r="M130" s="6">
        <f>AC130+AV130+BO130+CH130+DA130+DT130+EM130+FF130</f>
        <v>0</v>
      </c>
      <c r="N130" s="6">
        <f>AE130+AX130+BQ130+CJ130+DC130+DV130+EO130+FH130</f>
        <v>0</v>
      </c>
      <c r="O130" s="6">
        <f>AG130+AZ130+BS130+CL130+DE130+DX130+EQ130+FJ130</f>
        <v>0</v>
      </c>
      <c r="P130" s="6">
        <f>AI130+BB130+BU130+CN130+DG130+DZ130+ES130+FL130</f>
        <v>0</v>
      </c>
      <c r="Q130" s="7">
        <f>AL130+BE130+BX130+CQ130+DJ130+EC130+EV130+FO130</f>
        <v>0</v>
      </c>
      <c r="R130" s="7">
        <f>AK130+BD130+BW130+CP130+DI130+EB130+EU130+FN130</f>
        <v>0</v>
      </c>
      <c r="S130" s="7">
        <v>0</v>
      </c>
      <c r="T130" s="11"/>
      <c r="U130" s="10"/>
      <c r="V130" s="11"/>
      <c r="W130" s="10"/>
      <c r="X130" s="7"/>
      <c r="Y130" s="11"/>
      <c r="Z130" s="10"/>
      <c r="AA130" s="11"/>
      <c r="AB130" s="10"/>
      <c r="AC130" s="11"/>
      <c r="AD130" s="10"/>
      <c r="AE130" s="11"/>
      <c r="AF130" s="10"/>
      <c r="AG130" s="11"/>
      <c r="AH130" s="10"/>
      <c r="AI130" s="11"/>
      <c r="AJ130" s="10"/>
      <c r="AK130" s="7"/>
      <c r="AL130" s="7">
        <f>X130+AK130</f>
        <v>0</v>
      </c>
      <c r="AM130" s="11"/>
      <c r="AN130" s="10"/>
      <c r="AO130" s="11"/>
      <c r="AP130" s="10"/>
      <c r="AQ130" s="7"/>
      <c r="AR130" s="11"/>
      <c r="AS130" s="10"/>
      <c r="AT130" s="11"/>
      <c r="AU130" s="10"/>
      <c r="AV130" s="11"/>
      <c r="AW130" s="10"/>
      <c r="AX130" s="11"/>
      <c r="AY130" s="10"/>
      <c r="AZ130" s="11"/>
      <c r="BA130" s="10"/>
      <c r="BB130" s="11"/>
      <c r="BC130" s="10"/>
      <c r="BD130" s="7"/>
      <c r="BE130" s="7">
        <f>AQ130+BD130</f>
        <v>0</v>
      </c>
      <c r="BF130" s="11"/>
      <c r="BG130" s="10"/>
      <c r="BH130" s="11"/>
      <c r="BI130" s="10"/>
      <c r="BJ130" s="7"/>
      <c r="BK130" s="11"/>
      <c r="BL130" s="10"/>
      <c r="BM130" s="11"/>
      <c r="BN130" s="10"/>
      <c r="BO130" s="11"/>
      <c r="BP130" s="10"/>
      <c r="BQ130" s="11"/>
      <c r="BR130" s="10"/>
      <c r="BS130" s="11"/>
      <c r="BT130" s="10"/>
      <c r="BU130" s="11"/>
      <c r="BV130" s="10"/>
      <c r="BW130" s="7"/>
      <c r="BX130" s="7">
        <f>BJ130+BW130</f>
        <v>0</v>
      </c>
      <c r="BY130" s="11"/>
      <c r="BZ130" s="10"/>
      <c r="CA130" s="11"/>
      <c r="CB130" s="10"/>
      <c r="CC130" s="7"/>
      <c r="CD130" s="11"/>
      <c r="CE130" s="10"/>
      <c r="CF130" s="11"/>
      <c r="CG130" s="10"/>
      <c r="CH130" s="11"/>
      <c r="CI130" s="10"/>
      <c r="CJ130" s="11"/>
      <c r="CK130" s="10"/>
      <c r="CL130" s="11"/>
      <c r="CM130" s="10"/>
      <c r="CN130" s="11"/>
      <c r="CO130" s="10"/>
      <c r="CP130" s="7"/>
      <c r="CQ130" s="7">
        <f>CC130+CP130</f>
        <v>0</v>
      </c>
      <c r="CR130" s="11"/>
      <c r="CS130" s="10"/>
      <c r="CT130" s="11"/>
      <c r="CU130" s="10"/>
      <c r="CV130" s="7"/>
      <c r="CW130" s="11"/>
      <c r="CX130" s="10"/>
      <c r="CY130" s="11"/>
      <c r="CZ130" s="10"/>
      <c r="DA130" s="11"/>
      <c r="DB130" s="10"/>
      <c r="DC130" s="11"/>
      <c r="DD130" s="10"/>
      <c r="DE130" s="11"/>
      <c r="DF130" s="10"/>
      <c r="DG130" s="11"/>
      <c r="DH130" s="10"/>
      <c r="DI130" s="7"/>
      <c r="DJ130" s="7">
        <f>CV130+DI130</f>
        <v>0</v>
      </c>
      <c r="DK130" s="11"/>
      <c r="DL130" s="10"/>
      <c r="DM130" s="11"/>
      <c r="DN130" s="10"/>
      <c r="DO130" s="7"/>
      <c r="DP130" s="11"/>
      <c r="DQ130" s="10"/>
      <c r="DR130" s="11"/>
      <c r="DS130" s="10"/>
      <c r="DT130" s="11"/>
      <c r="DU130" s="10"/>
      <c r="DV130" s="11"/>
      <c r="DW130" s="10"/>
      <c r="DX130" s="11"/>
      <c r="DY130" s="10"/>
      <c r="DZ130" s="11"/>
      <c r="EA130" s="10"/>
      <c r="EB130" s="7"/>
      <c r="EC130" s="7">
        <f>DO130+EB130</f>
        <v>0</v>
      </c>
      <c r="ED130" s="11">
        <v>2</v>
      </c>
      <c r="EE130" s="10" t="s">
        <v>61</v>
      </c>
      <c r="EF130" s="11"/>
      <c r="EG130" s="10"/>
      <c r="EH130" s="7">
        <v>0</v>
      </c>
      <c r="EI130" s="11"/>
      <c r="EJ130" s="10"/>
      <c r="EK130" s="11"/>
      <c r="EL130" s="10"/>
      <c r="EM130" s="11"/>
      <c r="EN130" s="10"/>
      <c r="EO130" s="11"/>
      <c r="EP130" s="10"/>
      <c r="EQ130" s="11"/>
      <c r="ER130" s="10"/>
      <c r="ES130" s="11"/>
      <c r="ET130" s="10"/>
      <c r="EU130" s="7"/>
      <c r="EV130" s="7">
        <f>EH130+EU130</f>
        <v>0</v>
      </c>
      <c r="EW130" s="11"/>
      <c r="EX130" s="10"/>
      <c r="EY130" s="11"/>
      <c r="EZ130" s="10"/>
      <c r="FA130" s="7"/>
      <c r="FB130" s="11"/>
      <c r="FC130" s="10"/>
      <c r="FD130" s="11"/>
      <c r="FE130" s="10"/>
      <c r="FF130" s="11"/>
      <c r="FG130" s="10"/>
      <c r="FH130" s="11"/>
      <c r="FI130" s="10"/>
      <c r="FJ130" s="11"/>
      <c r="FK130" s="10"/>
      <c r="FL130" s="11"/>
      <c r="FM130" s="10"/>
      <c r="FN130" s="7"/>
      <c r="FO130" s="7">
        <f>FA130+FN130</f>
        <v>0</v>
      </c>
    </row>
    <row r="131" spans="1:171" ht="15.95" customHeight="1" x14ac:dyDescent="0.2">
      <c r="A131" s="6"/>
      <c r="B131" s="6"/>
      <c r="C131" s="6"/>
      <c r="D131" s="6"/>
      <c r="E131" s="6" t="s">
        <v>73</v>
      </c>
      <c r="F131" s="6">
        <f t="shared" ref="F131:AK131" si="133">SUM(F128:F130)</f>
        <v>0</v>
      </c>
      <c r="G131" s="6">
        <f t="shared" si="133"/>
        <v>3</v>
      </c>
      <c r="H131" s="6">
        <f t="shared" si="133"/>
        <v>7</v>
      </c>
      <c r="I131" s="6">
        <f t="shared" si="133"/>
        <v>7</v>
      </c>
      <c r="J131" s="6">
        <f t="shared" si="133"/>
        <v>0</v>
      </c>
      <c r="K131" s="6">
        <f t="shared" si="133"/>
        <v>0</v>
      </c>
      <c r="L131" s="6">
        <f t="shared" si="133"/>
        <v>0</v>
      </c>
      <c r="M131" s="6">
        <f t="shared" si="133"/>
        <v>0</v>
      </c>
      <c r="N131" s="6">
        <f t="shared" si="133"/>
        <v>0</v>
      </c>
      <c r="O131" s="6">
        <f t="shared" si="133"/>
        <v>0</v>
      </c>
      <c r="P131" s="6">
        <f t="shared" si="133"/>
        <v>0</v>
      </c>
      <c r="Q131" s="7">
        <f t="shared" si="133"/>
        <v>0</v>
      </c>
      <c r="R131" s="7">
        <f t="shared" si="133"/>
        <v>0</v>
      </c>
      <c r="S131" s="7">
        <f t="shared" si="133"/>
        <v>0.1</v>
      </c>
      <c r="T131" s="11">
        <f t="shared" si="133"/>
        <v>5</v>
      </c>
      <c r="U131" s="10">
        <f t="shared" si="133"/>
        <v>0</v>
      </c>
      <c r="V131" s="11">
        <f t="shared" si="133"/>
        <v>0</v>
      </c>
      <c r="W131" s="10">
        <f t="shared" si="133"/>
        <v>0</v>
      </c>
      <c r="X131" s="7">
        <f t="shared" si="133"/>
        <v>0</v>
      </c>
      <c r="Y131" s="11">
        <f t="shared" si="133"/>
        <v>0</v>
      </c>
      <c r="Z131" s="10">
        <f t="shared" si="133"/>
        <v>0</v>
      </c>
      <c r="AA131" s="11">
        <f t="shared" si="133"/>
        <v>0</v>
      </c>
      <c r="AB131" s="10">
        <f t="shared" si="133"/>
        <v>0</v>
      </c>
      <c r="AC131" s="11">
        <f t="shared" si="133"/>
        <v>0</v>
      </c>
      <c r="AD131" s="10">
        <f t="shared" si="133"/>
        <v>0</v>
      </c>
      <c r="AE131" s="11">
        <f t="shared" si="133"/>
        <v>0</v>
      </c>
      <c r="AF131" s="10">
        <f t="shared" si="133"/>
        <v>0</v>
      </c>
      <c r="AG131" s="11">
        <f t="shared" si="133"/>
        <v>0</v>
      </c>
      <c r="AH131" s="10">
        <f t="shared" si="133"/>
        <v>0</v>
      </c>
      <c r="AI131" s="11">
        <f t="shared" si="133"/>
        <v>0</v>
      </c>
      <c r="AJ131" s="10">
        <f t="shared" si="133"/>
        <v>0</v>
      </c>
      <c r="AK131" s="7">
        <f t="shared" si="133"/>
        <v>0</v>
      </c>
      <c r="AL131" s="7">
        <f t="shared" ref="AL131:BQ131" si="134">SUM(AL128:AL130)</f>
        <v>0</v>
      </c>
      <c r="AM131" s="11">
        <f t="shared" si="134"/>
        <v>0</v>
      </c>
      <c r="AN131" s="10">
        <f t="shared" si="134"/>
        <v>0</v>
      </c>
      <c r="AO131" s="11">
        <f t="shared" si="134"/>
        <v>0</v>
      </c>
      <c r="AP131" s="10">
        <f t="shared" si="134"/>
        <v>0</v>
      </c>
      <c r="AQ131" s="7">
        <f t="shared" si="134"/>
        <v>0</v>
      </c>
      <c r="AR131" s="11">
        <f t="shared" si="134"/>
        <v>0</v>
      </c>
      <c r="AS131" s="10">
        <f t="shared" si="134"/>
        <v>0</v>
      </c>
      <c r="AT131" s="11">
        <f t="shared" si="134"/>
        <v>0</v>
      </c>
      <c r="AU131" s="10">
        <f t="shared" si="134"/>
        <v>0</v>
      </c>
      <c r="AV131" s="11">
        <f t="shared" si="134"/>
        <v>0</v>
      </c>
      <c r="AW131" s="10">
        <f t="shared" si="134"/>
        <v>0</v>
      </c>
      <c r="AX131" s="11">
        <f t="shared" si="134"/>
        <v>0</v>
      </c>
      <c r="AY131" s="10">
        <f t="shared" si="134"/>
        <v>0</v>
      </c>
      <c r="AZ131" s="11">
        <f t="shared" si="134"/>
        <v>0</v>
      </c>
      <c r="BA131" s="10">
        <f t="shared" si="134"/>
        <v>0</v>
      </c>
      <c r="BB131" s="11">
        <f t="shared" si="134"/>
        <v>0</v>
      </c>
      <c r="BC131" s="10">
        <f t="shared" si="134"/>
        <v>0</v>
      </c>
      <c r="BD131" s="7">
        <f t="shared" si="134"/>
        <v>0</v>
      </c>
      <c r="BE131" s="7">
        <f t="shared" si="134"/>
        <v>0</v>
      </c>
      <c r="BF131" s="11">
        <f t="shared" si="134"/>
        <v>0</v>
      </c>
      <c r="BG131" s="10">
        <f t="shared" si="134"/>
        <v>0</v>
      </c>
      <c r="BH131" s="11">
        <f t="shared" si="134"/>
        <v>0</v>
      </c>
      <c r="BI131" s="10">
        <f t="shared" si="134"/>
        <v>0</v>
      </c>
      <c r="BJ131" s="7">
        <f t="shared" si="134"/>
        <v>0</v>
      </c>
      <c r="BK131" s="11">
        <f t="shared" si="134"/>
        <v>0</v>
      </c>
      <c r="BL131" s="10">
        <f t="shared" si="134"/>
        <v>0</v>
      </c>
      <c r="BM131" s="11">
        <f t="shared" si="134"/>
        <v>0</v>
      </c>
      <c r="BN131" s="10">
        <f t="shared" si="134"/>
        <v>0</v>
      </c>
      <c r="BO131" s="11">
        <f t="shared" si="134"/>
        <v>0</v>
      </c>
      <c r="BP131" s="10">
        <f t="shared" si="134"/>
        <v>0</v>
      </c>
      <c r="BQ131" s="11">
        <f t="shared" si="134"/>
        <v>0</v>
      </c>
      <c r="BR131" s="10">
        <f t="shared" ref="BR131:CW131" si="135">SUM(BR128:BR130)</f>
        <v>0</v>
      </c>
      <c r="BS131" s="11">
        <f t="shared" si="135"/>
        <v>0</v>
      </c>
      <c r="BT131" s="10">
        <f t="shared" si="135"/>
        <v>0</v>
      </c>
      <c r="BU131" s="11">
        <f t="shared" si="135"/>
        <v>0</v>
      </c>
      <c r="BV131" s="10">
        <f t="shared" si="135"/>
        <v>0</v>
      </c>
      <c r="BW131" s="7">
        <f t="shared" si="135"/>
        <v>0</v>
      </c>
      <c r="BX131" s="7">
        <f t="shared" si="135"/>
        <v>0</v>
      </c>
      <c r="BY131" s="11">
        <f t="shared" si="135"/>
        <v>0</v>
      </c>
      <c r="BZ131" s="10">
        <f t="shared" si="135"/>
        <v>0</v>
      </c>
      <c r="CA131" s="11">
        <f t="shared" si="135"/>
        <v>0</v>
      </c>
      <c r="CB131" s="10">
        <f t="shared" si="135"/>
        <v>0</v>
      </c>
      <c r="CC131" s="7">
        <f t="shared" si="135"/>
        <v>0</v>
      </c>
      <c r="CD131" s="11">
        <f t="shared" si="135"/>
        <v>0</v>
      </c>
      <c r="CE131" s="10">
        <f t="shared" si="135"/>
        <v>0</v>
      </c>
      <c r="CF131" s="11">
        <f t="shared" si="135"/>
        <v>0</v>
      </c>
      <c r="CG131" s="10">
        <f t="shared" si="135"/>
        <v>0</v>
      </c>
      <c r="CH131" s="11">
        <f t="shared" si="135"/>
        <v>0</v>
      </c>
      <c r="CI131" s="10">
        <f t="shared" si="135"/>
        <v>0</v>
      </c>
      <c r="CJ131" s="11">
        <f t="shared" si="135"/>
        <v>0</v>
      </c>
      <c r="CK131" s="10">
        <f t="shared" si="135"/>
        <v>0</v>
      </c>
      <c r="CL131" s="11">
        <f t="shared" si="135"/>
        <v>0</v>
      </c>
      <c r="CM131" s="10">
        <f t="shared" si="135"/>
        <v>0</v>
      </c>
      <c r="CN131" s="11">
        <f t="shared" si="135"/>
        <v>0</v>
      </c>
      <c r="CO131" s="10">
        <f t="shared" si="135"/>
        <v>0</v>
      </c>
      <c r="CP131" s="7">
        <f t="shared" si="135"/>
        <v>0</v>
      </c>
      <c r="CQ131" s="7">
        <f t="shared" si="135"/>
        <v>0</v>
      </c>
      <c r="CR131" s="11">
        <f t="shared" si="135"/>
        <v>0</v>
      </c>
      <c r="CS131" s="10">
        <f t="shared" si="135"/>
        <v>0</v>
      </c>
      <c r="CT131" s="11">
        <f t="shared" si="135"/>
        <v>0</v>
      </c>
      <c r="CU131" s="10">
        <f t="shared" si="135"/>
        <v>0</v>
      </c>
      <c r="CV131" s="7">
        <f t="shared" si="135"/>
        <v>0</v>
      </c>
      <c r="CW131" s="11">
        <f t="shared" si="135"/>
        <v>0</v>
      </c>
      <c r="CX131" s="10">
        <f t="shared" ref="CX131:EC131" si="136">SUM(CX128:CX130)</f>
        <v>0</v>
      </c>
      <c r="CY131" s="11">
        <f t="shared" si="136"/>
        <v>0</v>
      </c>
      <c r="CZ131" s="10">
        <f t="shared" si="136"/>
        <v>0</v>
      </c>
      <c r="DA131" s="11">
        <f t="shared" si="136"/>
        <v>0</v>
      </c>
      <c r="DB131" s="10">
        <f t="shared" si="136"/>
        <v>0</v>
      </c>
      <c r="DC131" s="11">
        <f t="shared" si="136"/>
        <v>0</v>
      </c>
      <c r="DD131" s="10">
        <f t="shared" si="136"/>
        <v>0</v>
      </c>
      <c r="DE131" s="11">
        <f t="shared" si="136"/>
        <v>0</v>
      </c>
      <c r="DF131" s="10">
        <f t="shared" si="136"/>
        <v>0</v>
      </c>
      <c r="DG131" s="11">
        <f t="shared" si="136"/>
        <v>0</v>
      </c>
      <c r="DH131" s="10">
        <f t="shared" si="136"/>
        <v>0</v>
      </c>
      <c r="DI131" s="7">
        <f t="shared" si="136"/>
        <v>0</v>
      </c>
      <c r="DJ131" s="7">
        <f t="shared" si="136"/>
        <v>0</v>
      </c>
      <c r="DK131" s="11">
        <f t="shared" si="136"/>
        <v>0</v>
      </c>
      <c r="DL131" s="10">
        <f t="shared" si="136"/>
        <v>0</v>
      </c>
      <c r="DM131" s="11">
        <f t="shared" si="136"/>
        <v>0</v>
      </c>
      <c r="DN131" s="10">
        <f t="shared" si="136"/>
        <v>0</v>
      </c>
      <c r="DO131" s="7">
        <f t="shared" si="136"/>
        <v>0</v>
      </c>
      <c r="DP131" s="11">
        <f t="shared" si="136"/>
        <v>0</v>
      </c>
      <c r="DQ131" s="10">
        <f t="shared" si="136"/>
        <v>0</v>
      </c>
      <c r="DR131" s="11">
        <f t="shared" si="136"/>
        <v>0</v>
      </c>
      <c r="DS131" s="10">
        <f t="shared" si="136"/>
        <v>0</v>
      </c>
      <c r="DT131" s="11">
        <f t="shared" si="136"/>
        <v>0</v>
      </c>
      <c r="DU131" s="10">
        <f t="shared" si="136"/>
        <v>0</v>
      </c>
      <c r="DV131" s="11">
        <f t="shared" si="136"/>
        <v>0</v>
      </c>
      <c r="DW131" s="10">
        <f t="shared" si="136"/>
        <v>0</v>
      </c>
      <c r="DX131" s="11">
        <f t="shared" si="136"/>
        <v>0</v>
      </c>
      <c r="DY131" s="10">
        <f t="shared" si="136"/>
        <v>0</v>
      </c>
      <c r="DZ131" s="11">
        <f t="shared" si="136"/>
        <v>0</v>
      </c>
      <c r="EA131" s="10">
        <f t="shared" si="136"/>
        <v>0</v>
      </c>
      <c r="EB131" s="7">
        <f t="shared" si="136"/>
        <v>0</v>
      </c>
      <c r="EC131" s="7">
        <f t="shared" si="136"/>
        <v>0</v>
      </c>
      <c r="ED131" s="11">
        <f t="shared" ref="ED131:FI131" si="137">SUM(ED128:ED130)</f>
        <v>2</v>
      </c>
      <c r="EE131" s="10">
        <f t="shared" si="137"/>
        <v>0</v>
      </c>
      <c r="EF131" s="11">
        <f t="shared" si="137"/>
        <v>0</v>
      </c>
      <c r="EG131" s="10">
        <f t="shared" si="137"/>
        <v>0</v>
      </c>
      <c r="EH131" s="7">
        <f t="shared" si="137"/>
        <v>0</v>
      </c>
      <c r="EI131" s="11">
        <f t="shared" si="137"/>
        <v>0</v>
      </c>
      <c r="EJ131" s="10">
        <f t="shared" si="137"/>
        <v>0</v>
      </c>
      <c r="EK131" s="11">
        <f t="shared" si="137"/>
        <v>0</v>
      </c>
      <c r="EL131" s="10">
        <f t="shared" si="137"/>
        <v>0</v>
      </c>
      <c r="EM131" s="11">
        <f t="shared" si="137"/>
        <v>0</v>
      </c>
      <c r="EN131" s="10">
        <f t="shared" si="137"/>
        <v>0</v>
      </c>
      <c r="EO131" s="11">
        <f t="shared" si="137"/>
        <v>0</v>
      </c>
      <c r="EP131" s="10">
        <f t="shared" si="137"/>
        <v>0</v>
      </c>
      <c r="EQ131" s="11">
        <f t="shared" si="137"/>
        <v>0</v>
      </c>
      <c r="ER131" s="10">
        <f t="shared" si="137"/>
        <v>0</v>
      </c>
      <c r="ES131" s="11">
        <f t="shared" si="137"/>
        <v>0</v>
      </c>
      <c r="ET131" s="10">
        <f t="shared" si="137"/>
        <v>0</v>
      </c>
      <c r="EU131" s="7">
        <f t="shared" si="137"/>
        <v>0</v>
      </c>
      <c r="EV131" s="7">
        <f t="shared" si="137"/>
        <v>0</v>
      </c>
      <c r="EW131" s="11">
        <f t="shared" si="137"/>
        <v>0</v>
      </c>
      <c r="EX131" s="10">
        <f t="shared" si="137"/>
        <v>0</v>
      </c>
      <c r="EY131" s="11">
        <f t="shared" si="137"/>
        <v>0</v>
      </c>
      <c r="EZ131" s="10">
        <f t="shared" si="137"/>
        <v>0</v>
      </c>
      <c r="FA131" s="7">
        <f t="shared" si="137"/>
        <v>0</v>
      </c>
      <c r="FB131" s="11">
        <f t="shared" si="137"/>
        <v>0</v>
      </c>
      <c r="FC131" s="10">
        <f t="shared" si="137"/>
        <v>0</v>
      </c>
      <c r="FD131" s="11">
        <f t="shared" si="137"/>
        <v>0</v>
      </c>
      <c r="FE131" s="10">
        <f t="shared" si="137"/>
        <v>0</v>
      </c>
      <c r="FF131" s="11">
        <f t="shared" si="137"/>
        <v>0</v>
      </c>
      <c r="FG131" s="10">
        <f t="shared" si="137"/>
        <v>0</v>
      </c>
      <c r="FH131" s="11">
        <f t="shared" si="137"/>
        <v>0</v>
      </c>
      <c r="FI131" s="10">
        <f t="shared" si="137"/>
        <v>0</v>
      </c>
      <c r="FJ131" s="11">
        <f t="shared" ref="FJ131:FO131" si="138">SUM(FJ128:FJ130)</f>
        <v>0</v>
      </c>
      <c r="FK131" s="10">
        <f t="shared" si="138"/>
        <v>0</v>
      </c>
      <c r="FL131" s="11">
        <f t="shared" si="138"/>
        <v>0</v>
      </c>
      <c r="FM131" s="10">
        <f t="shared" si="138"/>
        <v>0</v>
      </c>
      <c r="FN131" s="7">
        <f t="shared" si="138"/>
        <v>0</v>
      </c>
      <c r="FO131" s="7">
        <f t="shared" si="138"/>
        <v>0</v>
      </c>
    </row>
    <row r="132" spans="1:171" ht="20.100000000000001" customHeight="1" x14ac:dyDescent="0.2">
      <c r="A132" s="6"/>
      <c r="B132" s="6"/>
      <c r="C132" s="6"/>
      <c r="D132" s="6"/>
      <c r="E132" s="8" t="s">
        <v>256</v>
      </c>
      <c r="F132" s="6">
        <f>F25+F39+F78+F88+F126+F131</f>
        <v>20</v>
      </c>
      <c r="G132" s="6">
        <f>G25+G39+G78+G88+G126+G131</f>
        <v>102</v>
      </c>
      <c r="H132" s="6">
        <f t="shared" ref="H132:P132" si="139">H25+H39+H78+H88+H131</f>
        <v>1549</v>
      </c>
      <c r="I132" s="6">
        <f t="shared" si="139"/>
        <v>739</v>
      </c>
      <c r="J132" s="6">
        <f t="shared" si="139"/>
        <v>206</v>
      </c>
      <c r="K132" s="6">
        <f t="shared" si="139"/>
        <v>321</v>
      </c>
      <c r="L132" s="6">
        <f t="shared" si="139"/>
        <v>100</v>
      </c>
      <c r="M132" s="6">
        <f t="shared" si="139"/>
        <v>174</v>
      </c>
      <c r="N132" s="6">
        <f t="shared" si="139"/>
        <v>0</v>
      </c>
      <c r="O132" s="6">
        <f t="shared" si="139"/>
        <v>0</v>
      </c>
      <c r="P132" s="6">
        <f t="shared" si="139"/>
        <v>9</v>
      </c>
      <c r="Q132" s="7">
        <f>Q25+Q39+Q78+Q88+Q126+Q131</f>
        <v>210</v>
      </c>
      <c r="R132" s="7">
        <f>R25+R39+R78+R88+R126+R131</f>
        <v>93.699999999999989</v>
      </c>
      <c r="S132" s="7">
        <f>S25+S39+S78+S88+S126+S131</f>
        <v>53.900000000000013</v>
      </c>
      <c r="T132" s="11">
        <f>T25+T39+T78+T88+T131</f>
        <v>105</v>
      </c>
      <c r="U132" s="10">
        <f>U25+U39+U78+U88+U131</f>
        <v>0</v>
      </c>
      <c r="V132" s="11">
        <f>V25+V39+V78+V88+V131</f>
        <v>40</v>
      </c>
      <c r="W132" s="10">
        <f>W25+W39+W78+W88+W131</f>
        <v>0</v>
      </c>
      <c r="X132" s="7">
        <f>X25+X39+X78+X88+X126+X131</f>
        <v>18</v>
      </c>
      <c r="Y132" s="11">
        <f t="shared" ref="Y132:AJ132" si="140">Y25+Y39+Y78+Y88+Y131</f>
        <v>27</v>
      </c>
      <c r="Z132" s="10">
        <f t="shared" si="140"/>
        <v>0</v>
      </c>
      <c r="AA132" s="11">
        <f t="shared" si="140"/>
        <v>0</v>
      </c>
      <c r="AB132" s="10">
        <f t="shared" si="140"/>
        <v>0</v>
      </c>
      <c r="AC132" s="11">
        <f t="shared" si="140"/>
        <v>10</v>
      </c>
      <c r="AD132" s="10">
        <f t="shared" si="140"/>
        <v>0</v>
      </c>
      <c r="AE132" s="11">
        <f t="shared" si="140"/>
        <v>0</v>
      </c>
      <c r="AF132" s="10">
        <f t="shared" si="140"/>
        <v>0</v>
      </c>
      <c r="AG132" s="11">
        <f t="shared" si="140"/>
        <v>0</v>
      </c>
      <c r="AH132" s="10">
        <f t="shared" si="140"/>
        <v>0</v>
      </c>
      <c r="AI132" s="11">
        <f t="shared" si="140"/>
        <v>0</v>
      </c>
      <c r="AJ132" s="10">
        <f t="shared" si="140"/>
        <v>0</v>
      </c>
      <c r="AK132" s="7">
        <f>AK25+AK39+AK78+AK88+AK126+AK131</f>
        <v>4</v>
      </c>
      <c r="AL132" s="7">
        <f>AL25+AL39+AL78+AL88+AL126+AL131</f>
        <v>22</v>
      </c>
      <c r="AM132" s="11">
        <f>AM25+AM39+AM78+AM88+AM131</f>
        <v>86</v>
      </c>
      <c r="AN132" s="10">
        <f>AN25+AN39+AN78+AN88+AN131</f>
        <v>0</v>
      </c>
      <c r="AO132" s="11">
        <f>AO25+AO39+AO78+AO88+AO131</f>
        <v>38</v>
      </c>
      <c r="AP132" s="10">
        <f>AP25+AP39+AP78+AP88+AP131</f>
        <v>0</v>
      </c>
      <c r="AQ132" s="7">
        <f>AQ25+AQ39+AQ78+AQ88+AQ126+AQ131</f>
        <v>15.9</v>
      </c>
      <c r="AR132" s="11">
        <f t="shared" ref="AR132:BC132" si="141">AR25+AR39+AR78+AR88+AR131</f>
        <v>37</v>
      </c>
      <c r="AS132" s="10">
        <f t="shared" si="141"/>
        <v>0</v>
      </c>
      <c r="AT132" s="11">
        <f t="shared" si="141"/>
        <v>0</v>
      </c>
      <c r="AU132" s="10">
        <f t="shared" si="141"/>
        <v>0</v>
      </c>
      <c r="AV132" s="11">
        <f t="shared" si="141"/>
        <v>18</v>
      </c>
      <c r="AW132" s="10">
        <f t="shared" si="141"/>
        <v>0</v>
      </c>
      <c r="AX132" s="11">
        <f t="shared" si="141"/>
        <v>0</v>
      </c>
      <c r="AY132" s="10">
        <f t="shared" si="141"/>
        <v>0</v>
      </c>
      <c r="AZ132" s="11">
        <f t="shared" si="141"/>
        <v>0</v>
      </c>
      <c r="BA132" s="10">
        <f t="shared" si="141"/>
        <v>0</v>
      </c>
      <c r="BB132" s="11">
        <f t="shared" si="141"/>
        <v>0</v>
      </c>
      <c r="BC132" s="10">
        <f t="shared" si="141"/>
        <v>0</v>
      </c>
      <c r="BD132" s="7">
        <f>BD25+BD39+BD78+BD88+BD126+BD131</f>
        <v>8.1</v>
      </c>
      <c r="BE132" s="7">
        <f>BE25+BE39+BE78+BE88+BE126+BE131</f>
        <v>24</v>
      </c>
      <c r="BF132" s="11">
        <f>BF25+BF39+BF78+BF88+BF131</f>
        <v>82</v>
      </c>
      <c r="BG132" s="10">
        <f>BG25+BG39+BG78+BG88+BG131</f>
        <v>0</v>
      </c>
      <c r="BH132" s="11">
        <f>BH25+BH39+BH78+BH88+BH131</f>
        <v>19</v>
      </c>
      <c r="BI132" s="10">
        <f>BI25+BI39+BI78+BI88+BI131</f>
        <v>0</v>
      </c>
      <c r="BJ132" s="7">
        <f>BJ25+BJ39+BJ78+BJ88+BJ126+BJ131</f>
        <v>14</v>
      </c>
      <c r="BK132" s="11">
        <f t="shared" ref="BK132:BV132" si="142">BK25+BK39+BK78+BK88+BK131</f>
        <v>83</v>
      </c>
      <c r="BL132" s="10">
        <f t="shared" si="142"/>
        <v>0</v>
      </c>
      <c r="BM132" s="11">
        <f t="shared" si="142"/>
        <v>30</v>
      </c>
      <c r="BN132" s="10">
        <f t="shared" si="142"/>
        <v>0</v>
      </c>
      <c r="BO132" s="11">
        <f t="shared" si="142"/>
        <v>0</v>
      </c>
      <c r="BP132" s="10">
        <f t="shared" si="142"/>
        <v>0</v>
      </c>
      <c r="BQ132" s="11">
        <f t="shared" si="142"/>
        <v>0</v>
      </c>
      <c r="BR132" s="10">
        <f t="shared" si="142"/>
        <v>0</v>
      </c>
      <c r="BS132" s="11">
        <f t="shared" si="142"/>
        <v>0</v>
      </c>
      <c r="BT132" s="10">
        <f t="shared" si="142"/>
        <v>0</v>
      </c>
      <c r="BU132" s="11">
        <f t="shared" si="142"/>
        <v>0</v>
      </c>
      <c r="BV132" s="10">
        <f t="shared" si="142"/>
        <v>0</v>
      </c>
      <c r="BW132" s="7">
        <f>BW25+BW39+BW78+BW88+BW126+BW131</f>
        <v>12</v>
      </c>
      <c r="BX132" s="7">
        <f>BX25+BX39+BX78+BX88+BX126+BX131</f>
        <v>26</v>
      </c>
      <c r="BY132" s="11">
        <f>BY25+BY39+BY78+BY88+BY131</f>
        <v>109</v>
      </c>
      <c r="BZ132" s="10">
        <f>BZ25+BZ39+BZ78+BZ88+BZ131</f>
        <v>0</v>
      </c>
      <c r="CA132" s="11">
        <f>CA25+CA39+CA78+CA88+CA131</f>
        <v>9</v>
      </c>
      <c r="CB132" s="10">
        <f>CB25+CB39+CB78+CB88+CB131</f>
        <v>0</v>
      </c>
      <c r="CC132" s="7">
        <f>CC25+CC39+CC78+CC88+CC126+CC131</f>
        <v>12.8</v>
      </c>
      <c r="CD132" s="11">
        <f t="shared" ref="CD132:CO132" si="143">CD25+CD39+CD78+CD88+CD131</f>
        <v>48</v>
      </c>
      <c r="CE132" s="10">
        <f t="shared" si="143"/>
        <v>0</v>
      </c>
      <c r="CF132" s="11">
        <f t="shared" si="143"/>
        <v>30</v>
      </c>
      <c r="CG132" s="10">
        <f t="shared" si="143"/>
        <v>0</v>
      </c>
      <c r="CH132" s="11">
        <f t="shared" si="143"/>
        <v>45</v>
      </c>
      <c r="CI132" s="10">
        <f t="shared" si="143"/>
        <v>0</v>
      </c>
      <c r="CJ132" s="11">
        <f t="shared" si="143"/>
        <v>0</v>
      </c>
      <c r="CK132" s="10">
        <f t="shared" si="143"/>
        <v>0</v>
      </c>
      <c r="CL132" s="11">
        <f t="shared" si="143"/>
        <v>0</v>
      </c>
      <c r="CM132" s="10">
        <f t="shared" si="143"/>
        <v>0</v>
      </c>
      <c r="CN132" s="11">
        <f t="shared" si="143"/>
        <v>0</v>
      </c>
      <c r="CO132" s="10">
        <f t="shared" si="143"/>
        <v>0</v>
      </c>
      <c r="CP132" s="7">
        <f>CP25+CP39+CP78+CP88+CP126+CP131</f>
        <v>13.2</v>
      </c>
      <c r="CQ132" s="7">
        <f>CQ25+CQ39+CQ78+CQ88+CQ126+CQ131</f>
        <v>26</v>
      </c>
      <c r="CR132" s="11">
        <f>CR25+CR39+CR78+CR88+CR131</f>
        <v>115</v>
      </c>
      <c r="CS132" s="10">
        <f>CS25+CS39+CS78+CS88+CS131</f>
        <v>0</v>
      </c>
      <c r="CT132" s="11">
        <f>CT25+CT39+CT78+CT88+CT131</f>
        <v>0</v>
      </c>
      <c r="CU132" s="10">
        <f>CU25+CU39+CU78+CU88+CU131</f>
        <v>0</v>
      </c>
      <c r="CV132" s="7">
        <f>CV25+CV39+CV78+CV88+CV126+CV131</f>
        <v>13</v>
      </c>
      <c r="CW132" s="11">
        <f t="shared" ref="CW132:DH132" si="144">CW25+CW39+CW78+CW88+CW131</f>
        <v>53</v>
      </c>
      <c r="CX132" s="10">
        <f t="shared" si="144"/>
        <v>0</v>
      </c>
      <c r="CY132" s="11">
        <f t="shared" si="144"/>
        <v>40</v>
      </c>
      <c r="CZ132" s="10">
        <f t="shared" si="144"/>
        <v>0</v>
      </c>
      <c r="DA132" s="11">
        <f t="shared" si="144"/>
        <v>27</v>
      </c>
      <c r="DB132" s="10">
        <f t="shared" si="144"/>
        <v>0</v>
      </c>
      <c r="DC132" s="11">
        <f t="shared" si="144"/>
        <v>0</v>
      </c>
      <c r="DD132" s="10">
        <f t="shared" si="144"/>
        <v>0</v>
      </c>
      <c r="DE132" s="11">
        <f t="shared" si="144"/>
        <v>0</v>
      </c>
      <c r="DF132" s="10">
        <f t="shared" si="144"/>
        <v>0</v>
      </c>
      <c r="DG132" s="11">
        <f t="shared" si="144"/>
        <v>0</v>
      </c>
      <c r="DH132" s="10">
        <f t="shared" si="144"/>
        <v>0</v>
      </c>
      <c r="DI132" s="7">
        <f>DI25+DI39+DI78+DI88+DI126+DI131</f>
        <v>15</v>
      </c>
      <c r="DJ132" s="7">
        <f>DJ25+DJ39+DJ78+DJ88+DJ126+DJ131</f>
        <v>28</v>
      </c>
      <c r="DK132" s="11">
        <f>DK25+DK39+DK78+DK88+DK131</f>
        <v>96</v>
      </c>
      <c r="DL132" s="10">
        <f>DL25+DL39+DL78+DL88+DL131</f>
        <v>0</v>
      </c>
      <c r="DM132" s="11">
        <f>DM25+DM39+DM78+DM88+DM131</f>
        <v>27</v>
      </c>
      <c r="DN132" s="10">
        <f>DN25+DN39+DN78+DN88+DN131</f>
        <v>0</v>
      </c>
      <c r="DO132" s="7">
        <f>DO25+DO39+DO78+DO88+DO126+DO131</f>
        <v>14.4</v>
      </c>
      <c r="DP132" s="11">
        <f t="shared" ref="DP132:EA132" si="145">DP25+DP39+DP78+DP88+DP131</f>
        <v>73</v>
      </c>
      <c r="DQ132" s="10">
        <f t="shared" si="145"/>
        <v>0</v>
      </c>
      <c r="DR132" s="11">
        <f t="shared" si="145"/>
        <v>0</v>
      </c>
      <c r="DS132" s="10">
        <f t="shared" si="145"/>
        <v>0</v>
      </c>
      <c r="DT132" s="11">
        <f t="shared" si="145"/>
        <v>18</v>
      </c>
      <c r="DU132" s="10">
        <f t="shared" si="145"/>
        <v>0</v>
      </c>
      <c r="DV132" s="11">
        <f t="shared" si="145"/>
        <v>0</v>
      </c>
      <c r="DW132" s="10">
        <f t="shared" si="145"/>
        <v>0</v>
      </c>
      <c r="DX132" s="11">
        <f t="shared" si="145"/>
        <v>0</v>
      </c>
      <c r="DY132" s="10">
        <f t="shared" si="145"/>
        <v>0</v>
      </c>
      <c r="DZ132" s="11">
        <f t="shared" si="145"/>
        <v>0</v>
      </c>
      <c r="EA132" s="10">
        <f t="shared" si="145"/>
        <v>0</v>
      </c>
      <c r="EB132" s="7">
        <f>EB25+EB39+EB78+EB88+EB126+EB131</f>
        <v>11.600000000000001</v>
      </c>
      <c r="EC132" s="7">
        <f>EC25+EC39+EC78+EC88+EC126+EC131</f>
        <v>26</v>
      </c>
      <c r="ED132" s="11">
        <f>ED25+ED39+ED78+ED88+ED131</f>
        <v>109</v>
      </c>
      <c r="EE132" s="10">
        <f>EE25+EE39+EE78+EE88+EE131</f>
        <v>0</v>
      </c>
      <c r="EF132" s="11">
        <f>EF25+EF39+EF78+EF88+EF131</f>
        <v>55</v>
      </c>
      <c r="EG132" s="10">
        <f>EG25+EG39+EG78+EG88+EG131</f>
        <v>0</v>
      </c>
      <c r="EH132" s="7">
        <f>EH25+EH39+EH78+EH88+EH126+EH131</f>
        <v>22.2</v>
      </c>
      <c r="EI132" s="11">
        <f t="shared" ref="EI132:ET132" si="146">EI25+EI39+EI78+EI88+EI131</f>
        <v>0</v>
      </c>
      <c r="EJ132" s="10">
        <f t="shared" si="146"/>
        <v>0</v>
      </c>
      <c r="EK132" s="11">
        <f t="shared" si="146"/>
        <v>0</v>
      </c>
      <c r="EL132" s="10">
        <f t="shared" si="146"/>
        <v>0</v>
      </c>
      <c r="EM132" s="11">
        <f t="shared" si="146"/>
        <v>37</v>
      </c>
      <c r="EN132" s="10">
        <f t="shared" si="146"/>
        <v>0</v>
      </c>
      <c r="EO132" s="11">
        <f t="shared" si="146"/>
        <v>0</v>
      </c>
      <c r="EP132" s="10">
        <f t="shared" si="146"/>
        <v>0</v>
      </c>
      <c r="EQ132" s="11">
        <f t="shared" si="146"/>
        <v>0</v>
      </c>
      <c r="ER132" s="10">
        <f t="shared" si="146"/>
        <v>0</v>
      </c>
      <c r="ES132" s="11">
        <f t="shared" si="146"/>
        <v>9</v>
      </c>
      <c r="ET132" s="10">
        <f t="shared" si="146"/>
        <v>0</v>
      </c>
      <c r="EU132" s="7">
        <f>EU25+EU39+EU78+EU88+EU126+EU131</f>
        <v>5.8</v>
      </c>
      <c r="EV132" s="7">
        <f>EV25+EV39+EV78+EV88+EV126+EV131</f>
        <v>28</v>
      </c>
      <c r="EW132" s="11">
        <f>EW25+EW39+EW78+EW88+EW131</f>
        <v>37</v>
      </c>
      <c r="EX132" s="10">
        <f>EX25+EX39+EX78+EX88+EX131</f>
        <v>0</v>
      </c>
      <c r="EY132" s="11">
        <f>EY25+EY39+EY78+EY88+EY131</f>
        <v>18</v>
      </c>
      <c r="EZ132" s="10">
        <f>EZ25+EZ39+EZ78+EZ88+EZ131</f>
        <v>0</v>
      </c>
      <c r="FA132" s="7">
        <f>FA25+FA39+FA78+FA88+FA126+FA131</f>
        <v>6</v>
      </c>
      <c r="FB132" s="11">
        <f t="shared" ref="FB132:FM132" si="147">FB25+FB39+FB78+FB88+FB131</f>
        <v>0</v>
      </c>
      <c r="FC132" s="10">
        <f t="shared" si="147"/>
        <v>0</v>
      </c>
      <c r="FD132" s="11">
        <f t="shared" si="147"/>
        <v>0</v>
      </c>
      <c r="FE132" s="10">
        <f t="shared" si="147"/>
        <v>0</v>
      </c>
      <c r="FF132" s="11">
        <f t="shared" si="147"/>
        <v>19</v>
      </c>
      <c r="FG132" s="10">
        <f t="shared" si="147"/>
        <v>0</v>
      </c>
      <c r="FH132" s="11">
        <f t="shared" si="147"/>
        <v>0</v>
      </c>
      <c r="FI132" s="10">
        <f t="shared" si="147"/>
        <v>0</v>
      </c>
      <c r="FJ132" s="11">
        <f t="shared" si="147"/>
        <v>0</v>
      </c>
      <c r="FK132" s="10">
        <f t="shared" si="147"/>
        <v>0</v>
      </c>
      <c r="FL132" s="11">
        <f t="shared" si="147"/>
        <v>0</v>
      </c>
      <c r="FM132" s="10">
        <f t="shared" si="147"/>
        <v>0</v>
      </c>
      <c r="FN132" s="7">
        <f>FN25+FN39+FN78+FN88+FN126+FN131</f>
        <v>24</v>
      </c>
      <c r="FO132" s="7">
        <f>FO25+FO39+FO78+FO88+FO126+FO131</f>
        <v>30</v>
      </c>
    </row>
    <row r="134" spans="1:171" x14ac:dyDescent="0.2">
      <c r="D134" s="3" t="s">
        <v>22</v>
      </c>
      <c r="E134" s="3" t="s">
        <v>257</v>
      </c>
    </row>
    <row r="135" spans="1:171" x14ac:dyDescent="0.2">
      <c r="D135" s="3" t="s">
        <v>26</v>
      </c>
      <c r="E135" s="3" t="s">
        <v>258</v>
      </c>
    </row>
    <row r="136" spans="1:171" x14ac:dyDescent="0.2">
      <c r="D136" s="21" t="s">
        <v>32</v>
      </c>
      <c r="E136" s="21"/>
    </row>
    <row r="137" spans="1:171" x14ac:dyDescent="0.2">
      <c r="D137" s="3" t="s">
        <v>34</v>
      </c>
      <c r="E137" s="3" t="s">
        <v>259</v>
      </c>
    </row>
    <row r="138" spans="1:171" x14ac:dyDescent="0.2">
      <c r="D138" s="3" t="s">
        <v>35</v>
      </c>
      <c r="E138" s="3" t="s">
        <v>260</v>
      </c>
    </row>
    <row r="139" spans="1:171" x14ac:dyDescent="0.2">
      <c r="D139" s="21" t="s">
        <v>33</v>
      </c>
      <c r="E139" s="21"/>
    </row>
    <row r="140" spans="1:171" x14ac:dyDescent="0.2">
      <c r="D140" s="3" t="s">
        <v>36</v>
      </c>
      <c r="E140" s="3" t="s">
        <v>261</v>
      </c>
      <c r="M140" s="9"/>
      <c r="U140" s="9"/>
      <c r="AC140" s="9"/>
    </row>
    <row r="141" spans="1:171" x14ac:dyDescent="0.2">
      <c r="D141" s="3" t="s">
        <v>37</v>
      </c>
      <c r="E141" s="3" t="s">
        <v>262</v>
      </c>
    </row>
    <row r="142" spans="1:171" x14ac:dyDescent="0.2">
      <c r="D142" s="3" t="s">
        <v>38</v>
      </c>
      <c r="E142" s="3" t="s">
        <v>263</v>
      </c>
    </row>
    <row r="143" spans="1:171" x14ac:dyDescent="0.2">
      <c r="D143" s="3" t="s">
        <v>39</v>
      </c>
      <c r="E143" s="3" t="s">
        <v>264</v>
      </c>
    </row>
    <row r="144" spans="1:171" x14ac:dyDescent="0.2">
      <c r="D144" s="3" t="s">
        <v>40</v>
      </c>
      <c r="E144" s="3" t="s">
        <v>265</v>
      </c>
    </row>
    <row r="145" spans="4:5" x14ac:dyDescent="0.2">
      <c r="D145" s="3" t="s">
        <v>41</v>
      </c>
      <c r="E145" s="3" t="s">
        <v>266</v>
      </c>
    </row>
  </sheetData>
  <mergeCells count="185">
    <mergeCell ref="A124:FO124"/>
    <mergeCell ref="A127:FO127"/>
    <mergeCell ref="D136:E136"/>
    <mergeCell ref="D139:E139"/>
    <mergeCell ref="C119:C120"/>
    <mergeCell ref="A119:A120"/>
    <mergeCell ref="B119:B120"/>
    <mergeCell ref="C122:C123"/>
    <mergeCell ref="A122:A123"/>
    <mergeCell ref="B122:B123"/>
    <mergeCell ref="C115:C116"/>
    <mergeCell ref="A115:A116"/>
    <mergeCell ref="B115:B116"/>
    <mergeCell ref="C117:C118"/>
    <mergeCell ref="A117:A118"/>
    <mergeCell ref="B117:B118"/>
    <mergeCell ref="C111:C112"/>
    <mergeCell ref="A111:A112"/>
    <mergeCell ref="B111:B112"/>
    <mergeCell ref="C113:C114"/>
    <mergeCell ref="A113:A114"/>
    <mergeCell ref="B113:B114"/>
    <mergeCell ref="C107:C108"/>
    <mergeCell ref="A107:A108"/>
    <mergeCell ref="B107:B108"/>
    <mergeCell ref="C109:C110"/>
    <mergeCell ref="A109:A110"/>
    <mergeCell ref="B109:B110"/>
    <mergeCell ref="C101:C102"/>
    <mergeCell ref="A101:A102"/>
    <mergeCell ref="B101:B102"/>
    <mergeCell ref="C104:C105"/>
    <mergeCell ref="A104:A105"/>
    <mergeCell ref="B104:B105"/>
    <mergeCell ref="C96:C97"/>
    <mergeCell ref="A96:A97"/>
    <mergeCell ref="B96:B97"/>
    <mergeCell ref="C98:C99"/>
    <mergeCell ref="A98:A99"/>
    <mergeCell ref="B98:B99"/>
    <mergeCell ref="C92:C93"/>
    <mergeCell ref="A92:A93"/>
    <mergeCell ref="B92:B93"/>
    <mergeCell ref="C94:C95"/>
    <mergeCell ref="A94:A95"/>
    <mergeCell ref="B94:B95"/>
    <mergeCell ref="A16:FO16"/>
    <mergeCell ref="A26:FO26"/>
    <mergeCell ref="A40:FO40"/>
    <mergeCell ref="A79:FO79"/>
    <mergeCell ref="A89:FO89"/>
    <mergeCell ref="C90:C91"/>
    <mergeCell ref="A90:A91"/>
    <mergeCell ref="B90:B91"/>
    <mergeCell ref="FF15:FG15"/>
    <mergeCell ref="FH15:FI15"/>
    <mergeCell ref="FJ15:FK15"/>
    <mergeCell ref="FL15:FM15"/>
    <mergeCell ref="FN14:FN15"/>
    <mergeCell ref="FO14:FO15"/>
    <mergeCell ref="EU14:EU15"/>
    <mergeCell ref="EV14:EV15"/>
    <mergeCell ref="EW13:FO13"/>
    <mergeCell ref="EW14:EZ14"/>
    <mergeCell ref="EW15:EX15"/>
    <mergeCell ref="EY15:EZ15"/>
    <mergeCell ref="FA14:FA15"/>
    <mergeCell ref="FB14:FM14"/>
    <mergeCell ref="FB15:FC15"/>
    <mergeCell ref="FD15:FE15"/>
    <mergeCell ref="EH14:EH15"/>
    <mergeCell ref="EI14:ET14"/>
    <mergeCell ref="EI15:EJ15"/>
    <mergeCell ref="EK15:EL15"/>
    <mergeCell ref="EM15:EN15"/>
    <mergeCell ref="EO15:EP15"/>
    <mergeCell ref="EQ15:ER15"/>
    <mergeCell ref="ES15:ET15"/>
    <mergeCell ref="DV15:DW15"/>
    <mergeCell ref="DX15:DY15"/>
    <mergeCell ref="DZ15:EA15"/>
    <mergeCell ref="EB14:EB15"/>
    <mergeCell ref="EC14:EC15"/>
    <mergeCell ref="ED12:FO12"/>
    <mergeCell ref="ED13:EV13"/>
    <mergeCell ref="ED14:EG14"/>
    <mergeCell ref="ED15:EE15"/>
    <mergeCell ref="EF15:EG15"/>
    <mergeCell ref="DJ14:DJ15"/>
    <mergeCell ref="DK13:EC13"/>
    <mergeCell ref="DK14:DN14"/>
    <mergeCell ref="DK15:DL15"/>
    <mergeCell ref="DM15:DN15"/>
    <mergeCell ref="DO14:DO15"/>
    <mergeCell ref="DP14:EA14"/>
    <mergeCell ref="DP15:DQ15"/>
    <mergeCell ref="DR15:DS15"/>
    <mergeCell ref="DT15:DU15"/>
    <mergeCell ref="CY15:CZ15"/>
    <mergeCell ref="DA15:DB15"/>
    <mergeCell ref="DC15:DD15"/>
    <mergeCell ref="DE15:DF15"/>
    <mergeCell ref="DG15:DH15"/>
    <mergeCell ref="DI14:DI15"/>
    <mergeCell ref="CP14:CP15"/>
    <mergeCell ref="CQ14:CQ15"/>
    <mergeCell ref="CR12:EC12"/>
    <mergeCell ref="CR13:DJ13"/>
    <mergeCell ref="CR14:CU14"/>
    <mergeCell ref="CR15:CS15"/>
    <mergeCell ref="CT15:CU15"/>
    <mergeCell ref="CV14:CV15"/>
    <mergeCell ref="CW14:DH14"/>
    <mergeCell ref="CW15:CX15"/>
    <mergeCell ref="CD14:CO14"/>
    <mergeCell ref="CD15:CE15"/>
    <mergeCell ref="CF15:CG15"/>
    <mergeCell ref="CH15:C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BY13:CQ13"/>
    <mergeCell ref="BY14:CB14"/>
    <mergeCell ref="BY15:BZ15"/>
    <mergeCell ref="CA15:CB15"/>
    <mergeCell ref="CC14:CC15"/>
    <mergeCell ref="BF12:CQ12"/>
    <mergeCell ref="BF13:BX13"/>
    <mergeCell ref="BF14:BI14"/>
    <mergeCell ref="BF15:BG15"/>
    <mergeCell ref="BH15:BI15"/>
    <mergeCell ref="BJ14:BJ15"/>
    <mergeCell ref="BK14:BV14"/>
    <mergeCell ref="BK15:BL15"/>
    <mergeCell ref="BM15:BN15"/>
    <mergeCell ref="BO15:BP15"/>
    <mergeCell ref="AV15:AW15"/>
    <mergeCell ref="AX15:AY15"/>
    <mergeCell ref="AZ15:BA15"/>
    <mergeCell ref="BB15:BC15"/>
    <mergeCell ref="BD14:BD15"/>
    <mergeCell ref="BE14:BE15"/>
    <mergeCell ref="AK14:AK15"/>
    <mergeCell ref="AL14:AL15"/>
    <mergeCell ref="AM13:BE13"/>
    <mergeCell ref="AM14:AP14"/>
    <mergeCell ref="AM15:AN15"/>
    <mergeCell ref="AO15:AP15"/>
    <mergeCell ref="AQ14:AQ15"/>
    <mergeCell ref="AR14:BC14"/>
    <mergeCell ref="AR15:AS15"/>
    <mergeCell ref="AT15:AU15"/>
    <mergeCell ref="X14:X15"/>
    <mergeCell ref="Y14:AJ14"/>
    <mergeCell ref="Y15:Z15"/>
    <mergeCell ref="AA15:AB15"/>
    <mergeCell ref="AC15:AD15"/>
    <mergeCell ref="AE15:AF15"/>
    <mergeCell ref="AG15:AH15"/>
    <mergeCell ref="AI15:AJ15"/>
    <mergeCell ref="I14:J14"/>
    <mergeCell ref="K14:P14"/>
    <mergeCell ref="Q12:Q15"/>
    <mergeCell ref="R12:R15"/>
    <mergeCell ref="S12:S15"/>
    <mergeCell ref="T12:BE12"/>
    <mergeCell ref="T13:AL13"/>
    <mergeCell ref="T14:W14"/>
    <mergeCell ref="T15:U15"/>
    <mergeCell ref="V15:W15"/>
    <mergeCell ref="A11:FN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diagnostyka i urządzenia mechat</vt:lpstr>
      <vt:lpstr>organizacja transportu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2021-05-14T07:27:45Z</dcterms:created>
  <dcterms:modified xsi:type="dcterms:W3CDTF">2021-06-01T10:22:20Z</dcterms:modified>
</cp:coreProperties>
</file>