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4DFE06C-3F33-49B7-8DF8-D9F7979A186C}" xr6:coauthVersionLast="45" xr6:coauthVersionMax="45" xr10:uidLastSave="{00000000-0000-0000-0000-000000000000}"/>
  <bookViews>
    <workbookView xWindow="-120" yWindow="-120" windowWidth="38640" windowHeight="15840"/>
  </bookViews>
  <sheets>
    <sheet name="diagnostyka i urządzenia mechat" sheetId="1" r:id="rId1"/>
    <sheet name="organizacja transpor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P17" i="1"/>
  <c r="S17" i="1"/>
  <c r="AL17" i="1"/>
  <c r="BE17" i="1"/>
  <c r="BM17" i="1"/>
  <c r="L17" i="1"/>
  <c r="BW17" i="1"/>
  <c r="CQ17" i="1"/>
  <c r="DJ17" i="1"/>
  <c r="EC17" i="1"/>
  <c r="EV17" i="1"/>
  <c r="FO17" i="1"/>
  <c r="I18" i="1"/>
  <c r="J18" i="1"/>
  <c r="K18" i="1"/>
  <c r="M18" i="1"/>
  <c r="N18" i="1"/>
  <c r="O18" i="1"/>
  <c r="P18" i="1"/>
  <c r="S18" i="1"/>
  <c r="AL18" i="1"/>
  <c r="BE18" i="1"/>
  <c r="G18" i="1"/>
  <c r="BX18" i="1"/>
  <c r="CF18" i="1"/>
  <c r="CP18" i="1"/>
  <c r="R18" i="1"/>
  <c r="CQ18" i="1"/>
  <c r="DJ18" i="1"/>
  <c r="EC18" i="1"/>
  <c r="EV18" i="1"/>
  <c r="FO18" i="1"/>
  <c r="I19" i="1"/>
  <c r="J19" i="1"/>
  <c r="K19" i="1"/>
  <c r="M19" i="1"/>
  <c r="N19" i="1"/>
  <c r="O19" i="1"/>
  <c r="P19" i="1"/>
  <c r="S19" i="1"/>
  <c r="AL19" i="1"/>
  <c r="BE19" i="1"/>
  <c r="BX19" i="1"/>
  <c r="CQ19" i="1"/>
  <c r="CY19" i="1"/>
  <c r="L19" i="1"/>
  <c r="DI19" i="1"/>
  <c r="EC19" i="1"/>
  <c r="EV19" i="1"/>
  <c r="FO19" i="1"/>
  <c r="I20" i="1"/>
  <c r="J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V20" i="1"/>
  <c r="FO20" i="1"/>
  <c r="I21" i="1"/>
  <c r="J21" i="1"/>
  <c r="K21" i="1"/>
  <c r="L21" i="1"/>
  <c r="M21" i="1"/>
  <c r="N21" i="1"/>
  <c r="O21" i="1"/>
  <c r="P21" i="1"/>
  <c r="R21" i="1"/>
  <c r="AL21" i="1"/>
  <c r="G21" i="1"/>
  <c r="BE21" i="1"/>
  <c r="F21" i="1"/>
  <c r="BX21" i="1"/>
  <c r="CQ21" i="1"/>
  <c r="DJ21" i="1"/>
  <c r="EC21" i="1"/>
  <c r="EV21" i="1"/>
  <c r="FO21" i="1"/>
  <c r="I22" i="1"/>
  <c r="J22" i="1"/>
  <c r="K22" i="1"/>
  <c r="L22" i="1"/>
  <c r="M22" i="1"/>
  <c r="N22" i="1"/>
  <c r="O22" i="1"/>
  <c r="P22" i="1"/>
  <c r="R22" i="1"/>
  <c r="S22" i="1"/>
  <c r="AL22" i="1"/>
  <c r="BE22" i="1"/>
  <c r="BX22" i="1"/>
  <c r="CQ22" i="1"/>
  <c r="DJ22" i="1"/>
  <c r="EC22" i="1"/>
  <c r="ED22" i="1"/>
  <c r="EH22" i="1"/>
  <c r="FO22" i="1"/>
  <c r="I23" i="1"/>
  <c r="I25" i="1"/>
  <c r="J23" i="1"/>
  <c r="K23" i="1"/>
  <c r="L23" i="1"/>
  <c r="M23" i="1"/>
  <c r="M25" i="1"/>
  <c r="N23" i="1"/>
  <c r="O23" i="1"/>
  <c r="P23" i="1"/>
  <c r="R23" i="1"/>
  <c r="AL23" i="1"/>
  <c r="G23" i="1"/>
  <c r="BE23" i="1"/>
  <c r="BX23" i="1"/>
  <c r="CQ23" i="1"/>
  <c r="DJ23" i="1"/>
  <c r="EC23" i="1"/>
  <c r="EV23" i="1"/>
  <c r="FO23" i="1"/>
  <c r="F24" i="1"/>
  <c r="J24" i="1"/>
  <c r="K24" i="1"/>
  <c r="L24" i="1"/>
  <c r="M24" i="1"/>
  <c r="N24" i="1"/>
  <c r="O24" i="1"/>
  <c r="P24" i="1"/>
  <c r="R24" i="1"/>
  <c r="S24" i="1"/>
  <c r="AL24" i="1"/>
  <c r="BE24" i="1"/>
  <c r="BX24" i="1"/>
  <c r="CQ24" i="1"/>
  <c r="DJ24" i="1"/>
  <c r="EC24" i="1"/>
  <c r="EV24" i="1"/>
  <c r="EW24" i="1"/>
  <c r="I24" i="1"/>
  <c r="H24" i="1"/>
  <c r="EY24" i="1"/>
  <c r="FA24" i="1"/>
  <c r="FO24" i="1"/>
  <c r="K25" i="1"/>
  <c r="O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E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I27" i="1"/>
  <c r="J27" i="1"/>
  <c r="K27" i="1"/>
  <c r="L27" i="1"/>
  <c r="M27" i="1"/>
  <c r="N27" i="1"/>
  <c r="O27" i="1"/>
  <c r="P27" i="1"/>
  <c r="R27" i="1"/>
  <c r="AL27" i="1"/>
  <c r="G27" i="1"/>
  <c r="BE27" i="1"/>
  <c r="BX27" i="1"/>
  <c r="CQ27" i="1"/>
  <c r="DJ27" i="1"/>
  <c r="EC27" i="1"/>
  <c r="EV27" i="1"/>
  <c r="FO27" i="1"/>
  <c r="I28" i="1"/>
  <c r="J28" i="1"/>
  <c r="H28" i="1"/>
  <c r="K28" i="1"/>
  <c r="L28" i="1"/>
  <c r="M28" i="1"/>
  <c r="N28" i="1"/>
  <c r="O28" i="1"/>
  <c r="P28" i="1"/>
  <c r="R28" i="1"/>
  <c r="R39" i="1"/>
  <c r="AL28" i="1"/>
  <c r="BE28" i="1"/>
  <c r="BX28" i="1"/>
  <c r="CQ28" i="1"/>
  <c r="DJ28" i="1"/>
  <c r="EC28" i="1"/>
  <c r="EV28" i="1"/>
  <c r="FO28" i="1"/>
  <c r="I29" i="1"/>
  <c r="J29" i="1"/>
  <c r="K29" i="1"/>
  <c r="L29" i="1"/>
  <c r="M29" i="1"/>
  <c r="N29" i="1"/>
  <c r="O29" i="1"/>
  <c r="P29" i="1"/>
  <c r="R29" i="1"/>
  <c r="AL29" i="1"/>
  <c r="G29" i="1"/>
  <c r="BE29" i="1"/>
  <c r="BX29" i="1"/>
  <c r="CQ29" i="1"/>
  <c r="DJ29" i="1"/>
  <c r="DJ39" i="1"/>
  <c r="EC29" i="1"/>
  <c r="EV29" i="1"/>
  <c r="FO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DJ30" i="1"/>
  <c r="EC30" i="1"/>
  <c r="EV30" i="1"/>
  <c r="FO30" i="1"/>
  <c r="I31" i="1"/>
  <c r="J31" i="1"/>
  <c r="K31" i="1"/>
  <c r="L31" i="1"/>
  <c r="M31" i="1"/>
  <c r="N31" i="1"/>
  <c r="O31" i="1"/>
  <c r="P31" i="1"/>
  <c r="R31" i="1"/>
  <c r="AL31" i="1"/>
  <c r="G31" i="1"/>
  <c r="BE31" i="1"/>
  <c r="BX31" i="1"/>
  <c r="CQ31" i="1"/>
  <c r="DJ31" i="1"/>
  <c r="EC31" i="1"/>
  <c r="EV31" i="1"/>
  <c r="FO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DJ32" i="1"/>
  <c r="EC32" i="1"/>
  <c r="EV32" i="1"/>
  <c r="FO32" i="1"/>
  <c r="I33" i="1"/>
  <c r="J33" i="1"/>
  <c r="K33" i="1"/>
  <c r="L33" i="1"/>
  <c r="M33" i="1"/>
  <c r="N33" i="1"/>
  <c r="O33" i="1"/>
  <c r="P33" i="1"/>
  <c r="R33" i="1"/>
  <c r="AL33" i="1"/>
  <c r="G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DJ34" i="1"/>
  <c r="EC34" i="1"/>
  <c r="EV34" i="1"/>
  <c r="FO34" i="1"/>
  <c r="I35" i="1"/>
  <c r="J35" i="1"/>
  <c r="K35" i="1"/>
  <c r="L35" i="1"/>
  <c r="M35" i="1"/>
  <c r="N35" i="1"/>
  <c r="O35" i="1"/>
  <c r="P35" i="1"/>
  <c r="Q35" i="1"/>
  <c r="S35" i="1"/>
  <c r="S39" i="1"/>
  <c r="AL35" i="1"/>
  <c r="F35" i="1"/>
  <c r="AM35" i="1"/>
  <c r="AM39" i="1"/>
  <c r="AQ35" i="1"/>
  <c r="AR35" i="1"/>
  <c r="BD35" i="1"/>
  <c r="R35" i="1"/>
  <c r="BE35" i="1"/>
  <c r="BX35" i="1"/>
  <c r="CQ35" i="1"/>
  <c r="DJ35" i="1"/>
  <c r="EC35" i="1"/>
  <c r="EV35" i="1"/>
  <c r="FO35" i="1"/>
  <c r="G36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N39" i="1"/>
  <c r="O37" i="1"/>
  <c r="P37" i="1"/>
  <c r="R37" i="1"/>
  <c r="AL37" i="1"/>
  <c r="G37" i="1"/>
  <c r="BE37" i="1"/>
  <c r="F37" i="1"/>
  <c r="BX37" i="1"/>
  <c r="CQ37" i="1"/>
  <c r="DJ37" i="1"/>
  <c r="EC37" i="1"/>
  <c r="EV37" i="1"/>
  <c r="FO37" i="1"/>
  <c r="G38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L39" i="1"/>
  <c r="P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I41" i="1"/>
  <c r="J41" i="1"/>
  <c r="H41" i="1"/>
  <c r="K41" i="1"/>
  <c r="L41" i="1"/>
  <c r="M41" i="1"/>
  <c r="N41" i="1"/>
  <c r="O41" i="1"/>
  <c r="P41" i="1"/>
  <c r="R41" i="1"/>
  <c r="AL41" i="1"/>
  <c r="G41" i="1"/>
  <c r="BE41" i="1"/>
  <c r="F41" i="1"/>
  <c r="BX41" i="1"/>
  <c r="CQ41" i="1"/>
  <c r="DJ41" i="1"/>
  <c r="EC41" i="1"/>
  <c r="EV41" i="1"/>
  <c r="FO41" i="1"/>
  <c r="G42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J43" i="1"/>
  <c r="K43" i="1"/>
  <c r="L43" i="1"/>
  <c r="N43" i="1"/>
  <c r="O43" i="1"/>
  <c r="P43" i="1"/>
  <c r="S43" i="1"/>
  <c r="AL43" i="1"/>
  <c r="BE43" i="1"/>
  <c r="BX43" i="1"/>
  <c r="BY43" i="1"/>
  <c r="I43" i="1"/>
  <c r="H43" i="1"/>
  <c r="CC43" i="1"/>
  <c r="CH43" i="1"/>
  <c r="M43" i="1"/>
  <c r="CP43" i="1"/>
  <c r="R43" i="1"/>
  <c r="DJ43" i="1"/>
  <c r="EC43" i="1"/>
  <c r="EV43" i="1"/>
  <c r="FO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DJ44" i="1"/>
  <c r="EC44" i="1"/>
  <c r="EV44" i="1"/>
  <c r="FO44" i="1"/>
  <c r="I45" i="1"/>
  <c r="H45" i="1"/>
  <c r="J45" i="1"/>
  <c r="K45" i="1"/>
  <c r="L45" i="1"/>
  <c r="M45" i="1"/>
  <c r="N45" i="1"/>
  <c r="O45" i="1"/>
  <c r="P45" i="1"/>
  <c r="R45" i="1"/>
  <c r="AL45" i="1"/>
  <c r="G45" i="1"/>
  <c r="BE45" i="1"/>
  <c r="BX45" i="1"/>
  <c r="CQ45" i="1"/>
  <c r="DJ45" i="1"/>
  <c r="EC45" i="1"/>
  <c r="EV45" i="1"/>
  <c r="FO45" i="1"/>
  <c r="I46" i="1"/>
  <c r="J46" i="1"/>
  <c r="H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DJ46" i="1"/>
  <c r="EC46" i="1"/>
  <c r="EV46" i="1"/>
  <c r="FO46" i="1"/>
  <c r="I47" i="1"/>
  <c r="H47" i="1"/>
  <c r="J47" i="1"/>
  <c r="K47" i="1"/>
  <c r="L47" i="1"/>
  <c r="M47" i="1"/>
  <c r="N47" i="1"/>
  <c r="O47" i="1"/>
  <c r="P47" i="1"/>
  <c r="R47" i="1"/>
  <c r="AL47" i="1"/>
  <c r="G47" i="1"/>
  <c r="BE47" i="1"/>
  <c r="BX47" i="1"/>
  <c r="CQ47" i="1"/>
  <c r="DJ47" i="1"/>
  <c r="EC47" i="1"/>
  <c r="EV47" i="1"/>
  <c r="FO47" i="1"/>
  <c r="I48" i="1"/>
  <c r="J48" i="1"/>
  <c r="K48" i="1"/>
  <c r="L48" i="1"/>
  <c r="M48" i="1"/>
  <c r="N48" i="1"/>
  <c r="O48" i="1"/>
  <c r="P48" i="1"/>
  <c r="R48" i="1"/>
  <c r="AL48" i="1"/>
  <c r="G48" i="1"/>
  <c r="BE48" i="1"/>
  <c r="BX48" i="1"/>
  <c r="CQ48" i="1"/>
  <c r="DJ48" i="1"/>
  <c r="EC48" i="1"/>
  <c r="EV48" i="1"/>
  <c r="FO48" i="1"/>
  <c r="G49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FO49" i="1"/>
  <c r="I50" i="1"/>
  <c r="J50" i="1"/>
  <c r="H50" i="1"/>
  <c r="K50" i="1"/>
  <c r="L50" i="1"/>
  <c r="M50" i="1"/>
  <c r="N50" i="1"/>
  <c r="O50" i="1"/>
  <c r="P50" i="1"/>
  <c r="R50" i="1"/>
  <c r="AL50" i="1"/>
  <c r="G50" i="1"/>
  <c r="BE50" i="1"/>
  <c r="F50" i="1"/>
  <c r="BX50" i="1"/>
  <c r="CQ50" i="1"/>
  <c r="DJ50" i="1"/>
  <c r="EC50" i="1"/>
  <c r="EV50" i="1"/>
  <c r="FO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I52" i="1"/>
  <c r="J52" i="1"/>
  <c r="H52" i="1"/>
  <c r="K52" i="1"/>
  <c r="L52" i="1"/>
  <c r="M52" i="1"/>
  <c r="N52" i="1"/>
  <c r="O52" i="1"/>
  <c r="P52" i="1"/>
  <c r="R52" i="1"/>
  <c r="AL52" i="1"/>
  <c r="G52" i="1"/>
  <c r="BE52" i="1"/>
  <c r="F52" i="1"/>
  <c r="BX52" i="1"/>
  <c r="CQ52" i="1"/>
  <c r="DJ52" i="1"/>
  <c r="EC52" i="1"/>
  <c r="EV52" i="1"/>
  <c r="FO52" i="1"/>
  <c r="G53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H54" i="1"/>
  <c r="K54" i="1"/>
  <c r="L54" i="1"/>
  <c r="M54" i="1"/>
  <c r="N54" i="1"/>
  <c r="O54" i="1"/>
  <c r="P54" i="1"/>
  <c r="R54" i="1"/>
  <c r="AL54" i="1"/>
  <c r="G54" i="1"/>
  <c r="BE54" i="1"/>
  <c r="F54" i="1"/>
  <c r="BX54" i="1"/>
  <c r="CQ54" i="1"/>
  <c r="DJ54" i="1"/>
  <c r="EC54" i="1"/>
  <c r="EV54" i="1"/>
  <c r="FO54" i="1"/>
  <c r="G55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I56" i="1"/>
  <c r="J56" i="1"/>
  <c r="H56" i="1"/>
  <c r="K56" i="1"/>
  <c r="L56" i="1"/>
  <c r="M56" i="1"/>
  <c r="N56" i="1"/>
  <c r="O56" i="1"/>
  <c r="P56" i="1"/>
  <c r="R56" i="1"/>
  <c r="AL56" i="1"/>
  <c r="G56" i="1"/>
  <c r="BE56" i="1"/>
  <c r="F56" i="1"/>
  <c r="BX56" i="1"/>
  <c r="CQ56" i="1"/>
  <c r="DJ56" i="1"/>
  <c r="EC56" i="1"/>
  <c r="EV56" i="1"/>
  <c r="FO56" i="1"/>
  <c r="G57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DJ57" i="1"/>
  <c r="EC57" i="1"/>
  <c r="EV57" i="1"/>
  <c r="FO57" i="1"/>
  <c r="L58" i="1"/>
  <c r="M58" i="1"/>
  <c r="N58" i="1"/>
  <c r="O58" i="1"/>
  <c r="P58" i="1"/>
  <c r="R58" i="1"/>
  <c r="S58" i="1"/>
  <c r="AL58" i="1"/>
  <c r="BE58" i="1"/>
  <c r="BX58" i="1"/>
  <c r="CQ58" i="1"/>
  <c r="DJ58" i="1"/>
  <c r="DK58" i="1"/>
  <c r="I58" i="1"/>
  <c r="H58" i="1"/>
  <c r="DM58" i="1"/>
  <c r="J58" i="1"/>
  <c r="J78" i="1"/>
  <c r="DO58" i="1"/>
  <c r="DP58" i="1"/>
  <c r="K58" i="1"/>
  <c r="EB58" i="1"/>
  <c r="EC58" i="1"/>
  <c r="EV58" i="1"/>
  <c r="FO58" i="1"/>
  <c r="I59" i="1"/>
  <c r="H59" i="1"/>
  <c r="J59" i="1"/>
  <c r="K59" i="1"/>
  <c r="L59" i="1"/>
  <c r="M59" i="1"/>
  <c r="N59" i="1"/>
  <c r="O59" i="1"/>
  <c r="P59" i="1"/>
  <c r="S59" i="1"/>
  <c r="AL59" i="1"/>
  <c r="BE59" i="1"/>
  <c r="BX59" i="1"/>
  <c r="CQ59" i="1"/>
  <c r="DJ59" i="1"/>
  <c r="EC59" i="1"/>
  <c r="ED59" i="1"/>
  <c r="EH59" i="1"/>
  <c r="EV59" i="1"/>
  <c r="EV78" i="1"/>
  <c r="EM59" i="1"/>
  <c r="EU59" i="1"/>
  <c r="R59" i="1"/>
  <c r="FO59" i="1"/>
  <c r="I60" i="1"/>
  <c r="H60" i="1"/>
  <c r="J60" i="1"/>
  <c r="K60" i="1"/>
  <c r="L60" i="1"/>
  <c r="M60" i="1"/>
  <c r="N60" i="1"/>
  <c r="O60" i="1"/>
  <c r="P60" i="1"/>
  <c r="R60" i="1"/>
  <c r="AL60" i="1"/>
  <c r="F60" i="1"/>
  <c r="BE60" i="1"/>
  <c r="BX60" i="1"/>
  <c r="CQ60" i="1"/>
  <c r="DJ60" i="1"/>
  <c r="EC60" i="1"/>
  <c r="EV60" i="1"/>
  <c r="FO60" i="1"/>
  <c r="J61" i="1"/>
  <c r="L61" i="1"/>
  <c r="M61" i="1"/>
  <c r="N61" i="1"/>
  <c r="O61" i="1"/>
  <c r="P61" i="1"/>
  <c r="S61" i="1"/>
  <c r="AL61" i="1"/>
  <c r="BE61" i="1"/>
  <c r="BX61" i="1"/>
  <c r="CQ61" i="1"/>
  <c r="DJ61" i="1"/>
  <c r="DK61" i="1"/>
  <c r="I61" i="1"/>
  <c r="DO61" i="1"/>
  <c r="EC61" i="1"/>
  <c r="EC78" i="1"/>
  <c r="DP61" i="1"/>
  <c r="K61" i="1"/>
  <c r="EB61" i="1"/>
  <c r="R61" i="1"/>
  <c r="EV61" i="1"/>
  <c r="FO61" i="1"/>
  <c r="I62" i="1"/>
  <c r="J62" i="1"/>
  <c r="H62" i="1"/>
  <c r="K62" i="1"/>
  <c r="L62" i="1"/>
  <c r="M62" i="1"/>
  <c r="N62" i="1"/>
  <c r="O62" i="1"/>
  <c r="P62" i="1"/>
  <c r="R62" i="1"/>
  <c r="AL62" i="1"/>
  <c r="G62" i="1"/>
  <c r="BE62" i="1"/>
  <c r="F62" i="1"/>
  <c r="BX62" i="1"/>
  <c r="CQ62" i="1"/>
  <c r="DJ62" i="1"/>
  <c r="EC62" i="1"/>
  <c r="EV62" i="1"/>
  <c r="FO62" i="1"/>
  <c r="J63" i="1"/>
  <c r="L63" i="1"/>
  <c r="M63" i="1"/>
  <c r="N63" i="1"/>
  <c r="O63" i="1"/>
  <c r="P63" i="1"/>
  <c r="S63" i="1"/>
  <c r="AL63" i="1"/>
  <c r="F63" i="1"/>
  <c r="BE63" i="1"/>
  <c r="G63" i="1"/>
  <c r="BX63" i="1"/>
  <c r="CQ63" i="1"/>
  <c r="DJ63" i="1"/>
  <c r="DK63" i="1"/>
  <c r="I63" i="1"/>
  <c r="DO63" i="1"/>
  <c r="DP63" i="1"/>
  <c r="K63" i="1"/>
  <c r="EB63" i="1"/>
  <c r="R63" i="1"/>
  <c r="EC63" i="1"/>
  <c r="EV63" i="1"/>
  <c r="FO63" i="1"/>
  <c r="J64" i="1"/>
  <c r="L64" i="1"/>
  <c r="M64" i="1"/>
  <c r="N64" i="1"/>
  <c r="O64" i="1"/>
  <c r="P64" i="1"/>
  <c r="S64" i="1"/>
  <c r="AL64" i="1"/>
  <c r="F64" i="1"/>
  <c r="BE64" i="1"/>
  <c r="G64" i="1"/>
  <c r="BX64" i="1"/>
  <c r="CQ64" i="1"/>
  <c r="DJ64" i="1"/>
  <c r="DK64" i="1"/>
  <c r="I64" i="1"/>
  <c r="DO64" i="1"/>
  <c r="DP64" i="1"/>
  <c r="K64" i="1"/>
  <c r="EB64" i="1"/>
  <c r="R64" i="1"/>
  <c r="EC64" i="1"/>
  <c r="EV64" i="1"/>
  <c r="FO64" i="1"/>
  <c r="J65" i="1"/>
  <c r="K65" i="1"/>
  <c r="L65" i="1"/>
  <c r="N65" i="1"/>
  <c r="O65" i="1"/>
  <c r="P65" i="1"/>
  <c r="S65" i="1"/>
  <c r="AL65" i="1"/>
  <c r="F65" i="1"/>
  <c r="BE65" i="1"/>
  <c r="G65" i="1"/>
  <c r="BX65" i="1"/>
  <c r="CQ65" i="1"/>
  <c r="DJ65" i="1"/>
  <c r="DK65" i="1"/>
  <c r="I65" i="1"/>
  <c r="DO65" i="1"/>
  <c r="DT65" i="1"/>
  <c r="M65" i="1"/>
  <c r="EB65" i="1"/>
  <c r="R65" i="1"/>
  <c r="EC65" i="1"/>
  <c r="EV65" i="1"/>
  <c r="FO65" i="1"/>
  <c r="I66" i="1"/>
  <c r="H66" i="1"/>
  <c r="J66" i="1"/>
  <c r="K66" i="1"/>
  <c r="L66" i="1"/>
  <c r="M66" i="1"/>
  <c r="N66" i="1"/>
  <c r="O66" i="1"/>
  <c r="P66" i="1"/>
  <c r="R66" i="1"/>
  <c r="AL66" i="1"/>
  <c r="F66" i="1"/>
  <c r="BE66" i="1"/>
  <c r="BX66" i="1"/>
  <c r="CQ66" i="1"/>
  <c r="DJ66" i="1"/>
  <c r="EC66" i="1"/>
  <c r="EV66" i="1"/>
  <c r="FO66" i="1"/>
  <c r="I67" i="1"/>
  <c r="J67" i="1"/>
  <c r="H67" i="1"/>
  <c r="K67" i="1"/>
  <c r="L67" i="1"/>
  <c r="M67" i="1"/>
  <c r="N67" i="1"/>
  <c r="O67" i="1"/>
  <c r="P67" i="1"/>
  <c r="R67" i="1"/>
  <c r="AL67" i="1"/>
  <c r="G67" i="1"/>
  <c r="BE67" i="1"/>
  <c r="F67" i="1"/>
  <c r="BX67" i="1"/>
  <c r="CQ67" i="1"/>
  <c r="DJ67" i="1"/>
  <c r="EC67" i="1"/>
  <c r="EV67" i="1"/>
  <c r="FO67" i="1"/>
  <c r="I68" i="1"/>
  <c r="H68" i="1"/>
  <c r="J68" i="1"/>
  <c r="K68" i="1"/>
  <c r="L68" i="1"/>
  <c r="M68" i="1"/>
  <c r="N68" i="1"/>
  <c r="O68" i="1"/>
  <c r="P68" i="1"/>
  <c r="R68" i="1"/>
  <c r="AL68" i="1"/>
  <c r="F68" i="1"/>
  <c r="BE68" i="1"/>
  <c r="BX68" i="1"/>
  <c r="CQ68" i="1"/>
  <c r="DJ68" i="1"/>
  <c r="EC68" i="1"/>
  <c r="EV68" i="1"/>
  <c r="FO68" i="1"/>
  <c r="I69" i="1"/>
  <c r="J69" i="1"/>
  <c r="H69" i="1"/>
  <c r="K69" i="1"/>
  <c r="L69" i="1"/>
  <c r="M69" i="1"/>
  <c r="N69" i="1"/>
  <c r="O69" i="1"/>
  <c r="P69" i="1"/>
  <c r="R69" i="1"/>
  <c r="AL69" i="1"/>
  <c r="G69" i="1"/>
  <c r="BE69" i="1"/>
  <c r="F69" i="1"/>
  <c r="BX69" i="1"/>
  <c r="CQ69" i="1"/>
  <c r="DJ69" i="1"/>
  <c r="EC69" i="1"/>
  <c r="EV69" i="1"/>
  <c r="FO69" i="1"/>
  <c r="I70" i="1"/>
  <c r="H70" i="1"/>
  <c r="J70" i="1"/>
  <c r="K70" i="1"/>
  <c r="L70" i="1"/>
  <c r="M70" i="1"/>
  <c r="N70" i="1"/>
  <c r="O70" i="1"/>
  <c r="P70" i="1"/>
  <c r="R70" i="1"/>
  <c r="AL70" i="1"/>
  <c r="F70" i="1"/>
  <c r="BE70" i="1"/>
  <c r="BX70" i="1"/>
  <c r="CQ70" i="1"/>
  <c r="DJ70" i="1"/>
  <c r="EC70" i="1"/>
  <c r="EV70" i="1"/>
  <c r="FO70" i="1"/>
  <c r="J71" i="1"/>
  <c r="K71" i="1"/>
  <c r="L71" i="1"/>
  <c r="N71" i="1"/>
  <c r="O71" i="1"/>
  <c r="P71" i="1"/>
  <c r="S71" i="1"/>
  <c r="AL71" i="1"/>
  <c r="BE71" i="1"/>
  <c r="BX71" i="1"/>
  <c r="BY71" i="1"/>
  <c r="I71" i="1"/>
  <c r="CC71" i="1"/>
  <c r="CQ71" i="1"/>
  <c r="CH71" i="1"/>
  <c r="M71" i="1"/>
  <c r="CP71" i="1"/>
  <c r="R71" i="1"/>
  <c r="DJ71" i="1"/>
  <c r="EC71" i="1"/>
  <c r="EV71" i="1"/>
  <c r="FO71" i="1"/>
  <c r="J72" i="1"/>
  <c r="K72" i="1"/>
  <c r="L72" i="1"/>
  <c r="M72" i="1"/>
  <c r="N72" i="1"/>
  <c r="O72" i="1"/>
  <c r="P72" i="1"/>
  <c r="R72" i="1"/>
  <c r="S72" i="1"/>
  <c r="AL72" i="1"/>
  <c r="G72" i="1"/>
  <c r="BE72" i="1"/>
  <c r="BF72" i="1"/>
  <c r="I72" i="1"/>
  <c r="H72" i="1"/>
  <c r="BJ72" i="1"/>
  <c r="BX72" i="1"/>
  <c r="CQ72" i="1"/>
  <c r="DJ72" i="1"/>
  <c r="EC72" i="1"/>
  <c r="EV72" i="1"/>
  <c r="FO72" i="1"/>
  <c r="J73" i="1"/>
  <c r="L73" i="1"/>
  <c r="M73" i="1"/>
  <c r="N73" i="1"/>
  <c r="O73" i="1"/>
  <c r="P73" i="1"/>
  <c r="S73" i="1"/>
  <c r="AL73" i="1"/>
  <c r="AM73" i="1"/>
  <c r="I73" i="1"/>
  <c r="AQ73" i="1"/>
  <c r="BE73" i="1"/>
  <c r="BE78" i="1"/>
  <c r="AR73" i="1"/>
  <c r="K73" i="1"/>
  <c r="BD73" i="1"/>
  <c r="R73" i="1"/>
  <c r="BX73" i="1"/>
  <c r="CQ73" i="1"/>
  <c r="DJ73" i="1"/>
  <c r="EC73" i="1"/>
  <c r="EV73" i="1"/>
  <c r="FO73" i="1"/>
  <c r="J74" i="1"/>
  <c r="K74" i="1"/>
  <c r="L74" i="1"/>
  <c r="M74" i="1"/>
  <c r="N74" i="1"/>
  <c r="O74" i="1"/>
  <c r="P74" i="1"/>
  <c r="R74" i="1"/>
  <c r="S74" i="1"/>
  <c r="AL74" i="1"/>
  <c r="G74" i="1"/>
  <c r="BE74" i="1"/>
  <c r="BX74" i="1"/>
  <c r="CQ74" i="1"/>
  <c r="DJ74" i="1"/>
  <c r="EC74" i="1"/>
  <c r="ED74" i="1"/>
  <c r="I74" i="1"/>
  <c r="H74" i="1"/>
  <c r="EH74" i="1"/>
  <c r="EV74" i="1"/>
  <c r="FO74" i="1"/>
  <c r="J75" i="1"/>
  <c r="K75" i="1"/>
  <c r="L75" i="1"/>
  <c r="L78" i="1"/>
  <c r="N75" i="1"/>
  <c r="N78" i="1"/>
  <c r="O75" i="1"/>
  <c r="P75" i="1"/>
  <c r="P78" i="1"/>
  <c r="S75" i="1"/>
  <c r="AL75" i="1"/>
  <c r="G75" i="1"/>
  <c r="BE75" i="1"/>
  <c r="BX75" i="1"/>
  <c r="CQ75" i="1"/>
  <c r="DJ75" i="1"/>
  <c r="EC75" i="1"/>
  <c r="EV75" i="1"/>
  <c r="EW75" i="1"/>
  <c r="I75" i="1"/>
  <c r="FA75" i="1"/>
  <c r="FO75" i="1"/>
  <c r="FO78" i="1"/>
  <c r="FF75" i="1"/>
  <c r="M75" i="1"/>
  <c r="FN75" i="1"/>
  <c r="R75" i="1"/>
  <c r="J76" i="1"/>
  <c r="K76" i="1"/>
  <c r="L76" i="1"/>
  <c r="N76" i="1"/>
  <c r="O76" i="1"/>
  <c r="P76" i="1"/>
  <c r="S76" i="1"/>
  <c r="AL76" i="1"/>
  <c r="BE76" i="1"/>
  <c r="BX76" i="1"/>
  <c r="BY76" i="1"/>
  <c r="I76" i="1"/>
  <c r="CC76" i="1"/>
  <c r="CQ76" i="1"/>
  <c r="CH76" i="1"/>
  <c r="M76" i="1"/>
  <c r="CP76" i="1"/>
  <c r="R76" i="1"/>
  <c r="DJ76" i="1"/>
  <c r="EC76" i="1"/>
  <c r="EV76" i="1"/>
  <c r="FO76" i="1"/>
  <c r="I77" i="1"/>
  <c r="J77" i="1"/>
  <c r="H77" i="1"/>
  <c r="K77" i="1"/>
  <c r="L77" i="1"/>
  <c r="M77" i="1"/>
  <c r="N77" i="1"/>
  <c r="O77" i="1"/>
  <c r="P77" i="1"/>
  <c r="R77" i="1"/>
  <c r="AL77" i="1"/>
  <c r="G77" i="1"/>
  <c r="BE77" i="1"/>
  <c r="F77" i="1"/>
  <c r="BX77" i="1"/>
  <c r="CQ77" i="1"/>
  <c r="DJ77" i="1"/>
  <c r="EC77" i="1"/>
  <c r="EV77" i="1"/>
  <c r="FO77" i="1"/>
  <c r="O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I80" i="1"/>
  <c r="H80" i="1"/>
  <c r="J80" i="1"/>
  <c r="K80" i="1"/>
  <c r="L80" i="1"/>
  <c r="M80" i="1"/>
  <c r="N80" i="1"/>
  <c r="O80" i="1"/>
  <c r="P80" i="1"/>
  <c r="R80" i="1"/>
  <c r="AL80" i="1"/>
  <c r="F80" i="1"/>
  <c r="BE80" i="1"/>
  <c r="BX80" i="1"/>
  <c r="CQ80" i="1"/>
  <c r="DJ80" i="1"/>
  <c r="EC80" i="1"/>
  <c r="EV80" i="1"/>
  <c r="FO80" i="1"/>
  <c r="I81" i="1"/>
  <c r="J81" i="1"/>
  <c r="H81" i="1"/>
  <c r="K81" i="1"/>
  <c r="L81" i="1"/>
  <c r="M81" i="1"/>
  <c r="N81" i="1"/>
  <c r="O81" i="1"/>
  <c r="P81" i="1"/>
  <c r="R81" i="1"/>
  <c r="AL81" i="1"/>
  <c r="G81" i="1"/>
  <c r="BE81" i="1"/>
  <c r="F81" i="1"/>
  <c r="BX81" i="1"/>
  <c r="CQ81" i="1"/>
  <c r="DJ81" i="1"/>
  <c r="EC81" i="1"/>
  <c r="EV81" i="1"/>
  <c r="FO81" i="1"/>
  <c r="I82" i="1"/>
  <c r="H82" i="1"/>
  <c r="J82" i="1"/>
  <c r="K82" i="1"/>
  <c r="L82" i="1"/>
  <c r="M82" i="1"/>
  <c r="N82" i="1"/>
  <c r="O82" i="1"/>
  <c r="P82" i="1"/>
  <c r="R82" i="1"/>
  <c r="AL82" i="1"/>
  <c r="F82" i="1"/>
  <c r="BE82" i="1"/>
  <c r="BX82" i="1"/>
  <c r="CQ82" i="1"/>
  <c r="DJ82" i="1"/>
  <c r="EC82" i="1"/>
  <c r="EV82" i="1"/>
  <c r="FO82" i="1"/>
  <c r="I83" i="1"/>
  <c r="J83" i="1"/>
  <c r="H83" i="1"/>
  <c r="K83" i="1"/>
  <c r="L83" i="1"/>
  <c r="M83" i="1"/>
  <c r="N83" i="1"/>
  <c r="O83" i="1"/>
  <c r="P83" i="1"/>
  <c r="R83" i="1"/>
  <c r="AL83" i="1"/>
  <c r="G83" i="1"/>
  <c r="BE83" i="1"/>
  <c r="F83" i="1"/>
  <c r="BX83" i="1"/>
  <c r="CQ83" i="1"/>
  <c r="DJ83" i="1"/>
  <c r="EC83" i="1"/>
  <c r="EV83" i="1"/>
  <c r="FO83" i="1"/>
  <c r="I84" i="1"/>
  <c r="H84" i="1"/>
  <c r="J84" i="1"/>
  <c r="K84" i="1"/>
  <c r="L84" i="1"/>
  <c r="M84" i="1"/>
  <c r="N84" i="1"/>
  <c r="O84" i="1"/>
  <c r="P84" i="1"/>
  <c r="R84" i="1"/>
  <c r="AL84" i="1"/>
  <c r="F84" i="1"/>
  <c r="BE84" i="1"/>
  <c r="BX84" i="1"/>
  <c r="CQ84" i="1"/>
  <c r="DJ84" i="1"/>
  <c r="EC84" i="1"/>
  <c r="EV84" i="1"/>
  <c r="FO84" i="1"/>
  <c r="I85" i="1"/>
  <c r="J85" i="1"/>
  <c r="J88" i="1"/>
  <c r="K85" i="1"/>
  <c r="L85" i="1"/>
  <c r="L88" i="1"/>
  <c r="M85" i="1"/>
  <c r="N85" i="1"/>
  <c r="N88" i="1"/>
  <c r="O85" i="1"/>
  <c r="P85" i="1"/>
  <c r="P88" i="1"/>
  <c r="R85" i="1"/>
  <c r="R88" i="1"/>
  <c r="AL85" i="1"/>
  <c r="G85" i="1"/>
  <c r="BE85" i="1"/>
  <c r="F85" i="1"/>
  <c r="BX85" i="1"/>
  <c r="CQ85" i="1"/>
  <c r="DJ85" i="1"/>
  <c r="EC85" i="1"/>
  <c r="EV85" i="1"/>
  <c r="FO85" i="1"/>
  <c r="I86" i="1"/>
  <c r="H86" i="1"/>
  <c r="J86" i="1"/>
  <c r="K86" i="1"/>
  <c r="L86" i="1"/>
  <c r="M86" i="1"/>
  <c r="N86" i="1"/>
  <c r="O86" i="1"/>
  <c r="P86" i="1"/>
  <c r="R86" i="1"/>
  <c r="AL86" i="1"/>
  <c r="F86" i="1"/>
  <c r="BE86" i="1"/>
  <c r="BX86" i="1"/>
  <c r="BX88" i="1"/>
  <c r="CQ86" i="1"/>
  <c r="DJ86" i="1"/>
  <c r="EC86" i="1"/>
  <c r="EV86" i="1"/>
  <c r="FO86" i="1"/>
  <c r="I87" i="1"/>
  <c r="J87" i="1"/>
  <c r="H87" i="1"/>
  <c r="K87" i="1"/>
  <c r="L87" i="1"/>
  <c r="M87" i="1"/>
  <c r="N87" i="1"/>
  <c r="O87" i="1"/>
  <c r="P87" i="1"/>
  <c r="R87" i="1"/>
  <c r="AL87" i="1"/>
  <c r="G87" i="1"/>
  <c r="BE87" i="1"/>
  <c r="F87" i="1"/>
  <c r="BX87" i="1"/>
  <c r="CQ87" i="1"/>
  <c r="DJ87" i="1"/>
  <c r="EC87" i="1"/>
  <c r="EV87" i="1"/>
  <c r="FO87" i="1"/>
  <c r="I88" i="1"/>
  <c r="K88" i="1"/>
  <c r="M88" i="1"/>
  <c r="O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I90" i="1"/>
  <c r="H90" i="1"/>
  <c r="J90" i="1"/>
  <c r="K90" i="1"/>
  <c r="L90" i="1"/>
  <c r="M90" i="1"/>
  <c r="N90" i="1"/>
  <c r="O90" i="1"/>
  <c r="P90" i="1"/>
  <c r="R90" i="1"/>
  <c r="AL90" i="1"/>
  <c r="F90" i="1"/>
  <c r="BE90" i="1"/>
  <c r="BX90" i="1"/>
  <c r="CQ90" i="1"/>
  <c r="DJ90" i="1"/>
  <c r="EC90" i="1"/>
  <c r="EV90" i="1"/>
  <c r="FO90" i="1"/>
  <c r="I91" i="1"/>
  <c r="J91" i="1"/>
  <c r="H91" i="1"/>
  <c r="K91" i="1"/>
  <c r="L91" i="1"/>
  <c r="M91" i="1"/>
  <c r="N91" i="1"/>
  <c r="O91" i="1"/>
  <c r="P91" i="1"/>
  <c r="R91" i="1"/>
  <c r="AL91" i="1"/>
  <c r="G91" i="1"/>
  <c r="BE91" i="1"/>
  <c r="F91" i="1"/>
  <c r="BX91" i="1"/>
  <c r="CQ91" i="1"/>
  <c r="DJ91" i="1"/>
  <c r="EC91" i="1"/>
  <c r="EV91" i="1"/>
  <c r="FO91" i="1"/>
  <c r="I92" i="1"/>
  <c r="H92" i="1"/>
  <c r="J92" i="1"/>
  <c r="K92" i="1"/>
  <c r="L92" i="1"/>
  <c r="M92" i="1"/>
  <c r="N92" i="1"/>
  <c r="O92" i="1"/>
  <c r="P92" i="1"/>
  <c r="R92" i="1"/>
  <c r="AL92" i="1"/>
  <c r="F92" i="1"/>
  <c r="BE92" i="1"/>
  <c r="BX92" i="1"/>
  <c r="CQ92" i="1"/>
  <c r="DJ92" i="1"/>
  <c r="EC92" i="1"/>
  <c r="EV92" i="1"/>
  <c r="FO92" i="1"/>
  <c r="I93" i="1"/>
  <c r="J93" i="1"/>
  <c r="H93" i="1"/>
  <c r="K93" i="1"/>
  <c r="L93" i="1"/>
  <c r="M93" i="1"/>
  <c r="N93" i="1"/>
  <c r="O93" i="1"/>
  <c r="P93" i="1"/>
  <c r="R93" i="1"/>
  <c r="AL93" i="1"/>
  <c r="G93" i="1"/>
  <c r="BE93" i="1"/>
  <c r="F93" i="1"/>
  <c r="BX93" i="1"/>
  <c r="CQ93" i="1"/>
  <c r="DJ93" i="1"/>
  <c r="EC93" i="1"/>
  <c r="EV93" i="1"/>
  <c r="FO93" i="1"/>
  <c r="I94" i="1"/>
  <c r="H94" i="1"/>
  <c r="J94" i="1"/>
  <c r="K94" i="1"/>
  <c r="L94" i="1"/>
  <c r="M94" i="1"/>
  <c r="N94" i="1"/>
  <c r="O94" i="1"/>
  <c r="P94" i="1"/>
  <c r="R94" i="1"/>
  <c r="AL94" i="1"/>
  <c r="F94" i="1"/>
  <c r="BE94" i="1"/>
  <c r="BX94" i="1"/>
  <c r="CQ94" i="1"/>
  <c r="DJ94" i="1"/>
  <c r="EC94" i="1"/>
  <c r="EV94" i="1"/>
  <c r="FO94" i="1"/>
  <c r="I95" i="1"/>
  <c r="J95" i="1"/>
  <c r="H95" i="1"/>
  <c r="K95" i="1"/>
  <c r="L95" i="1"/>
  <c r="M95" i="1"/>
  <c r="N95" i="1"/>
  <c r="O95" i="1"/>
  <c r="P95" i="1"/>
  <c r="R95" i="1"/>
  <c r="AL95" i="1"/>
  <c r="G95" i="1"/>
  <c r="BE95" i="1"/>
  <c r="F95" i="1"/>
  <c r="BX95" i="1"/>
  <c r="CQ95" i="1"/>
  <c r="DJ95" i="1"/>
  <c r="EC95" i="1"/>
  <c r="EV95" i="1"/>
  <c r="FO95" i="1"/>
  <c r="I96" i="1"/>
  <c r="H96" i="1"/>
  <c r="J96" i="1"/>
  <c r="K96" i="1"/>
  <c r="L96" i="1"/>
  <c r="M96" i="1"/>
  <c r="N96" i="1"/>
  <c r="O96" i="1"/>
  <c r="P96" i="1"/>
  <c r="R96" i="1"/>
  <c r="AL96" i="1"/>
  <c r="F96" i="1"/>
  <c r="BE96" i="1"/>
  <c r="BX96" i="1"/>
  <c r="CQ96" i="1"/>
  <c r="DJ96" i="1"/>
  <c r="EC96" i="1"/>
  <c r="EV96" i="1"/>
  <c r="FO96" i="1"/>
  <c r="I97" i="1"/>
  <c r="J97" i="1"/>
  <c r="H97" i="1"/>
  <c r="K97" i="1"/>
  <c r="L97" i="1"/>
  <c r="M97" i="1"/>
  <c r="N97" i="1"/>
  <c r="O97" i="1"/>
  <c r="P97" i="1"/>
  <c r="R97" i="1"/>
  <c r="AL97" i="1"/>
  <c r="G97" i="1"/>
  <c r="BE97" i="1"/>
  <c r="F97" i="1"/>
  <c r="BX97" i="1"/>
  <c r="CQ97" i="1"/>
  <c r="DJ97" i="1"/>
  <c r="EC97" i="1"/>
  <c r="EV97" i="1"/>
  <c r="FO97" i="1"/>
  <c r="I98" i="1"/>
  <c r="H98" i="1"/>
  <c r="J98" i="1"/>
  <c r="K98" i="1"/>
  <c r="L98" i="1"/>
  <c r="M98" i="1"/>
  <c r="N98" i="1"/>
  <c r="O98" i="1"/>
  <c r="P98" i="1"/>
  <c r="R98" i="1"/>
  <c r="AL98" i="1"/>
  <c r="F98" i="1"/>
  <c r="BE98" i="1"/>
  <c r="BX98" i="1"/>
  <c r="CQ98" i="1"/>
  <c r="DJ98" i="1"/>
  <c r="EC98" i="1"/>
  <c r="EV98" i="1"/>
  <c r="FO98" i="1"/>
  <c r="I99" i="1"/>
  <c r="J99" i="1"/>
  <c r="H99" i="1"/>
  <c r="K99" i="1"/>
  <c r="L99" i="1"/>
  <c r="M99" i="1"/>
  <c r="N99" i="1"/>
  <c r="O99" i="1"/>
  <c r="P99" i="1"/>
  <c r="R99" i="1"/>
  <c r="AL99" i="1"/>
  <c r="G99" i="1"/>
  <c r="BE99" i="1"/>
  <c r="F99" i="1"/>
  <c r="BX99" i="1"/>
  <c r="CQ99" i="1"/>
  <c r="DJ99" i="1"/>
  <c r="EC99" i="1"/>
  <c r="EV99" i="1"/>
  <c r="FO99" i="1"/>
  <c r="I100" i="1"/>
  <c r="H100" i="1"/>
  <c r="J100" i="1"/>
  <c r="K100" i="1"/>
  <c r="L100" i="1"/>
  <c r="M100" i="1"/>
  <c r="N100" i="1"/>
  <c r="O100" i="1"/>
  <c r="P100" i="1"/>
  <c r="R100" i="1"/>
  <c r="AL100" i="1"/>
  <c r="F100" i="1"/>
  <c r="BE100" i="1"/>
  <c r="BX100" i="1"/>
  <c r="CQ100" i="1"/>
  <c r="DJ100" i="1"/>
  <c r="EC100" i="1"/>
  <c r="EV100" i="1"/>
  <c r="FO100" i="1"/>
  <c r="I101" i="1"/>
  <c r="J101" i="1"/>
  <c r="H101" i="1"/>
  <c r="K101" i="1"/>
  <c r="L101" i="1"/>
  <c r="M101" i="1"/>
  <c r="N101" i="1"/>
  <c r="O101" i="1"/>
  <c r="P101" i="1"/>
  <c r="R101" i="1"/>
  <c r="AL101" i="1"/>
  <c r="G101" i="1"/>
  <c r="BE101" i="1"/>
  <c r="F101" i="1"/>
  <c r="BX101" i="1"/>
  <c r="CQ101" i="1"/>
  <c r="DJ101" i="1"/>
  <c r="EC101" i="1"/>
  <c r="EV101" i="1"/>
  <c r="FO101" i="1"/>
  <c r="I102" i="1"/>
  <c r="H102" i="1"/>
  <c r="J102" i="1"/>
  <c r="K102" i="1"/>
  <c r="L102" i="1"/>
  <c r="M102" i="1"/>
  <c r="N102" i="1"/>
  <c r="O102" i="1"/>
  <c r="P102" i="1"/>
  <c r="R102" i="1"/>
  <c r="AL102" i="1"/>
  <c r="F102" i="1"/>
  <c r="BE102" i="1"/>
  <c r="BX102" i="1"/>
  <c r="CQ102" i="1"/>
  <c r="DJ102" i="1"/>
  <c r="EC102" i="1"/>
  <c r="EV102" i="1"/>
  <c r="FO102" i="1"/>
  <c r="I103" i="1"/>
  <c r="J103" i="1"/>
  <c r="H103" i="1"/>
  <c r="K103" i="1"/>
  <c r="L103" i="1"/>
  <c r="M103" i="1"/>
  <c r="N103" i="1"/>
  <c r="O103" i="1"/>
  <c r="P103" i="1"/>
  <c r="R103" i="1"/>
  <c r="AL103" i="1"/>
  <c r="G103" i="1"/>
  <c r="BE103" i="1"/>
  <c r="F103" i="1"/>
  <c r="BX103" i="1"/>
  <c r="CQ103" i="1"/>
  <c r="DJ103" i="1"/>
  <c r="EC103" i="1"/>
  <c r="EV103" i="1"/>
  <c r="FO103" i="1"/>
  <c r="I104" i="1"/>
  <c r="H104" i="1"/>
  <c r="J104" i="1"/>
  <c r="K104" i="1"/>
  <c r="L104" i="1"/>
  <c r="M104" i="1"/>
  <c r="N104" i="1"/>
  <c r="O104" i="1"/>
  <c r="P104" i="1"/>
  <c r="R104" i="1"/>
  <c r="AL104" i="1"/>
  <c r="F104" i="1"/>
  <c r="BE104" i="1"/>
  <c r="BX104" i="1"/>
  <c r="CQ104" i="1"/>
  <c r="DJ104" i="1"/>
  <c r="EC104" i="1"/>
  <c r="EV104" i="1"/>
  <c r="FO104" i="1"/>
  <c r="I105" i="1"/>
  <c r="J105" i="1"/>
  <c r="H105" i="1"/>
  <c r="K105" i="1"/>
  <c r="L105" i="1"/>
  <c r="M105" i="1"/>
  <c r="N105" i="1"/>
  <c r="O105" i="1"/>
  <c r="P105" i="1"/>
  <c r="R105" i="1"/>
  <c r="AL105" i="1"/>
  <c r="G105" i="1"/>
  <c r="BE105" i="1"/>
  <c r="F105" i="1"/>
  <c r="BX105" i="1"/>
  <c r="CQ105" i="1"/>
  <c r="DJ105" i="1"/>
  <c r="EC105" i="1"/>
  <c r="EV105" i="1"/>
  <c r="FO105" i="1"/>
  <c r="I106" i="1"/>
  <c r="H106" i="1"/>
  <c r="J106" i="1"/>
  <c r="K106" i="1"/>
  <c r="L106" i="1"/>
  <c r="M106" i="1"/>
  <c r="N106" i="1"/>
  <c r="O106" i="1"/>
  <c r="P106" i="1"/>
  <c r="R106" i="1"/>
  <c r="AL106" i="1"/>
  <c r="F106" i="1"/>
  <c r="BE106" i="1"/>
  <c r="BX106" i="1"/>
  <c r="CQ106" i="1"/>
  <c r="DJ106" i="1"/>
  <c r="EC106" i="1"/>
  <c r="EV106" i="1"/>
  <c r="FO106" i="1"/>
  <c r="I107" i="1"/>
  <c r="J107" i="1"/>
  <c r="H107" i="1"/>
  <c r="K107" i="1"/>
  <c r="L107" i="1"/>
  <c r="M107" i="1"/>
  <c r="N107" i="1"/>
  <c r="O107" i="1"/>
  <c r="P107" i="1"/>
  <c r="R107" i="1"/>
  <c r="AL107" i="1"/>
  <c r="G107" i="1"/>
  <c r="BE107" i="1"/>
  <c r="F107" i="1"/>
  <c r="BX107" i="1"/>
  <c r="CQ107" i="1"/>
  <c r="DJ107" i="1"/>
  <c r="EC107" i="1"/>
  <c r="EV107" i="1"/>
  <c r="FO107" i="1"/>
  <c r="I108" i="1"/>
  <c r="H108" i="1"/>
  <c r="J108" i="1"/>
  <c r="K108" i="1"/>
  <c r="L108" i="1"/>
  <c r="M108" i="1"/>
  <c r="N108" i="1"/>
  <c r="O108" i="1"/>
  <c r="P108" i="1"/>
  <c r="R108" i="1"/>
  <c r="AL108" i="1"/>
  <c r="F108" i="1"/>
  <c r="BE108" i="1"/>
  <c r="BX108" i="1"/>
  <c r="CQ108" i="1"/>
  <c r="DJ108" i="1"/>
  <c r="EC108" i="1"/>
  <c r="EV108" i="1"/>
  <c r="FO108" i="1"/>
  <c r="I109" i="1"/>
  <c r="J109" i="1"/>
  <c r="H109" i="1"/>
  <c r="K109" i="1"/>
  <c r="L109" i="1"/>
  <c r="M109" i="1"/>
  <c r="N109" i="1"/>
  <c r="O109" i="1"/>
  <c r="P109" i="1"/>
  <c r="R109" i="1"/>
  <c r="AL109" i="1"/>
  <c r="G109" i="1"/>
  <c r="BE109" i="1"/>
  <c r="F109" i="1"/>
  <c r="BX109" i="1"/>
  <c r="CQ109" i="1"/>
  <c r="DJ109" i="1"/>
  <c r="EC109" i="1"/>
  <c r="EV109" i="1"/>
  <c r="FO109" i="1"/>
  <c r="I110" i="1"/>
  <c r="H110" i="1"/>
  <c r="J110" i="1"/>
  <c r="K110" i="1"/>
  <c r="L110" i="1"/>
  <c r="M110" i="1"/>
  <c r="N110" i="1"/>
  <c r="O110" i="1"/>
  <c r="P110" i="1"/>
  <c r="R110" i="1"/>
  <c r="AL110" i="1"/>
  <c r="F110" i="1"/>
  <c r="BE110" i="1"/>
  <c r="BX110" i="1"/>
  <c r="CQ110" i="1"/>
  <c r="DJ110" i="1"/>
  <c r="EC110" i="1"/>
  <c r="EV110" i="1"/>
  <c r="FO110" i="1"/>
  <c r="I111" i="1"/>
  <c r="J111" i="1"/>
  <c r="H111" i="1"/>
  <c r="K111" i="1"/>
  <c r="L111" i="1"/>
  <c r="M111" i="1"/>
  <c r="N111" i="1"/>
  <c r="O111" i="1"/>
  <c r="P111" i="1"/>
  <c r="R111" i="1"/>
  <c r="AL111" i="1"/>
  <c r="G111" i="1"/>
  <c r="BE111" i="1"/>
  <c r="F111" i="1"/>
  <c r="BX111" i="1"/>
  <c r="CQ111" i="1"/>
  <c r="DJ111" i="1"/>
  <c r="EC111" i="1"/>
  <c r="EV111" i="1"/>
  <c r="FO111" i="1"/>
  <c r="I112" i="1"/>
  <c r="H112" i="1"/>
  <c r="J112" i="1"/>
  <c r="K112" i="1"/>
  <c r="L112" i="1"/>
  <c r="M112" i="1"/>
  <c r="N112" i="1"/>
  <c r="O112" i="1"/>
  <c r="P112" i="1"/>
  <c r="R112" i="1"/>
  <c r="AL112" i="1"/>
  <c r="F112" i="1"/>
  <c r="BE112" i="1"/>
  <c r="BX112" i="1"/>
  <c r="CQ112" i="1"/>
  <c r="DJ112" i="1"/>
  <c r="EC112" i="1"/>
  <c r="EV112" i="1"/>
  <c r="FO112" i="1"/>
  <c r="I113" i="1"/>
  <c r="J113" i="1"/>
  <c r="H113" i="1"/>
  <c r="K113" i="1"/>
  <c r="L113" i="1"/>
  <c r="M113" i="1"/>
  <c r="N113" i="1"/>
  <c r="O113" i="1"/>
  <c r="P113" i="1"/>
  <c r="R113" i="1"/>
  <c r="AL113" i="1"/>
  <c r="BE113" i="1"/>
  <c r="BX113" i="1"/>
  <c r="CQ113" i="1"/>
  <c r="DJ113" i="1"/>
  <c r="EC113" i="1"/>
  <c r="EV113" i="1"/>
  <c r="FO113" i="1"/>
  <c r="I114" i="1"/>
  <c r="J114" i="1"/>
  <c r="K114" i="1"/>
  <c r="L114" i="1"/>
  <c r="M114" i="1"/>
  <c r="N114" i="1"/>
  <c r="O114" i="1"/>
  <c r="P114" i="1"/>
  <c r="R114" i="1"/>
  <c r="AL114" i="1"/>
  <c r="BE114" i="1"/>
  <c r="BX114" i="1"/>
  <c r="CQ114" i="1"/>
  <c r="DJ114" i="1"/>
  <c r="EC114" i="1"/>
  <c r="EV114" i="1"/>
  <c r="FO114" i="1"/>
  <c r="I115" i="1"/>
  <c r="J115" i="1"/>
  <c r="H115" i="1"/>
  <c r="K115" i="1"/>
  <c r="L115" i="1"/>
  <c r="M115" i="1"/>
  <c r="N115" i="1"/>
  <c r="O115" i="1"/>
  <c r="P115" i="1"/>
  <c r="R115" i="1"/>
  <c r="AL115" i="1"/>
  <c r="BE115" i="1"/>
  <c r="F115" i="1"/>
  <c r="BX115" i="1"/>
  <c r="CQ115" i="1"/>
  <c r="DJ115" i="1"/>
  <c r="EC115" i="1"/>
  <c r="EV115" i="1"/>
  <c r="FO115" i="1"/>
  <c r="I116" i="1"/>
  <c r="J116" i="1"/>
  <c r="H116" i="1"/>
  <c r="K116" i="1"/>
  <c r="L116" i="1"/>
  <c r="M116" i="1"/>
  <c r="N116" i="1"/>
  <c r="O116" i="1"/>
  <c r="P116" i="1"/>
  <c r="R116" i="1"/>
  <c r="AL116" i="1"/>
  <c r="BE116" i="1"/>
  <c r="BX116" i="1"/>
  <c r="CQ116" i="1"/>
  <c r="DJ116" i="1"/>
  <c r="EC116" i="1"/>
  <c r="EV116" i="1"/>
  <c r="FO116" i="1"/>
  <c r="I117" i="1"/>
  <c r="H117" i="1"/>
  <c r="J117" i="1"/>
  <c r="K117" i="1"/>
  <c r="L117" i="1"/>
  <c r="M117" i="1"/>
  <c r="N117" i="1"/>
  <c r="O117" i="1"/>
  <c r="P117" i="1"/>
  <c r="R117" i="1"/>
  <c r="AL117" i="1"/>
  <c r="F117" i="1"/>
  <c r="BE117" i="1"/>
  <c r="BX117" i="1"/>
  <c r="CQ117" i="1"/>
  <c r="DJ117" i="1"/>
  <c r="EC117" i="1"/>
  <c r="EV117" i="1"/>
  <c r="FO117" i="1"/>
  <c r="I118" i="1"/>
  <c r="J118" i="1"/>
  <c r="H118" i="1"/>
  <c r="K118" i="1"/>
  <c r="L118" i="1"/>
  <c r="M118" i="1"/>
  <c r="N118" i="1"/>
  <c r="O118" i="1"/>
  <c r="P118" i="1"/>
  <c r="R118" i="1"/>
  <c r="AL118" i="1"/>
  <c r="G118" i="1"/>
  <c r="BE118" i="1"/>
  <c r="F118" i="1"/>
  <c r="BX118" i="1"/>
  <c r="CQ118" i="1"/>
  <c r="DJ118" i="1"/>
  <c r="EC118" i="1"/>
  <c r="EV118" i="1"/>
  <c r="FO118" i="1"/>
  <c r="I119" i="1"/>
  <c r="H119" i="1"/>
  <c r="J119" i="1"/>
  <c r="K119" i="1"/>
  <c r="L119" i="1"/>
  <c r="M119" i="1"/>
  <c r="N119" i="1"/>
  <c r="O119" i="1"/>
  <c r="P119" i="1"/>
  <c r="R119" i="1"/>
  <c r="AL119" i="1"/>
  <c r="F119" i="1"/>
  <c r="BE119" i="1"/>
  <c r="BX119" i="1"/>
  <c r="CQ119" i="1"/>
  <c r="DJ119" i="1"/>
  <c r="EC119" i="1"/>
  <c r="EV119" i="1"/>
  <c r="FO119" i="1"/>
  <c r="I120" i="1"/>
  <c r="J120" i="1"/>
  <c r="H120" i="1"/>
  <c r="K120" i="1"/>
  <c r="L120" i="1"/>
  <c r="M120" i="1"/>
  <c r="N120" i="1"/>
  <c r="O120" i="1"/>
  <c r="P120" i="1"/>
  <c r="R120" i="1"/>
  <c r="AL120" i="1"/>
  <c r="G120" i="1"/>
  <c r="BE120" i="1"/>
  <c r="F120" i="1"/>
  <c r="BX120" i="1"/>
  <c r="CQ120" i="1"/>
  <c r="DJ120" i="1"/>
  <c r="EC120" i="1"/>
  <c r="EV120" i="1"/>
  <c r="FO120" i="1"/>
  <c r="I121" i="1"/>
  <c r="H121" i="1"/>
  <c r="J121" i="1"/>
  <c r="K121" i="1"/>
  <c r="L121" i="1"/>
  <c r="M121" i="1"/>
  <c r="N121" i="1"/>
  <c r="O121" i="1"/>
  <c r="P121" i="1"/>
  <c r="R121" i="1"/>
  <c r="AL121" i="1"/>
  <c r="F121" i="1"/>
  <c r="BE121" i="1"/>
  <c r="BX121" i="1"/>
  <c r="CQ121" i="1"/>
  <c r="DJ121" i="1"/>
  <c r="EC121" i="1"/>
  <c r="EV121" i="1"/>
  <c r="FO121" i="1"/>
  <c r="I122" i="1"/>
  <c r="J122" i="1"/>
  <c r="H122" i="1"/>
  <c r="K122" i="1"/>
  <c r="L122" i="1"/>
  <c r="M122" i="1"/>
  <c r="N122" i="1"/>
  <c r="O122" i="1"/>
  <c r="P122" i="1"/>
  <c r="R122" i="1"/>
  <c r="AL122" i="1"/>
  <c r="G122" i="1"/>
  <c r="BE122" i="1"/>
  <c r="F122" i="1"/>
  <c r="BX122" i="1"/>
  <c r="CQ122" i="1"/>
  <c r="DJ122" i="1"/>
  <c r="EC122" i="1"/>
  <c r="EV122" i="1"/>
  <c r="FO122" i="1"/>
  <c r="I123" i="1"/>
  <c r="H123" i="1"/>
  <c r="J123" i="1"/>
  <c r="K123" i="1"/>
  <c r="L123" i="1"/>
  <c r="M123" i="1"/>
  <c r="N123" i="1"/>
  <c r="O123" i="1"/>
  <c r="P123" i="1"/>
  <c r="R123" i="1"/>
  <c r="AL123" i="1"/>
  <c r="F123" i="1"/>
  <c r="BE123" i="1"/>
  <c r="BX123" i="1"/>
  <c r="CQ123" i="1"/>
  <c r="DJ123" i="1"/>
  <c r="EC123" i="1"/>
  <c r="EV123" i="1"/>
  <c r="FO123" i="1"/>
  <c r="I125" i="1"/>
  <c r="J125" i="1"/>
  <c r="J126" i="1"/>
  <c r="K125" i="1"/>
  <c r="L125" i="1"/>
  <c r="L126" i="1"/>
  <c r="M125" i="1"/>
  <c r="N125" i="1"/>
  <c r="N126" i="1"/>
  <c r="O125" i="1"/>
  <c r="P125" i="1"/>
  <c r="P126" i="1"/>
  <c r="R125" i="1"/>
  <c r="R126" i="1"/>
  <c r="AL125" i="1"/>
  <c r="G125" i="1"/>
  <c r="G126" i="1"/>
  <c r="BE125" i="1"/>
  <c r="F125" i="1"/>
  <c r="F126" i="1"/>
  <c r="BX125" i="1"/>
  <c r="CQ125" i="1"/>
  <c r="DJ125" i="1"/>
  <c r="EC125" i="1"/>
  <c r="EV125" i="1"/>
  <c r="FO125" i="1"/>
  <c r="I126" i="1"/>
  <c r="K126" i="1"/>
  <c r="M126" i="1"/>
  <c r="O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I128" i="1"/>
  <c r="H128" i="1"/>
  <c r="J128" i="1"/>
  <c r="K128" i="1"/>
  <c r="L128" i="1"/>
  <c r="M128" i="1"/>
  <c r="N128" i="1"/>
  <c r="O128" i="1"/>
  <c r="P128" i="1"/>
  <c r="R128" i="1"/>
  <c r="AL128" i="1"/>
  <c r="F128" i="1"/>
  <c r="BE128" i="1"/>
  <c r="BX128" i="1"/>
  <c r="CQ128" i="1"/>
  <c r="DJ128" i="1"/>
  <c r="EC128" i="1"/>
  <c r="EV128" i="1"/>
  <c r="FO128" i="1"/>
  <c r="I129" i="1"/>
  <c r="J129" i="1"/>
  <c r="H129" i="1"/>
  <c r="K129" i="1"/>
  <c r="L129" i="1"/>
  <c r="M129" i="1"/>
  <c r="N129" i="1"/>
  <c r="O129" i="1"/>
  <c r="P129" i="1"/>
  <c r="R129" i="1"/>
  <c r="AL129" i="1"/>
  <c r="G129" i="1"/>
  <c r="BE129" i="1"/>
  <c r="F129" i="1"/>
  <c r="BX129" i="1"/>
  <c r="CQ129" i="1"/>
  <c r="DJ129" i="1"/>
  <c r="EC129" i="1"/>
  <c r="EV129" i="1"/>
  <c r="FO129" i="1"/>
  <c r="I130" i="1"/>
  <c r="H130" i="1"/>
  <c r="J130" i="1"/>
  <c r="K130" i="1"/>
  <c r="K131" i="1"/>
  <c r="L130" i="1"/>
  <c r="M130" i="1"/>
  <c r="M131" i="1"/>
  <c r="N130" i="1"/>
  <c r="O130" i="1"/>
  <c r="O131" i="1"/>
  <c r="P130" i="1"/>
  <c r="R130" i="1"/>
  <c r="AL130" i="1"/>
  <c r="F130" i="1"/>
  <c r="BE130" i="1"/>
  <c r="BX130" i="1"/>
  <c r="CQ130" i="1"/>
  <c r="DJ130" i="1"/>
  <c r="EC130" i="1"/>
  <c r="EV130" i="1"/>
  <c r="FO130" i="1"/>
  <c r="J131" i="1"/>
  <c r="L131" i="1"/>
  <c r="N131" i="1"/>
  <c r="P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Y132" i="1"/>
  <c r="BZ132" i="1"/>
  <c r="CA132" i="1"/>
  <c r="CB132" i="1"/>
  <c r="CC132" i="1"/>
  <c r="CD132" i="1"/>
  <c r="CE132" i="1"/>
  <c r="CG132" i="1"/>
  <c r="CH132" i="1"/>
  <c r="CI132" i="1"/>
  <c r="CJ132" i="1"/>
  <c r="CK132" i="1"/>
  <c r="CL132" i="1"/>
  <c r="CM132" i="1"/>
  <c r="CN132" i="1"/>
  <c r="CO132" i="1"/>
  <c r="CP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D132" i="1"/>
  <c r="EE132" i="1"/>
  <c r="EF132" i="1"/>
  <c r="EG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I17" i="2"/>
  <c r="J17" i="2"/>
  <c r="K17" i="2"/>
  <c r="M17" i="2"/>
  <c r="N17" i="2"/>
  <c r="O17" i="2"/>
  <c r="P17" i="2"/>
  <c r="R17" i="2"/>
  <c r="S17" i="2"/>
  <c r="AL17" i="2"/>
  <c r="G17" i="2"/>
  <c r="BE17" i="2"/>
  <c r="BM17" i="2"/>
  <c r="L17" i="2"/>
  <c r="BW17" i="2"/>
  <c r="BX17" i="2"/>
  <c r="CQ17" i="2"/>
  <c r="DJ17" i="2"/>
  <c r="EC17" i="2"/>
  <c r="EV17" i="2"/>
  <c r="FO17" i="2"/>
  <c r="I18" i="2"/>
  <c r="J18" i="2"/>
  <c r="H18" i="2"/>
  <c r="K18" i="2"/>
  <c r="L18" i="2"/>
  <c r="M18" i="2"/>
  <c r="N18" i="2"/>
  <c r="O18" i="2"/>
  <c r="P18" i="2"/>
  <c r="S18" i="2"/>
  <c r="AL18" i="2"/>
  <c r="BE18" i="2"/>
  <c r="BX18" i="2"/>
  <c r="CF18" i="2"/>
  <c r="CP18" i="2"/>
  <c r="CQ18" i="2"/>
  <c r="CQ25" i="2"/>
  <c r="DJ18" i="2"/>
  <c r="EC18" i="2"/>
  <c r="EV18" i="2"/>
  <c r="FO18" i="2"/>
  <c r="I19" i="2"/>
  <c r="J19" i="2"/>
  <c r="K19" i="2"/>
  <c r="M19" i="2"/>
  <c r="N19" i="2"/>
  <c r="O19" i="2"/>
  <c r="P19" i="2"/>
  <c r="R19" i="2"/>
  <c r="S19" i="2"/>
  <c r="AL19" i="2"/>
  <c r="G19" i="2"/>
  <c r="BE19" i="2"/>
  <c r="BX19" i="2"/>
  <c r="CQ19" i="2"/>
  <c r="CY19" i="2"/>
  <c r="L19" i="2"/>
  <c r="DI19" i="2"/>
  <c r="DJ19" i="2"/>
  <c r="EC19" i="2"/>
  <c r="EV19" i="2"/>
  <c r="FO19" i="2"/>
  <c r="I20" i="2"/>
  <c r="J20" i="2"/>
  <c r="H20" i="2"/>
  <c r="K20" i="2"/>
  <c r="L20" i="2"/>
  <c r="M20" i="2"/>
  <c r="N20" i="2"/>
  <c r="O20" i="2"/>
  <c r="P20" i="2"/>
  <c r="R20" i="2"/>
  <c r="AL20" i="2"/>
  <c r="G20" i="2"/>
  <c r="BE20" i="2"/>
  <c r="F20" i="2"/>
  <c r="BX20" i="2"/>
  <c r="CQ20" i="2"/>
  <c r="DJ20" i="2"/>
  <c r="EC20" i="2"/>
  <c r="EV20" i="2"/>
  <c r="FO20" i="2"/>
  <c r="I21" i="2"/>
  <c r="H21" i="2"/>
  <c r="J21" i="2"/>
  <c r="K21" i="2"/>
  <c r="L21" i="2"/>
  <c r="M21" i="2"/>
  <c r="N21" i="2"/>
  <c r="O21" i="2"/>
  <c r="P21" i="2"/>
  <c r="R21" i="2"/>
  <c r="AL21" i="2"/>
  <c r="F21" i="2"/>
  <c r="BE21" i="2"/>
  <c r="BX21" i="2"/>
  <c r="CQ21" i="2"/>
  <c r="DJ21" i="2"/>
  <c r="EC21" i="2"/>
  <c r="EV21" i="2"/>
  <c r="FO21" i="2"/>
  <c r="J22" i="2"/>
  <c r="K22" i="2"/>
  <c r="L22" i="2"/>
  <c r="M22" i="2"/>
  <c r="N22" i="2"/>
  <c r="O22" i="2"/>
  <c r="P22" i="2"/>
  <c r="R22" i="2"/>
  <c r="S22" i="2"/>
  <c r="AL22" i="2"/>
  <c r="G22" i="2"/>
  <c r="BE22" i="2"/>
  <c r="BX22" i="2"/>
  <c r="CQ22" i="2"/>
  <c r="DJ22" i="2"/>
  <c r="EC22" i="2"/>
  <c r="ED22" i="2"/>
  <c r="I22" i="2"/>
  <c r="EH22" i="2"/>
  <c r="EV22" i="2"/>
  <c r="FO22" i="2"/>
  <c r="I23" i="2"/>
  <c r="J23" i="2"/>
  <c r="H23" i="2"/>
  <c r="K23" i="2"/>
  <c r="L23" i="2"/>
  <c r="M23" i="2"/>
  <c r="N23" i="2"/>
  <c r="O23" i="2"/>
  <c r="P23" i="2"/>
  <c r="R23" i="2"/>
  <c r="AL23" i="2"/>
  <c r="G23" i="2"/>
  <c r="BE23" i="2"/>
  <c r="F23" i="2"/>
  <c r="BX23" i="2"/>
  <c r="CQ23" i="2"/>
  <c r="DJ23" i="2"/>
  <c r="EC23" i="2"/>
  <c r="EV23" i="2"/>
  <c r="FO23" i="2"/>
  <c r="K24" i="2"/>
  <c r="K25" i="2"/>
  <c r="L24" i="2"/>
  <c r="M24" i="2"/>
  <c r="M25" i="2"/>
  <c r="N24" i="2"/>
  <c r="O24" i="2"/>
  <c r="O25" i="2"/>
  <c r="P24" i="2"/>
  <c r="R24" i="2"/>
  <c r="S24" i="2"/>
  <c r="S25" i="2"/>
  <c r="AL24" i="2"/>
  <c r="F24" i="2"/>
  <c r="BE24" i="2"/>
  <c r="G24" i="2"/>
  <c r="BX24" i="2"/>
  <c r="CQ24" i="2"/>
  <c r="DJ24" i="2"/>
  <c r="EC24" i="2"/>
  <c r="EV24" i="2"/>
  <c r="EW24" i="2"/>
  <c r="I24" i="2"/>
  <c r="EY24" i="2"/>
  <c r="J24" i="2"/>
  <c r="J25" i="2"/>
  <c r="FA24" i="2"/>
  <c r="FO24" i="2"/>
  <c r="FO25" i="2"/>
  <c r="N25" i="2"/>
  <c r="P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I27" i="2"/>
  <c r="J27" i="2"/>
  <c r="H27" i="2"/>
  <c r="K27" i="2"/>
  <c r="L27" i="2"/>
  <c r="M27" i="2"/>
  <c r="N27" i="2"/>
  <c r="O27" i="2"/>
  <c r="P27" i="2"/>
  <c r="R27" i="2"/>
  <c r="AL27" i="2"/>
  <c r="G27" i="2"/>
  <c r="BE27" i="2"/>
  <c r="BX27" i="2"/>
  <c r="CQ27" i="2"/>
  <c r="DJ27" i="2"/>
  <c r="EC27" i="2"/>
  <c r="EV27" i="2"/>
  <c r="FO27" i="2"/>
  <c r="I28" i="2"/>
  <c r="H28" i="2"/>
  <c r="J28" i="2"/>
  <c r="K28" i="2"/>
  <c r="L28" i="2"/>
  <c r="M28" i="2"/>
  <c r="N28" i="2"/>
  <c r="O28" i="2"/>
  <c r="P28" i="2"/>
  <c r="R28" i="2"/>
  <c r="AL28" i="2"/>
  <c r="F28" i="2"/>
  <c r="BE28" i="2"/>
  <c r="BX28" i="2"/>
  <c r="CQ28" i="2"/>
  <c r="DJ28" i="2"/>
  <c r="EC28" i="2"/>
  <c r="EV28" i="2"/>
  <c r="FO28" i="2"/>
  <c r="I29" i="2"/>
  <c r="J29" i="2"/>
  <c r="H29" i="2"/>
  <c r="K29" i="2"/>
  <c r="L29" i="2"/>
  <c r="M29" i="2"/>
  <c r="N29" i="2"/>
  <c r="O29" i="2"/>
  <c r="P29" i="2"/>
  <c r="R29" i="2"/>
  <c r="AL29" i="2"/>
  <c r="G29" i="2"/>
  <c r="BE29" i="2"/>
  <c r="BX29" i="2"/>
  <c r="CQ29" i="2"/>
  <c r="DJ29" i="2"/>
  <c r="EC29" i="2"/>
  <c r="EV29" i="2"/>
  <c r="FO29" i="2"/>
  <c r="I30" i="2"/>
  <c r="H30" i="2"/>
  <c r="J30" i="2"/>
  <c r="K30" i="2"/>
  <c r="L30" i="2"/>
  <c r="M30" i="2"/>
  <c r="N30" i="2"/>
  <c r="O30" i="2"/>
  <c r="P30" i="2"/>
  <c r="R30" i="2"/>
  <c r="AL30" i="2"/>
  <c r="F30" i="2"/>
  <c r="BE30" i="2"/>
  <c r="BX30" i="2"/>
  <c r="CQ30" i="2"/>
  <c r="DJ30" i="2"/>
  <c r="EC30" i="2"/>
  <c r="EV30" i="2"/>
  <c r="FO30" i="2"/>
  <c r="I31" i="2"/>
  <c r="J31" i="2"/>
  <c r="H31" i="2"/>
  <c r="K31" i="2"/>
  <c r="L31" i="2"/>
  <c r="M31" i="2"/>
  <c r="N31" i="2"/>
  <c r="O31" i="2"/>
  <c r="P31" i="2"/>
  <c r="R31" i="2"/>
  <c r="AL31" i="2"/>
  <c r="G31" i="2"/>
  <c r="BE31" i="2"/>
  <c r="BX31" i="2"/>
  <c r="CQ31" i="2"/>
  <c r="DJ31" i="2"/>
  <c r="EC31" i="2"/>
  <c r="EV31" i="2"/>
  <c r="FO31" i="2"/>
  <c r="I32" i="2"/>
  <c r="H32" i="2"/>
  <c r="J32" i="2"/>
  <c r="K32" i="2"/>
  <c r="L32" i="2"/>
  <c r="M32" i="2"/>
  <c r="N32" i="2"/>
  <c r="O32" i="2"/>
  <c r="P32" i="2"/>
  <c r="R32" i="2"/>
  <c r="AL32" i="2"/>
  <c r="F32" i="2"/>
  <c r="BE32" i="2"/>
  <c r="BX32" i="2"/>
  <c r="CQ32" i="2"/>
  <c r="DJ32" i="2"/>
  <c r="EC32" i="2"/>
  <c r="EV32" i="2"/>
  <c r="FO32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BX33" i="2"/>
  <c r="CQ33" i="2"/>
  <c r="DJ33" i="2"/>
  <c r="EC33" i="2"/>
  <c r="EV33" i="2"/>
  <c r="FO33" i="2"/>
  <c r="I34" i="2"/>
  <c r="H34" i="2"/>
  <c r="J34" i="2"/>
  <c r="K34" i="2"/>
  <c r="L34" i="2"/>
  <c r="M34" i="2"/>
  <c r="N34" i="2"/>
  <c r="O34" i="2"/>
  <c r="P34" i="2"/>
  <c r="R34" i="2"/>
  <c r="AL34" i="2"/>
  <c r="F34" i="2"/>
  <c r="BE34" i="2"/>
  <c r="BX34" i="2"/>
  <c r="CQ34" i="2"/>
  <c r="DJ34" i="2"/>
  <c r="EC34" i="2"/>
  <c r="EV34" i="2"/>
  <c r="FO34" i="2"/>
  <c r="J35" i="2"/>
  <c r="L35" i="2"/>
  <c r="M35" i="2"/>
  <c r="N35" i="2"/>
  <c r="O35" i="2"/>
  <c r="P35" i="2"/>
  <c r="S35" i="2"/>
  <c r="AL35" i="2"/>
  <c r="AM35" i="2"/>
  <c r="I35" i="2"/>
  <c r="AQ35" i="2"/>
  <c r="BE35" i="2"/>
  <c r="BE39" i="2"/>
  <c r="AR35" i="2"/>
  <c r="K35" i="2"/>
  <c r="K39" i="2"/>
  <c r="BD35" i="2"/>
  <c r="R35" i="2"/>
  <c r="R39" i="2"/>
  <c r="BX35" i="2"/>
  <c r="CQ35" i="2"/>
  <c r="DJ35" i="2"/>
  <c r="EC35" i="2"/>
  <c r="EV35" i="2"/>
  <c r="FO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BX36" i="2"/>
  <c r="CQ36" i="2"/>
  <c r="DJ36" i="2"/>
  <c r="EC36" i="2"/>
  <c r="EV36" i="2"/>
  <c r="FO36" i="2"/>
  <c r="I37" i="2"/>
  <c r="H37" i="2"/>
  <c r="J37" i="2"/>
  <c r="K37" i="2"/>
  <c r="L37" i="2"/>
  <c r="M37" i="2"/>
  <c r="N37" i="2"/>
  <c r="O37" i="2"/>
  <c r="P37" i="2"/>
  <c r="R37" i="2"/>
  <c r="AL37" i="2"/>
  <c r="F37" i="2"/>
  <c r="BE37" i="2"/>
  <c r="BX37" i="2"/>
  <c r="CQ37" i="2"/>
  <c r="DJ37" i="2"/>
  <c r="EC37" i="2"/>
  <c r="EV37" i="2"/>
  <c r="FO37" i="2"/>
  <c r="I38" i="2"/>
  <c r="J38" i="2"/>
  <c r="H38" i="2"/>
  <c r="K38" i="2"/>
  <c r="L38" i="2"/>
  <c r="M38" i="2"/>
  <c r="N38" i="2"/>
  <c r="O38" i="2"/>
  <c r="P38" i="2"/>
  <c r="P39" i="2"/>
  <c r="R38" i="2"/>
  <c r="AL38" i="2"/>
  <c r="G38" i="2"/>
  <c r="BE38" i="2"/>
  <c r="BX38" i="2"/>
  <c r="CQ38" i="2"/>
  <c r="DJ38" i="2"/>
  <c r="EC38" i="2"/>
  <c r="EV38" i="2"/>
  <c r="FO38" i="2"/>
  <c r="J39" i="2"/>
  <c r="L39" i="2"/>
  <c r="M39" i="2"/>
  <c r="N39" i="2"/>
  <c r="O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EZ39" i="2"/>
  <c r="FA39" i="2"/>
  <c r="FB39" i="2"/>
  <c r="FC39" i="2"/>
  <c r="FD39" i="2"/>
  <c r="FE39" i="2"/>
  <c r="FF39" i="2"/>
  <c r="FG39" i="2"/>
  <c r="FH39" i="2"/>
  <c r="FI39" i="2"/>
  <c r="FJ39" i="2"/>
  <c r="FK39" i="2"/>
  <c r="FL39" i="2"/>
  <c r="FM39" i="2"/>
  <c r="FN39" i="2"/>
  <c r="FO39" i="2"/>
  <c r="I41" i="2"/>
  <c r="H41" i="2"/>
  <c r="J41" i="2"/>
  <c r="K41" i="2"/>
  <c r="L41" i="2"/>
  <c r="M41" i="2"/>
  <c r="N41" i="2"/>
  <c r="O41" i="2"/>
  <c r="P41" i="2"/>
  <c r="R41" i="2"/>
  <c r="AL41" i="2"/>
  <c r="F41" i="2"/>
  <c r="BE41" i="2"/>
  <c r="BX41" i="2"/>
  <c r="CQ41" i="2"/>
  <c r="DJ41" i="2"/>
  <c r="EC41" i="2"/>
  <c r="EV41" i="2"/>
  <c r="FO41" i="2"/>
  <c r="I42" i="2"/>
  <c r="J42" i="2"/>
  <c r="H42" i="2"/>
  <c r="K42" i="2"/>
  <c r="L42" i="2"/>
  <c r="M42" i="2"/>
  <c r="N42" i="2"/>
  <c r="O42" i="2"/>
  <c r="P42" i="2"/>
  <c r="R42" i="2"/>
  <c r="AL42" i="2"/>
  <c r="G42" i="2"/>
  <c r="BE42" i="2"/>
  <c r="F42" i="2"/>
  <c r="BX42" i="2"/>
  <c r="CQ42" i="2"/>
  <c r="DJ42" i="2"/>
  <c r="EC42" i="2"/>
  <c r="EV42" i="2"/>
  <c r="FO42" i="2"/>
  <c r="J43" i="2"/>
  <c r="K43" i="2"/>
  <c r="L43" i="2"/>
  <c r="N43" i="2"/>
  <c r="O43" i="2"/>
  <c r="P43" i="2"/>
  <c r="S43" i="2"/>
  <c r="AL43" i="2"/>
  <c r="F43" i="2"/>
  <c r="BE43" i="2"/>
  <c r="G43" i="2"/>
  <c r="BX43" i="2"/>
  <c r="BY43" i="2"/>
  <c r="I43" i="2"/>
  <c r="CC43" i="2"/>
  <c r="CH43" i="2"/>
  <c r="M43" i="2"/>
  <c r="CP43" i="2"/>
  <c r="R43" i="2"/>
  <c r="CQ43" i="2"/>
  <c r="DJ43" i="2"/>
  <c r="EC43" i="2"/>
  <c r="EV43" i="2"/>
  <c r="FO43" i="2"/>
  <c r="I44" i="2"/>
  <c r="H44" i="2"/>
  <c r="J44" i="2"/>
  <c r="K44" i="2"/>
  <c r="L44" i="2"/>
  <c r="M44" i="2"/>
  <c r="N44" i="2"/>
  <c r="O44" i="2"/>
  <c r="P44" i="2"/>
  <c r="R44" i="2"/>
  <c r="AL44" i="2"/>
  <c r="F44" i="2"/>
  <c r="BE44" i="2"/>
  <c r="BX44" i="2"/>
  <c r="CQ44" i="2"/>
  <c r="DJ44" i="2"/>
  <c r="EC44" i="2"/>
  <c r="EV44" i="2"/>
  <c r="FO44" i="2"/>
  <c r="I45" i="2"/>
  <c r="J45" i="2"/>
  <c r="H45" i="2"/>
  <c r="K45" i="2"/>
  <c r="L45" i="2"/>
  <c r="M45" i="2"/>
  <c r="N45" i="2"/>
  <c r="O45" i="2"/>
  <c r="P45" i="2"/>
  <c r="R45" i="2"/>
  <c r="AL45" i="2"/>
  <c r="G45" i="2"/>
  <c r="BE45" i="2"/>
  <c r="F45" i="2"/>
  <c r="BX45" i="2"/>
  <c r="CQ45" i="2"/>
  <c r="DJ45" i="2"/>
  <c r="EC45" i="2"/>
  <c r="EV45" i="2"/>
  <c r="FO45" i="2"/>
  <c r="I46" i="2"/>
  <c r="H46" i="2"/>
  <c r="J46" i="2"/>
  <c r="K46" i="2"/>
  <c r="L46" i="2"/>
  <c r="M46" i="2"/>
  <c r="N46" i="2"/>
  <c r="O46" i="2"/>
  <c r="P46" i="2"/>
  <c r="R46" i="2"/>
  <c r="AL46" i="2"/>
  <c r="F46" i="2"/>
  <c r="BE46" i="2"/>
  <c r="BX46" i="2"/>
  <c r="CQ46" i="2"/>
  <c r="DJ46" i="2"/>
  <c r="EC46" i="2"/>
  <c r="EV46" i="2"/>
  <c r="FO46" i="2"/>
  <c r="I47" i="2"/>
  <c r="J47" i="2"/>
  <c r="H47" i="2"/>
  <c r="K47" i="2"/>
  <c r="L47" i="2"/>
  <c r="M47" i="2"/>
  <c r="N47" i="2"/>
  <c r="O47" i="2"/>
  <c r="P47" i="2"/>
  <c r="R47" i="2"/>
  <c r="AL47" i="2"/>
  <c r="G47" i="2"/>
  <c r="BE47" i="2"/>
  <c r="F47" i="2"/>
  <c r="BX47" i="2"/>
  <c r="CQ47" i="2"/>
  <c r="DJ47" i="2"/>
  <c r="EC47" i="2"/>
  <c r="EV47" i="2"/>
  <c r="FO47" i="2"/>
  <c r="I48" i="2"/>
  <c r="H48" i="2"/>
  <c r="J48" i="2"/>
  <c r="K48" i="2"/>
  <c r="L48" i="2"/>
  <c r="M48" i="2"/>
  <c r="N48" i="2"/>
  <c r="O48" i="2"/>
  <c r="P48" i="2"/>
  <c r="R48" i="2"/>
  <c r="AL48" i="2"/>
  <c r="F48" i="2"/>
  <c r="BE48" i="2"/>
  <c r="BX48" i="2"/>
  <c r="CQ48" i="2"/>
  <c r="DJ48" i="2"/>
  <c r="EC48" i="2"/>
  <c r="EV48" i="2"/>
  <c r="FO48" i="2"/>
  <c r="I49" i="2"/>
  <c r="J49" i="2"/>
  <c r="H49" i="2"/>
  <c r="K49" i="2"/>
  <c r="L49" i="2"/>
  <c r="M49" i="2"/>
  <c r="N49" i="2"/>
  <c r="O49" i="2"/>
  <c r="P49" i="2"/>
  <c r="R49" i="2"/>
  <c r="AL49" i="2"/>
  <c r="G49" i="2"/>
  <c r="BE49" i="2"/>
  <c r="F49" i="2"/>
  <c r="BX49" i="2"/>
  <c r="CQ49" i="2"/>
  <c r="DJ49" i="2"/>
  <c r="EC49" i="2"/>
  <c r="EV49" i="2"/>
  <c r="FO49" i="2"/>
  <c r="I50" i="2"/>
  <c r="H50" i="2"/>
  <c r="J50" i="2"/>
  <c r="K50" i="2"/>
  <c r="L50" i="2"/>
  <c r="M50" i="2"/>
  <c r="N50" i="2"/>
  <c r="O50" i="2"/>
  <c r="P50" i="2"/>
  <c r="R50" i="2"/>
  <c r="AL50" i="2"/>
  <c r="F50" i="2"/>
  <c r="BE50" i="2"/>
  <c r="BX50" i="2"/>
  <c r="CQ50" i="2"/>
  <c r="DJ50" i="2"/>
  <c r="EC50" i="2"/>
  <c r="EV50" i="2"/>
  <c r="FO50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DJ51" i="2"/>
  <c r="EC51" i="2"/>
  <c r="EV51" i="2"/>
  <c r="FO51" i="2"/>
  <c r="I52" i="2"/>
  <c r="H52" i="2"/>
  <c r="J52" i="2"/>
  <c r="K52" i="2"/>
  <c r="L52" i="2"/>
  <c r="M52" i="2"/>
  <c r="N52" i="2"/>
  <c r="O52" i="2"/>
  <c r="P52" i="2"/>
  <c r="R52" i="2"/>
  <c r="AL52" i="2"/>
  <c r="F52" i="2"/>
  <c r="BE52" i="2"/>
  <c r="BX52" i="2"/>
  <c r="CQ52" i="2"/>
  <c r="DJ52" i="2"/>
  <c r="EC52" i="2"/>
  <c r="EV52" i="2"/>
  <c r="FO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DJ53" i="2"/>
  <c r="EC53" i="2"/>
  <c r="EV53" i="2"/>
  <c r="FO53" i="2"/>
  <c r="I54" i="2"/>
  <c r="H54" i="2"/>
  <c r="J54" i="2"/>
  <c r="K54" i="2"/>
  <c r="L54" i="2"/>
  <c r="M54" i="2"/>
  <c r="N54" i="2"/>
  <c r="O54" i="2"/>
  <c r="P54" i="2"/>
  <c r="R54" i="2"/>
  <c r="AL54" i="2"/>
  <c r="F54" i="2"/>
  <c r="BE54" i="2"/>
  <c r="BX54" i="2"/>
  <c r="CQ54" i="2"/>
  <c r="DJ54" i="2"/>
  <c r="EC54" i="2"/>
  <c r="EV54" i="2"/>
  <c r="FO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DJ55" i="2"/>
  <c r="EC55" i="2"/>
  <c r="EV55" i="2"/>
  <c r="FO55" i="2"/>
  <c r="I56" i="2"/>
  <c r="H56" i="2"/>
  <c r="J56" i="2"/>
  <c r="K56" i="2"/>
  <c r="L56" i="2"/>
  <c r="M56" i="2"/>
  <c r="N56" i="2"/>
  <c r="O56" i="2"/>
  <c r="P56" i="2"/>
  <c r="R56" i="2"/>
  <c r="AL56" i="2"/>
  <c r="F56" i="2"/>
  <c r="BE56" i="2"/>
  <c r="BX56" i="2"/>
  <c r="CQ56" i="2"/>
  <c r="DJ56" i="2"/>
  <c r="EC56" i="2"/>
  <c r="EV56" i="2"/>
  <c r="FO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DJ57" i="2"/>
  <c r="EC57" i="2"/>
  <c r="EV57" i="2"/>
  <c r="FO57" i="2"/>
  <c r="K58" i="2"/>
  <c r="L58" i="2"/>
  <c r="M58" i="2"/>
  <c r="N58" i="2"/>
  <c r="O58" i="2"/>
  <c r="P58" i="2"/>
  <c r="S58" i="2"/>
  <c r="AL58" i="2"/>
  <c r="F58" i="2"/>
  <c r="BE58" i="2"/>
  <c r="BX58" i="2"/>
  <c r="CQ58" i="2"/>
  <c r="DJ58" i="2"/>
  <c r="DK58" i="2"/>
  <c r="I58" i="2"/>
  <c r="DM58" i="2"/>
  <c r="J58" i="2"/>
  <c r="DO58" i="2"/>
  <c r="EC58" i="2"/>
  <c r="DP58" i="2"/>
  <c r="EB58" i="2"/>
  <c r="R58" i="2"/>
  <c r="EV58" i="2"/>
  <c r="FO58" i="2"/>
  <c r="J59" i="2"/>
  <c r="K59" i="2"/>
  <c r="L59" i="2"/>
  <c r="N59" i="2"/>
  <c r="O59" i="2"/>
  <c r="P59" i="2"/>
  <c r="R59" i="2"/>
  <c r="S59" i="2"/>
  <c r="AL59" i="2"/>
  <c r="G59" i="2"/>
  <c r="BE59" i="2"/>
  <c r="BX59" i="2"/>
  <c r="CQ59" i="2"/>
  <c r="DJ59" i="2"/>
  <c r="EC59" i="2"/>
  <c r="ED59" i="2"/>
  <c r="I59" i="2"/>
  <c r="EH59" i="2"/>
  <c r="EM59" i="2"/>
  <c r="M59" i="2"/>
  <c r="EU59" i="2"/>
  <c r="EV59" i="2"/>
  <c r="FO59" i="2"/>
  <c r="I60" i="2"/>
  <c r="J60" i="2"/>
  <c r="H60" i="2"/>
  <c r="K60" i="2"/>
  <c r="L60" i="2"/>
  <c r="M60" i="2"/>
  <c r="N60" i="2"/>
  <c r="O60" i="2"/>
  <c r="P60" i="2"/>
  <c r="R60" i="2"/>
  <c r="AL60" i="2"/>
  <c r="G60" i="2"/>
  <c r="BE60" i="2"/>
  <c r="F60" i="2"/>
  <c r="BX60" i="2"/>
  <c r="CQ60" i="2"/>
  <c r="DJ60" i="2"/>
  <c r="EC60" i="2"/>
  <c r="EV60" i="2"/>
  <c r="FO60" i="2"/>
  <c r="J61" i="2"/>
  <c r="L61" i="2"/>
  <c r="M61" i="2"/>
  <c r="N61" i="2"/>
  <c r="O61" i="2"/>
  <c r="P61" i="2"/>
  <c r="S61" i="2"/>
  <c r="AL61" i="2"/>
  <c r="F61" i="2"/>
  <c r="BE61" i="2"/>
  <c r="G61" i="2"/>
  <c r="BX61" i="2"/>
  <c r="CQ61" i="2"/>
  <c r="DJ61" i="2"/>
  <c r="DK61" i="2"/>
  <c r="I61" i="2"/>
  <c r="DO61" i="2"/>
  <c r="DP61" i="2"/>
  <c r="K61" i="2"/>
  <c r="EB61" i="2"/>
  <c r="R61" i="2"/>
  <c r="EC61" i="2"/>
  <c r="EV61" i="2"/>
  <c r="FO61" i="2"/>
  <c r="I62" i="2"/>
  <c r="H62" i="2"/>
  <c r="J62" i="2"/>
  <c r="K62" i="2"/>
  <c r="L62" i="2"/>
  <c r="M62" i="2"/>
  <c r="N62" i="2"/>
  <c r="O62" i="2"/>
  <c r="P62" i="2"/>
  <c r="R62" i="2"/>
  <c r="AL62" i="2"/>
  <c r="F62" i="2"/>
  <c r="BE62" i="2"/>
  <c r="BX62" i="2"/>
  <c r="CQ62" i="2"/>
  <c r="DJ62" i="2"/>
  <c r="EC62" i="2"/>
  <c r="EV62" i="2"/>
  <c r="FO62" i="2"/>
  <c r="J63" i="2"/>
  <c r="L63" i="2"/>
  <c r="M63" i="2"/>
  <c r="N63" i="2"/>
  <c r="O63" i="2"/>
  <c r="P63" i="2"/>
  <c r="S63" i="2"/>
  <c r="AL63" i="2"/>
  <c r="BE63" i="2"/>
  <c r="BX63" i="2"/>
  <c r="CQ63" i="2"/>
  <c r="DJ63" i="2"/>
  <c r="DK63" i="2"/>
  <c r="I63" i="2"/>
  <c r="DO63" i="2"/>
  <c r="EC63" i="2"/>
  <c r="DP63" i="2"/>
  <c r="K63" i="2"/>
  <c r="EB63" i="2"/>
  <c r="R63" i="2"/>
  <c r="EV63" i="2"/>
  <c r="FO63" i="2"/>
  <c r="J64" i="2"/>
  <c r="L64" i="2"/>
  <c r="M64" i="2"/>
  <c r="N64" i="2"/>
  <c r="O64" i="2"/>
  <c r="P64" i="2"/>
  <c r="S64" i="2"/>
  <c r="AL64" i="2"/>
  <c r="BE64" i="2"/>
  <c r="BX64" i="2"/>
  <c r="CQ64" i="2"/>
  <c r="DJ64" i="2"/>
  <c r="DK64" i="2"/>
  <c r="I64" i="2"/>
  <c r="DO64" i="2"/>
  <c r="EC64" i="2"/>
  <c r="DP64" i="2"/>
  <c r="K64" i="2"/>
  <c r="EB64" i="2"/>
  <c r="R64" i="2"/>
  <c r="EV64" i="2"/>
  <c r="FO64" i="2"/>
  <c r="J65" i="2"/>
  <c r="K65" i="2"/>
  <c r="L65" i="2"/>
  <c r="N65" i="2"/>
  <c r="O65" i="2"/>
  <c r="P65" i="2"/>
  <c r="S65" i="2"/>
  <c r="AL65" i="2"/>
  <c r="BE65" i="2"/>
  <c r="BX65" i="2"/>
  <c r="CQ65" i="2"/>
  <c r="DJ65" i="2"/>
  <c r="DK65" i="2"/>
  <c r="I65" i="2"/>
  <c r="DO65" i="2"/>
  <c r="EC65" i="2"/>
  <c r="DT65" i="2"/>
  <c r="M65" i="2"/>
  <c r="EB65" i="2"/>
  <c r="R65" i="2"/>
  <c r="EV65" i="2"/>
  <c r="FO65" i="2"/>
  <c r="I66" i="2"/>
  <c r="J66" i="2"/>
  <c r="H66" i="2"/>
  <c r="K66" i="2"/>
  <c r="L66" i="2"/>
  <c r="M66" i="2"/>
  <c r="N66" i="2"/>
  <c r="O66" i="2"/>
  <c r="P66" i="2"/>
  <c r="R66" i="2"/>
  <c r="AL66" i="2"/>
  <c r="BE66" i="2"/>
  <c r="BX66" i="2"/>
  <c r="CQ66" i="2"/>
  <c r="DJ66" i="2"/>
  <c r="EC66" i="2"/>
  <c r="EV66" i="2"/>
  <c r="FO66" i="2"/>
  <c r="I67" i="2"/>
  <c r="J67" i="2"/>
  <c r="K67" i="2"/>
  <c r="L67" i="2"/>
  <c r="M67" i="2"/>
  <c r="N67" i="2"/>
  <c r="O67" i="2"/>
  <c r="P67" i="2"/>
  <c r="R67" i="2"/>
  <c r="AL67" i="2"/>
  <c r="BE67" i="2"/>
  <c r="BX67" i="2"/>
  <c r="CQ67" i="2"/>
  <c r="DJ67" i="2"/>
  <c r="EC67" i="2"/>
  <c r="EV67" i="2"/>
  <c r="FO67" i="2"/>
  <c r="I68" i="2"/>
  <c r="J68" i="2"/>
  <c r="H68" i="2"/>
  <c r="K68" i="2"/>
  <c r="L68" i="2"/>
  <c r="M68" i="2"/>
  <c r="N68" i="2"/>
  <c r="O68" i="2"/>
  <c r="P68" i="2"/>
  <c r="R68" i="2"/>
  <c r="AL68" i="2"/>
  <c r="BE68" i="2"/>
  <c r="BX68" i="2"/>
  <c r="CQ68" i="2"/>
  <c r="DJ68" i="2"/>
  <c r="EC68" i="2"/>
  <c r="EV68" i="2"/>
  <c r="FO68" i="2"/>
  <c r="I69" i="2"/>
  <c r="J69" i="2"/>
  <c r="H69" i="2"/>
  <c r="K69" i="2"/>
  <c r="L69" i="2"/>
  <c r="M69" i="2"/>
  <c r="N69" i="2"/>
  <c r="O69" i="2"/>
  <c r="P69" i="2"/>
  <c r="R69" i="2"/>
  <c r="AL69" i="2"/>
  <c r="G69" i="2"/>
  <c r="BE69" i="2"/>
  <c r="F69" i="2"/>
  <c r="BX69" i="2"/>
  <c r="CQ69" i="2"/>
  <c r="DJ69" i="2"/>
  <c r="EC69" i="2"/>
  <c r="EV69" i="2"/>
  <c r="FO69" i="2"/>
  <c r="I70" i="2"/>
  <c r="H70" i="2"/>
  <c r="J70" i="2"/>
  <c r="K70" i="2"/>
  <c r="L70" i="2"/>
  <c r="M70" i="2"/>
  <c r="N70" i="2"/>
  <c r="O70" i="2"/>
  <c r="P70" i="2"/>
  <c r="R70" i="2"/>
  <c r="AL70" i="2"/>
  <c r="F70" i="2"/>
  <c r="BE70" i="2"/>
  <c r="BX70" i="2"/>
  <c r="CQ70" i="2"/>
  <c r="DJ70" i="2"/>
  <c r="EC70" i="2"/>
  <c r="EV70" i="2"/>
  <c r="FO70" i="2"/>
  <c r="J71" i="2"/>
  <c r="J78" i="2"/>
  <c r="K71" i="2"/>
  <c r="L71" i="2"/>
  <c r="L78" i="2"/>
  <c r="N71" i="2"/>
  <c r="N78" i="2"/>
  <c r="O71" i="2"/>
  <c r="P71" i="2"/>
  <c r="P78" i="2"/>
  <c r="S71" i="2"/>
  <c r="AL71" i="2"/>
  <c r="BE71" i="2"/>
  <c r="BX71" i="2"/>
  <c r="BY71" i="2"/>
  <c r="I71" i="2"/>
  <c r="CC71" i="2"/>
  <c r="CQ71" i="2"/>
  <c r="CH71" i="2"/>
  <c r="M71" i="2"/>
  <c r="CP71" i="2"/>
  <c r="R71" i="2"/>
  <c r="DJ71" i="2"/>
  <c r="EC71" i="2"/>
  <c r="EV71" i="2"/>
  <c r="FO71" i="2"/>
  <c r="J72" i="2"/>
  <c r="K72" i="2"/>
  <c r="L72" i="2"/>
  <c r="M72" i="2"/>
  <c r="N72" i="2"/>
  <c r="O72" i="2"/>
  <c r="P72" i="2"/>
  <c r="R72" i="2"/>
  <c r="S72" i="2"/>
  <c r="AL72" i="2"/>
  <c r="G72" i="2"/>
  <c r="BE72" i="2"/>
  <c r="BF72" i="2"/>
  <c r="I72" i="2"/>
  <c r="H72" i="2"/>
  <c r="BJ72" i="2"/>
  <c r="BX72" i="2"/>
  <c r="BX78" i="2"/>
  <c r="CQ72" i="2"/>
  <c r="DJ72" i="2"/>
  <c r="EC72" i="2"/>
  <c r="EV72" i="2"/>
  <c r="FO72" i="2"/>
  <c r="J73" i="2"/>
  <c r="L73" i="2"/>
  <c r="M73" i="2"/>
  <c r="N73" i="2"/>
  <c r="O73" i="2"/>
  <c r="P73" i="2"/>
  <c r="S73" i="2"/>
  <c r="AL73" i="2"/>
  <c r="AM73" i="2"/>
  <c r="I73" i="2"/>
  <c r="AQ73" i="2"/>
  <c r="BE73" i="2"/>
  <c r="BE78" i="2"/>
  <c r="BE132" i="2"/>
  <c r="AR73" i="2"/>
  <c r="K73" i="2"/>
  <c r="K78" i="2"/>
  <c r="K132" i="2"/>
  <c r="BD73" i="2"/>
  <c r="BD78" i="2"/>
  <c r="BD132" i="2"/>
  <c r="BX73" i="2"/>
  <c r="CQ73" i="2"/>
  <c r="DJ73" i="2"/>
  <c r="DJ78" i="2"/>
  <c r="EC73" i="2"/>
  <c r="EV73" i="2"/>
  <c r="FO73" i="2"/>
  <c r="J74" i="2"/>
  <c r="K74" i="2"/>
  <c r="L74" i="2"/>
  <c r="M74" i="2"/>
  <c r="N74" i="2"/>
  <c r="O74" i="2"/>
  <c r="P74" i="2"/>
  <c r="R74" i="2"/>
  <c r="S74" i="2"/>
  <c r="AL74" i="2"/>
  <c r="G74" i="2"/>
  <c r="BE74" i="2"/>
  <c r="BX74" i="2"/>
  <c r="CQ74" i="2"/>
  <c r="DJ74" i="2"/>
  <c r="EC74" i="2"/>
  <c r="ED74" i="2"/>
  <c r="I74" i="2"/>
  <c r="H74" i="2"/>
  <c r="EH74" i="2"/>
  <c r="EV74" i="2"/>
  <c r="EV78" i="2"/>
  <c r="FO74" i="2"/>
  <c r="J75" i="2"/>
  <c r="K75" i="2"/>
  <c r="L75" i="2"/>
  <c r="N75" i="2"/>
  <c r="O75" i="2"/>
  <c r="P75" i="2"/>
  <c r="S75" i="2"/>
  <c r="AL75" i="2"/>
  <c r="G75" i="2"/>
  <c r="BE75" i="2"/>
  <c r="BX75" i="2"/>
  <c r="CQ75" i="2"/>
  <c r="DJ75" i="2"/>
  <c r="EC75" i="2"/>
  <c r="EV75" i="2"/>
  <c r="EW75" i="2"/>
  <c r="I75" i="2"/>
  <c r="FA75" i="2"/>
  <c r="FO75" i="2"/>
  <c r="FO78" i="2"/>
  <c r="FO132" i="2"/>
  <c r="FF75" i="2"/>
  <c r="M75" i="2"/>
  <c r="FN75" i="2"/>
  <c r="FN78" i="2"/>
  <c r="FN132" i="2"/>
  <c r="J76" i="2"/>
  <c r="K76" i="2"/>
  <c r="L76" i="2"/>
  <c r="N76" i="2"/>
  <c r="O76" i="2"/>
  <c r="P76" i="2"/>
  <c r="S76" i="2"/>
  <c r="AL76" i="2"/>
  <c r="BE76" i="2"/>
  <c r="BX76" i="2"/>
  <c r="BY76" i="2"/>
  <c r="I76" i="2"/>
  <c r="CC76" i="2"/>
  <c r="CQ76" i="2"/>
  <c r="CH76" i="2"/>
  <c r="M76" i="2"/>
  <c r="CP76" i="2"/>
  <c r="CP78" i="2"/>
  <c r="CP132" i="2"/>
  <c r="DJ76" i="2"/>
  <c r="EC76" i="2"/>
  <c r="EV76" i="2"/>
  <c r="FO76" i="2"/>
  <c r="I77" i="2"/>
  <c r="J77" i="2"/>
  <c r="H77" i="2"/>
  <c r="K77" i="2"/>
  <c r="L77" i="2"/>
  <c r="M77" i="2"/>
  <c r="N77" i="2"/>
  <c r="O77" i="2"/>
  <c r="P77" i="2"/>
  <c r="R77" i="2"/>
  <c r="AL77" i="2"/>
  <c r="G77" i="2"/>
  <c r="BE77" i="2"/>
  <c r="F77" i="2"/>
  <c r="BX77" i="2"/>
  <c r="CQ77" i="2"/>
  <c r="DJ77" i="2"/>
  <c r="EC77" i="2"/>
  <c r="EV77" i="2"/>
  <c r="FO77" i="2"/>
  <c r="O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EC78" i="2"/>
  <c r="EE78" i="2"/>
  <c r="EF78" i="2"/>
  <c r="EG78" i="2"/>
  <c r="EH78" i="2"/>
  <c r="EI78" i="2"/>
  <c r="EJ78" i="2"/>
  <c r="EK78" i="2"/>
  <c r="EL78" i="2"/>
  <c r="EM78" i="2"/>
  <c r="EN78" i="2"/>
  <c r="EO78" i="2"/>
  <c r="EP78" i="2"/>
  <c r="EQ78" i="2"/>
  <c r="ER78" i="2"/>
  <c r="ES78" i="2"/>
  <c r="ET78" i="2"/>
  <c r="EU78" i="2"/>
  <c r="EW78" i="2"/>
  <c r="EX78" i="2"/>
  <c r="EY78" i="2"/>
  <c r="EZ78" i="2"/>
  <c r="FA78" i="2"/>
  <c r="FB78" i="2"/>
  <c r="FC78" i="2"/>
  <c r="FD78" i="2"/>
  <c r="FE78" i="2"/>
  <c r="FF78" i="2"/>
  <c r="FG78" i="2"/>
  <c r="FH78" i="2"/>
  <c r="FI78" i="2"/>
  <c r="FJ78" i="2"/>
  <c r="FK78" i="2"/>
  <c r="FL78" i="2"/>
  <c r="FM78" i="2"/>
  <c r="I80" i="2"/>
  <c r="H80" i="2"/>
  <c r="J80" i="2"/>
  <c r="K80" i="2"/>
  <c r="L80" i="2"/>
  <c r="M80" i="2"/>
  <c r="N80" i="2"/>
  <c r="O80" i="2"/>
  <c r="P80" i="2"/>
  <c r="R80" i="2"/>
  <c r="AL80" i="2"/>
  <c r="F80" i="2"/>
  <c r="BE80" i="2"/>
  <c r="BX80" i="2"/>
  <c r="BX88" i="2"/>
  <c r="CQ80" i="2"/>
  <c r="DJ80" i="2"/>
  <c r="EC80" i="2"/>
  <c r="EV80" i="2"/>
  <c r="FO80" i="2"/>
  <c r="I81" i="2"/>
  <c r="J81" i="2"/>
  <c r="J88" i="2"/>
  <c r="K81" i="2"/>
  <c r="L81" i="2"/>
  <c r="L88" i="2"/>
  <c r="M81" i="2"/>
  <c r="N81" i="2"/>
  <c r="N88" i="2"/>
  <c r="O81" i="2"/>
  <c r="P81" i="2"/>
  <c r="P88" i="2"/>
  <c r="R81" i="2"/>
  <c r="R88" i="2"/>
  <c r="AL81" i="2"/>
  <c r="G81" i="2"/>
  <c r="BE81" i="2"/>
  <c r="F81" i="2"/>
  <c r="BX81" i="2"/>
  <c r="CQ81" i="2"/>
  <c r="DJ81" i="2"/>
  <c r="EC81" i="2"/>
  <c r="EV81" i="2"/>
  <c r="FO81" i="2"/>
  <c r="I82" i="2"/>
  <c r="H82" i="2"/>
  <c r="J82" i="2"/>
  <c r="K82" i="2"/>
  <c r="L82" i="2"/>
  <c r="M82" i="2"/>
  <c r="N82" i="2"/>
  <c r="O82" i="2"/>
  <c r="P82" i="2"/>
  <c r="R82" i="2"/>
  <c r="AL82" i="2"/>
  <c r="F82" i="2"/>
  <c r="BE82" i="2"/>
  <c r="BX82" i="2"/>
  <c r="CQ82" i="2"/>
  <c r="DJ82" i="2"/>
  <c r="DJ88" i="2"/>
  <c r="EC82" i="2"/>
  <c r="EV82" i="2"/>
  <c r="EV88" i="2"/>
  <c r="FO82" i="2"/>
  <c r="I83" i="2"/>
  <c r="J83" i="2"/>
  <c r="H83" i="2"/>
  <c r="K83" i="2"/>
  <c r="L83" i="2"/>
  <c r="M83" i="2"/>
  <c r="N83" i="2"/>
  <c r="O83" i="2"/>
  <c r="P83" i="2"/>
  <c r="R83" i="2"/>
  <c r="AL83" i="2"/>
  <c r="G83" i="2"/>
  <c r="BE83" i="2"/>
  <c r="F83" i="2"/>
  <c r="BX83" i="2"/>
  <c r="CQ83" i="2"/>
  <c r="DJ83" i="2"/>
  <c r="EC83" i="2"/>
  <c r="EV83" i="2"/>
  <c r="FO83" i="2"/>
  <c r="I84" i="2"/>
  <c r="H84" i="2"/>
  <c r="J84" i="2"/>
  <c r="K84" i="2"/>
  <c r="L84" i="2"/>
  <c r="M84" i="2"/>
  <c r="N84" i="2"/>
  <c r="O84" i="2"/>
  <c r="P84" i="2"/>
  <c r="R84" i="2"/>
  <c r="AL84" i="2"/>
  <c r="F84" i="2"/>
  <c r="BE84" i="2"/>
  <c r="BX84" i="2"/>
  <c r="CQ84" i="2"/>
  <c r="DJ84" i="2"/>
  <c r="EC84" i="2"/>
  <c r="EV84" i="2"/>
  <c r="FO84" i="2"/>
  <c r="I85" i="2"/>
  <c r="J85" i="2"/>
  <c r="H85" i="2"/>
  <c r="K85" i="2"/>
  <c r="L85" i="2"/>
  <c r="M85" i="2"/>
  <c r="N85" i="2"/>
  <c r="O85" i="2"/>
  <c r="P85" i="2"/>
  <c r="R85" i="2"/>
  <c r="AL85" i="2"/>
  <c r="G85" i="2"/>
  <c r="BE85" i="2"/>
  <c r="F85" i="2"/>
  <c r="BX85" i="2"/>
  <c r="CQ85" i="2"/>
  <c r="DJ85" i="2"/>
  <c r="EC85" i="2"/>
  <c r="EV85" i="2"/>
  <c r="FO85" i="2"/>
  <c r="I86" i="2"/>
  <c r="H86" i="2"/>
  <c r="J86" i="2"/>
  <c r="K86" i="2"/>
  <c r="L86" i="2"/>
  <c r="M86" i="2"/>
  <c r="N86" i="2"/>
  <c r="O86" i="2"/>
  <c r="P86" i="2"/>
  <c r="R86" i="2"/>
  <c r="AL86" i="2"/>
  <c r="F86" i="2"/>
  <c r="BE86" i="2"/>
  <c r="BX86" i="2"/>
  <c r="CQ86" i="2"/>
  <c r="DJ86" i="2"/>
  <c r="EC86" i="2"/>
  <c r="EV86" i="2"/>
  <c r="FO86" i="2"/>
  <c r="I87" i="2"/>
  <c r="J87" i="2"/>
  <c r="H87" i="2"/>
  <c r="K87" i="2"/>
  <c r="L87" i="2"/>
  <c r="M87" i="2"/>
  <c r="N87" i="2"/>
  <c r="O87" i="2"/>
  <c r="P87" i="2"/>
  <c r="R87" i="2"/>
  <c r="AL87" i="2"/>
  <c r="G87" i="2"/>
  <c r="BE87" i="2"/>
  <c r="F87" i="2"/>
  <c r="BX87" i="2"/>
  <c r="CQ87" i="2"/>
  <c r="DJ87" i="2"/>
  <c r="EC87" i="2"/>
  <c r="EV87" i="2"/>
  <c r="FO87" i="2"/>
  <c r="I88" i="2"/>
  <c r="K88" i="2"/>
  <c r="M88" i="2"/>
  <c r="O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EQ88" i="2"/>
  <c r="ER88" i="2"/>
  <c r="ES88" i="2"/>
  <c r="ET88" i="2"/>
  <c r="EU88" i="2"/>
  <c r="EW88" i="2"/>
  <c r="EX88" i="2"/>
  <c r="EY88" i="2"/>
  <c r="EZ88" i="2"/>
  <c r="FA88" i="2"/>
  <c r="FB88" i="2"/>
  <c r="FC88" i="2"/>
  <c r="FD88" i="2"/>
  <c r="FE88" i="2"/>
  <c r="FF88" i="2"/>
  <c r="FG88" i="2"/>
  <c r="FH88" i="2"/>
  <c r="FI88" i="2"/>
  <c r="FJ88" i="2"/>
  <c r="FK88" i="2"/>
  <c r="FL88" i="2"/>
  <c r="FM88" i="2"/>
  <c r="FN88" i="2"/>
  <c r="FO88" i="2"/>
  <c r="I90" i="2"/>
  <c r="H90" i="2"/>
  <c r="J90" i="2"/>
  <c r="K90" i="2"/>
  <c r="L90" i="2"/>
  <c r="M90" i="2"/>
  <c r="N90" i="2"/>
  <c r="O90" i="2"/>
  <c r="P90" i="2"/>
  <c r="R90" i="2"/>
  <c r="AL90" i="2"/>
  <c r="F90" i="2"/>
  <c r="BE90" i="2"/>
  <c r="BX90" i="2"/>
  <c r="CQ90" i="2"/>
  <c r="DJ90" i="2"/>
  <c r="EC90" i="2"/>
  <c r="EV90" i="2"/>
  <c r="FO90" i="2"/>
  <c r="I91" i="2"/>
  <c r="J91" i="2"/>
  <c r="H91" i="2"/>
  <c r="K91" i="2"/>
  <c r="L91" i="2"/>
  <c r="M91" i="2"/>
  <c r="N91" i="2"/>
  <c r="O91" i="2"/>
  <c r="P91" i="2"/>
  <c r="R91" i="2"/>
  <c r="AL91" i="2"/>
  <c r="G91" i="2"/>
  <c r="BE91" i="2"/>
  <c r="F91" i="2"/>
  <c r="BX91" i="2"/>
  <c r="CQ91" i="2"/>
  <c r="DJ91" i="2"/>
  <c r="EC91" i="2"/>
  <c r="EV91" i="2"/>
  <c r="FO91" i="2"/>
  <c r="I92" i="2"/>
  <c r="H92" i="2"/>
  <c r="J92" i="2"/>
  <c r="K92" i="2"/>
  <c r="L92" i="2"/>
  <c r="M92" i="2"/>
  <c r="N92" i="2"/>
  <c r="O92" i="2"/>
  <c r="P92" i="2"/>
  <c r="R92" i="2"/>
  <c r="AL92" i="2"/>
  <c r="F92" i="2"/>
  <c r="BE92" i="2"/>
  <c r="BX92" i="2"/>
  <c r="CQ92" i="2"/>
  <c r="DJ92" i="2"/>
  <c r="EC92" i="2"/>
  <c r="EV92" i="2"/>
  <c r="FO92" i="2"/>
  <c r="I93" i="2"/>
  <c r="J93" i="2"/>
  <c r="H93" i="2"/>
  <c r="K93" i="2"/>
  <c r="L93" i="2"/>
  <c r="M93" i="2"/>
  <c r="N93" i="2"/>
  <c r="O93" i="2"/>
  <c r="P93" i="2"/>
  <c r="R93" i="2"/>
  <c r="AL93" i="2"/>
  <c r="G93" i="2"/>
  <c r="BE93" i="2"/>
  <c r="F93" i="2"/>
  <c r="BX93" i="2"/>
  <c r="CQ93" i="2"/>
  <c r="DJ93" i="2"/>
  <c r="EC93" i="2"/>
  <c r="EV93" i="2"/>
  <c r="FO93" i="2"/>
  <c r="I94" i="2"/>
  <c r="H94" i="2"/>
  <c r="J94" i="2"/>
  <c r="K94" i="2"/>
  <c r="L94" i="2"/>
  <c r="M94" i="2"/>
  <c r="N94" i="2"/>
  <c r="O94" i="2"/>
  <c r="P94" i="2"/>
  <c r="R94" i="2"/>
  <c r="AL94" i="2"/>
  <c r="F94" i="2"/>
  <c r="BE94" i="2"/>
  <c r="BX94" i="2"/>
  <c r="CQ94" i="2"/>
  <c r="DJ94" i="2"/>
  <c r="EC94" i="2"/>
  <c r="EV94" i="2"/>
  <c r="FO94" i="2"/>
  <c r="I95" i="2"/>
  <c r="J95" i="2"/>
  <c r="H95" i="2"/>
  <c r="K95" i="2"/>
  <c r="L95" i="2"/>
  <c r="M95" i="2"/>
  <c r="N95" i="2"/>
  <c r="O95" i="2"/>
  <c r="P95" i="2"/>
  <c r="R95" i="2"/>
  <c r="AL95" i="2"/>
  <c r="G95" i="2"/>
  <c r="BE95" i="2"/>
  <c r="F95" i="2"/>
  <c r="BX95" i="2"/>
  <c r="CQ95" i="2"/>
  <c r="DJ95" i="2"/>
  <c r="EC95" i="2"/>
  <c r="EV95" i="2"/>
  <c r="FO95" i="2"/>
  <c r="I96" i="2"/>
  <c r="H96" i="2"/>
  <c r="J96" i="2"/>
  <c r="K96" i="2"/>
  <c r="L96" i="2"/>
  <c r="M96" i="2"/>
  <c r="N96" i="2"/>
  <c r="O96" i="2"/>
  <c r="P96" i="2"/>
  <c r="R96" i="2"/>
  <c r="AL96" i="2"/>
  <c r="F96" i="2"/>
  <c r="BE96" i="2"/>
  <c r="BX96" i="2"/>
  <c r="CQ96" i="2"/>
  <c r="DJ96" i="2"/>
  <c r="EC96" i="2"/>
  <c r="EV96" i="2"/>
  <c r="FO96" i="2"/>
  <c r="I97" i="2"/>
  <c r="J97" i="2"/>
  <c r="H97" i="2"/>
  <c r="K97" i="2"/>
  <c r="L97" i="2"/>
  <c r="M97" i="2"/>
  <c r="N97" i="2"/>
  <c r="O97" i="2"/>
  <c r="P97" i="2"/>
  <c r="R97" i="2"/>
  <c r="AL97" i="2"/>
  <c r="G97" i="2"/>
  <c r="BE97" i="2"/>
  <c r="F97" i="2"/>
  <c r="BX97" i="2"/>
  <c r="CQ97" i="2"/>
  <c r="DJ97" i="2"/>
  <c r="EC97" i="2"/>
  <c r="EV97" i="2"/>
  <c r="FO97" i="2"/>
  <c r="I98" i="2"/>
  <c r="H98" i="2"/>
  <c r="J98" i="2"/>
  <c r="K98" i="2"/>
  <c r="L98" i="2"/>
  <c r="M98" i="2"/>
  <c r="N98" i="2"/>
  <c r="O98" i="2"/>
  <c r="P98" i="2"/>
  <c r="R98" i="2"/>
  <c r="AL98" i="2"/>
  <c r="F98" i="2"/>
  <c r="BE98" i="2"/>
  <c r="BX98" i="2"/>
  <c r="CQ98" i="2"/>
  <c r="DJ98" i="2"/>
  <c r="EC98" i="2"/>
  <c r="EV98" i="2"/>
  <c r="FO98" i="2"/>
  <c r="I99" i="2"/>
  <c r="J99" i="2"/>
  <c r="H99" i="2"/>
  <c r="K99" i="2"/>
  <c r="L99" i="2"/>
  <c r="M99" i="2"/>
  <c r="N99" i="2"/>
  <c r="O99" i="2"/>
  <c r="P99" i="2"/>
  <c r="R99" i="2"/>
  <c r="AL99" i="2"/>
  <c r="G99" i="2"/>
  <c r="BE99" i="2"/>
  <c r="F99" i="2"/>
  <c r="BX99" i="2"/>
  <c r="CQ99" i="2"/>
  <c r="DJ99" i="2"/>
  <c r="EC99" i="2"/>
  <c r="EV99" i="2"/>
  <c r="FO99" i="2"/>
  <c r="I100" i="2"/>
  <c r="H100" i="2"/>
  <c r="J100" i="2"/>
  <c r="K100" i="2"/>
  <c r="L100" i="2"/>
  <c r="M100" i="2"/>
  <c r="N100" i="2"/>
  <c r="O100" i="2"/>
  <c r="P100" i="2"/>
  <c r="R100" i="2"/>
  <c r="AL100" i="2"/>
  <c r="F100" i="2"/>
  <c r="BE100" i="2"/>
  <c r="BX100" i="2"/>
  <c r="CQ100" i="2"/>
  <c r="DJ100" i="2"/>
  <c r="EC100" i="2"/>
  <c r="EV100" i="2"/>
  <c r="FO100" i="2"/>
  <c r="I101" i="2"/>
  <c r="J101" i="2"/>
  <c r="H101" i="2"/>
  <c r="K101" i="2"/>
  <c r="L101" i="2"/>
  <c r="M101" i="2"/>
  <c r="N101" i="2"/>
  <c r="O101" i="2"/>
  <c r="P101" i="2"/>
  <c r="R101" i="2"/>
  <c r="AL101" i="2"/>
  <c r="G101" i="2"/>
  <c r="BE101" i="2"/>
  <c r="F101" i="2"/>
  <c r="BX101" i="2"/>
  <c r="CQ101" i="2"/>
  <c r="DJ101" i="2"/>
  <c r="EC101" i="2"/>
  <c r="EV101" i="2"/>
  <c r="FO101" i="2"/>
  <c r="I102" i="2"/>
  <c r="H102" i="2"/>
  <c r="J102" i="2"/>
  <c r="K102" i="2"/>
  <c r="L102" i="2"/>
  <c r="M102" i="2"/>
  <c r="N102" i="2"/>
  <c r="O102" i="2"/>
  <c r="P102" i="2"/>
  <c r="R102" i="2"/>
  <c r="AL102" i="2"/>
  <c r="F102" i="2"/>
  <c r="BE102" i="2"/>
  <c r="BX102" i="2"/>
  <c r="CQ102" i="2"/>
  <c r="DJ102" i="2"/>
  <c r="EC102" i="2"/>
  <c r="EV102" i="2"/>
  <c r="FO102" i="2"/>
  <c r="I103" i="2"/>
  <c r="J103" i="2"/>
  <c r="H103" i="2"/>
  <c r="K103" i="2"/>
  <c r="L103" i="2"/>
  <c r="M103" i="2"/>
  <c r="N103" i="2"/>
  <c r="O103" i="2"/>
  <c r="P103" i="2"/>
  <c r="R103" i="2"/>
  <c r="AL103" i="2"/>
  <c r="G103" i="2"/>
  <c r="BE103" i="2"/>
  <c r="F103" i="2"/>
  <c r="BX103" i="2"/>
  <c r="CQ103" i="2"/>
  <c r="DJ103" i="2"/>
  <c r="EC103" i="2"/>
  <c r="EV103" i="2"/>
  <c r="FO103" i="2"/>
  <c r="I104" i="2"/>
  <c r="H104" i="2"/>
  <c r="J104" i="2"/>
  <c r="K104" i="2"/>
  <c r="L104" i="2"/>
  <c r="M104" i="2"/>
  <c r="N104" i="2"/>
  <c r="O104" i="2"/>
  <c r="P104" i="2"/>
  <c r="R104" i="2"/>
  <c r="AL104" i="2"/>
  <c r="F104" i="2"/>
  <c r="BE104" i="2"/>
  <c r="BX104" i="2"/>
  <c r="CQ104" i="2"/>
  <c r="DJ104" i="2"/>
  <c r="EC104" i="2"/>
  <c r="EV104" i="2"/>
  <c r="FO104" i="2"/>
  <c r="I105" i="2"/>
  <c r="J105" i="2"/>
  <c r="H105" i="2"/>
  <c r="K105" i="2"/>
  <c r="L105" i="2"/>
  <c r="M105" i="2"/>
  <c r="N105" i="2"/>
  <c r="O105" i="2"/>
  <c r="P105" i="2"/>
  <c r="R105" i="2"/>
  <c r="AL105" i="2"/>
  <c r="G105" i="2"/>
  <c r="BE105" i="2"/>
  <c r="F105" i="2"/>
  <c r="BX105" i="2"/>
  <c r="CQ105" i="2"/>
  <c r="DJ105" i="2"/>
  <c r="EC105" i="2"/>
  <c r="EV105" i="2"/>
  <c r="FO105" i="2"/>
  <c r="I106" i="2"/>
  <c r="H106" i="2"/>
  <c r="J106" i="2"/>
  <c r="K106" i="2"/>
  <c r="L106" i="2"/>
  <c r="M106" i="2"/>
  <c r="N106" i="2"/>
  <c r="O106" i="2"/>
  <c r="P106" i="2"/>
  <c r="R106" i="2"/>
  <c r="AL106" i="2"/>
  <c r="F106" i="2"/>
  <c r="BE106" i="2"/>
  <c r="BX106" i="2"/>
  <c r="CQ106" i="2"/>
  <c r="DJ106" i="2"/>
  <c r="EC106" i="2"/>
  <c r="EV106" i="2"/>
  <c r="FO106" i="2"/>
  <c r="I107" i="2"/>
  <c r="J107" i="2"/>
  <c r="H107" i="2"/>
  <c r="K107" i="2"/>
  <c r="L107" i="2"/>
  <c r="M107" i="2"/>
  <c r="N107" i="2"/>
  <c r="O107" i="2"/>
  <c r="P107" i="2"/>
  <c r="R107" i="2"/>
  <c r="AL107" i="2"/>
  <c r="G107" i="2"/>
  <c r="BE107" i="2"/>
  <c r="F107" i="2"/>
  <c r="BX107" i="2"/>
  <c r="CQ107" i="2"/>
  <c r="DJ107" i="2"/>
  <c r="EC107" i="2"/>
  <c r="EV107" i="2"/>
  <c r="FO107" i="2"/>
  <c r="I108" i="2"/>
  <c r="H108" i="2"/>
  <c r="J108" i="2"/>
  <c r="K108" i="2"/>
  <c r="L108" i="2"/>
  <c r="M108" i="2"/>
  <c r="N108" i="2"/>
  <c r="O108" i="2"/>
  <c r="P108" i="2"/>
  <c r="R108" i="2"/>
  <c r="AL108" i="2"/>
  <c r="F108" i="2"/>
  <c r="BE108" i="2"/>
  <c r="BX108" i="2"/>
  <c r="CQ108" i="2"/>
  <c r="DJ108" i="2"/>
  <c r="EC108" i="2"/>
  <c r="EV108" i="2"/>
  <c r="FO108" i="2"/>
  <c r="I109" i="2"/>
  <c r="J109" i="2"/>
  <c r="H109" i="2"/>
  <c r="K109" i="2"/>
  <c r="L109" i="2"/>
  <c r="M109" i="2"/>
  <c r="N109" i="2"/>
  <c r="O109" i="2"/>
  <c r="P109" i="2"/>
  <c r="R109" i="2"/>
  <c r="AL109" i="2"/>
  <c r="G109" i="2"/>
  <c r="BE109" i="2"/>
  <c r="F109" i="2"/>
  <c r="BX109" i="2"/>
  <c r="CQ109" i="2"/>
  <c r="DJ109" i="2"/>
  <c r="EC109" i="2"/>
  <c r="EV109" i="2"/>
  <c r="FO109" i="2"/>
  <c r="I110" i="2"/>
  <c r="H110" i="2"/>
  <c r="J110" i="2"/>
  <c r="K110" i="2"/>
  <c r="L110" i="2"/>
  <c r="M110" i="2"/>
  <c r="N110" i="2"/>
  <c r="O110" i="2"/>
  <c r="P110" i="2"/>
  <c r="R110" i="2"/>
  <c r="AL110" i="2"/>
  <c r="F110" i="2"/>
  <c r="BE110" i="2"/>
  <c r="BX110" i="2"/>
  <c r="CQ110" i="2"/>
  <c r="DJ110" i="2"/>
  <c r="EC110" i="2"/>
  <c r="EV110" i="2"/>
  <c r="FO110" i="2"/>
  <c r="I111" i="2"/>
  <c r="J111" i="2"/>
  <c r="H111" i="2"/>
  <c r="K111" i="2"/>
  <c r="L111" i="2"/>
  <c r="M111" i="2"/>
  <c r="N111" i="2"/>
  <c r="O111" i="2"/>
  <c r="P111" i="2"/>
  <c r="R111" i="2"/>
  <c r="AL111" i="2"/>
  <c r="G111" i="2"/>
  <c r="BE111" i="2"/>
  <c r="F111" i="2"/>
  <c r="BX111" i="2"/>
  <c r="CQ111" i="2"/>
  <c r="DJ111" i="2"/>
  <c r="EC111" i="2"/>
  <c r="EV111" i="2"/>
  <c r="FO111" i="2"/>
  <c r="I112" i="2"/>
  <c r="H112" i="2"/>
  <c r="J112" i="2"/>
  <c r="K112" i="2"/>
  <c r="L112" i="2"/>
  <c r="M112" i="2"/>
  <c r="N112" i="2"/>
  <c r="O112" i="2"/>
  <c r="P112" i="2"/>
  <c r="R112" i="2"/>
  <c r="AL112" i="2"/>
  <c r="F112" i="2"/>
  <c r="BE112" i="2"/>
  <c r="BX112" i="2"/>
  <c r="CQ112" i="2"/>
  <c r="DJ112" i="2"/>
  <c r="EC112" i="2"/>
  <c r="EV112" i="2"/>
  <c r="FO112" i="2"/>
  <c r="I113" i="2"/>
  <c r="J113" i="2"/>
  <c r="H113" i="2"/>
  <c r="K113" i="2"/>
  <c r="L113" i="2"/>
  <c r="M113" i="2"/>
  <c r="N113" i="2"/>
  <c r="O113" i="2"/>
  <c r="P113" i="2"/>
  <c r="R113" i="2"/>
  <c r="AL113" i="2"/>
  <c r="G113" i="2"/>
  <c r="BE113" i="2"/>
  <c r="F113" i="2"/>
  <c r="BX113" i="2"/>
  <c r="CQ113" i="2"/>
  <c r="DJ113" i="2"/>
  <c r="EC113" i="2"/>
  <c r="EV113" i="2"/>
  <c r="FO113" i="2"/>
  <c r="I114" i="2"/>
  <c r="H114" i="2"/>
  <c r="J114" i="2"/>
  <c r="K114" i="2"/>
  <c r="L114" i="2"/>
  <c r="M114" i="2"/>
  <c r="N114" i="2"/>
  <c r="O114" i="2"/>
  <c r="P114" i="2"/>
  <c r="R114" i="2"/>
  <c r="AL114" i="2"/>
  <c r="F114" i="2"/>
  <c r="BE114" i="2"/>
  <c r="BX114" i="2"/>
  <c r="CQ114" i="2"/>
  <c r="DJ114" i="2"/>
  <c r="EC114" i="2"/>
  <c r="EV114" i="2"/>
  <c r="FO114" i="2"/>
  <c r="I115" i="2"/>
  <c r="J115" i="2"/>
  <c r="H115" i="2"/>
  <c r="K115" i="2"/>
  <c r="L115" i="2"/>
  <c r="M115" i="2"/>
  <c r="N115" i="2"/>
  <c r="O115" i="2"/>
  <c r="P115" i="2"/>
  <c r="R115" i="2"/>
  <c r="AL115" i="2"/>
  <c r="G115" i="2"/>
  <c r="BE115" i="2"/>
  <c r="F115" i="2"/>
  <c r="BX115" i="2"/>
  <c r="CQ115" i="2"/>
  <c r="DJ115" i="2"/>
  <c r="EC115" i="2"/>
  <c r="EV115" i="2"/>
  <c r="FO115" i="2"/>
  <c r="I116" i="2"/>
  <c r="H116" i="2"/>
  <c r="J116" i="2"/>
  <c r="K116" i="2"/>
  <c r="L116" i="2"/>
  <c r="M116" i="2"/>
  <c r="N116" i="2"/>
  <c r="O116" i="2"/>
  <c r="P116" i="2"/>
  <c r="R116" i="2"/>
  <c r="AL116" i="2"/>
  <c r="F116" i="2"/>
  <c r="BE116" i="2"/>
  <c r="BX116" i="2"/>
  <c r="CQ116" i="2"/>
  <c r="DJ116" i="2"/>
  <c r="EC116" i="2"/>
  <c r="EV116" i="2"/>
  <c r="FO116" i="2"/>
  <c r="I117" i="2"/>
  <c r="J117" i="2"/>
  <c r="H117" i="2"/>
  <c r="K117" i="2"/>
  <c r="L117" i="2"/>
  <c r="M117" i="2"/>
  <c r="N117" i="2"/>
  <c r="O117" i="2"/>
  <c r="P117" i="2"/>
  <c r="R117" i="2"/>
  <c r="AL117" i="2"/>
  <c r="G117" i="2"/>
  <c r="BE117" i="2"/>
  <c r="F117" i="2"/>
  <c r="BX117" i="2"/>
  <c r="CQ117" i="2"/>
  <c r="DJ117" i="2"/>
  <c r="EC117" i="2"/>
  <c r="EV117" i="2"/>
  <c r="FO117" i="2"/>
  <c r="I118" i="2"/>
  <c r="H118" i="2"/>
  <c r="J118" i="2"/>
  <c r="K118" i="2"/>
  <c r="L118" i="2"/>
  <c r="M118" i="2"/>
  <c r="N118" i="2"/>
  <c r="O118" i="2"/>
  <c r="P118" i="2"/>
  <c r="R118" i="2"/>
  <c r="AL118" i="2"/>
  <c r="F118" i="2"/>
  <c r="BE118" i="2"/>
  <c r="BX118" i="2"/>
  <c r="CQ118" i="2"/>
  <c r="DJ118" i="2"/>
  <c r="EC118" i="2"/>
  <c r="EV118" i="2"/>
  <c r="FO118" i="2"/>
  <c r="I119" i="2"/>
  <c r="J119" i="2"/>
  <c r="H119" i="2"/>
  <c r="K119" i="2"/>
  <c r="L119" i="2"/>
  <c r="M119" i="2"/>
  <c r="N119" i="2"/>
  <c r="O119" i="2"/>
  <c r="P119" i="2"/>
  <c r="R119" i="2"/>
  <c r="AL119" i="2"/>
  <c r="G119" i="2"/>
  <c r="BE119" i="2"/>
  <c r="F119" i="2"/>
  <c r="BX119" i="2"/>
  <c r="CQ119" i="2"/>
  <c r="DJ119" i="2"/>
  <c r="EC119" i="2"/>
  <c r="EV119" i="2"/>
  <c r="FO119" i="2"/>
  <c r="I120" i="2"/>
  <c r="H120" i="2"/>
  <c r="J120" i="2"/>
  <c r="K120" i="2"/>
  <c r="L120" i="2"/>
  <c r="M120" i="2"/>
  <c r="N120" i="2"/>
  <c r="O120" i="2"/>
  <c r="P120" i="2"/>
  <c r="R120" i="2"/>
  <c r="AL120" i="2"/>
  <c r="F120" i="2"/>
  <c r="BE120" i="2"/>
  <c r="BX120" i="2"/>
  <c r="CQ120" i="2"/>
  <c r="DJ120" i="2"/>
  <c r="EC120" i="2"/>
  <c r="EV120" i="2"/>
  <c r="FO120" i="2"/>
  <c r="I121" i="2"/>
  <c r="J121" i="2"/>
  <c r="H121" i="2"/>
  <c r="K121" i="2"/>
  <c r="L121" i="2"/>
  <c r="M121" i="2"/>
  <c r="N121" i="2"/>
  <c r="O121" i="2"/>
  <c r="P121" i="2"/>
  <c r="R121" i="2"/>
  <c r="AL121" i="2"/>
  <c r="G121" i="2"/>
  <c r="BE121" i="2"/>
  <c r="F121" i="2"/>
  <c r="BX121" i="2"/>
  <c r="CQ121" i="2"/>
  <c r="DJ121" i="2"/>
  <c r="EC121" i="2"/>
  <c r="EV121" i="2"/>
  <c r="FO121" i="2"/>
  <c r="I122" i="2"/>
  <c r="H122" i="2"/>
  <c r="J122" i="2"/>
  <c r="K122" i="2"/>
  <c r="L122" i="2"/>
  <c r="M122" i="2"/>
  <c r="N122" i="2"/>
  <c r="O122" i="2"/>
  <c r="P122" i="2"/>
  <c r="R122" i="2"/>
  <c r="AL122" i="2"/>
  <c r="F122" i="2"/>
  <c r="BE122" i="2"/>
  <c r="BX122" i="2"/>
  <c r="CQ122" i="2"/>
  <c r="DJ122" i="2"/>
  <c r="EC122" i="2"/>
  <c r="EV122" i="2"/>
  <c r="FO122" i="2"/>
  <c r="I123" i="2"/>
  <c r="J123" i="2"/>
  <c r="H123" i="2"/>
  <c r="K123" i="2"/>
  <c r="L123" i="2"/>
  <c r="M123" i="2"/>
  <c r="N123" i="2"/>
  <c r="O123" i="2"/>
  <c r="P123" i="2"/>
  <c r="R123" i="2"/>
  <c r="AL123" i="2"/>
  <c r="G123" i="2"/>
  <c r="BE123" i="2"/>
  <c r="F123" i="2"/>
  <c r="BX123" i="2"/>
  <c r="CQ123" i="2"/>
  <c r="DJ123" i="2"/>
  <c r="EC123" i="2"/>
  <c r="EV123" i="2"/>
  <c r="FO123" i="2"/>
  <c r="I125" i="2"/>
  <c r="H125" i="2"/>
  <c r="H126" i="2"/>
  <c r="J125" i="2"/>
  <c r="K125" i="2"/>
  <c r="K126" i="2"/>
  <c r="L125" i="2"/>
  <c r="M125" i="2"/>
  <c r="M126" i="2"/>
  <c r="N125" i="2"/>
  <c r="O125" i="2"/>
  <c r="O126" i="2"/>
  <c r="P125" i="2"/>
  <c r="R125" i="2"/>
  <c r="AL125" i="2"/>
  <c r="F125" i="2"/>
  <c r="F126" i="2"/>
  <c r="BE125" i="2"/>
  <c r="BX125" i="2"/>
  <c r="CQ125" i="2"/>
  <c r="DJ125" i="2"/>
  <c r="EC125" i="2"/>
  <c r="EV125" i="2"/>
  <c r="FO125" i="2"/>
  <c r="J126" i="2"/>
  <c r="L126" i="2"/>
  <c r="N126" i="2"/>
  <c r="P126" i="2"/>
  <c r="R126" i="2"/>
  <c r="S126" i="2"/>
  <c r="T126" i="2"/>
  <c r="U126" i="2"/>
  <c r="V126" i="2"/>
  <c r="W126" i="2"/>
  <c r="X126" i="2"/>
  <c r="X132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J132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EB126" i="2"/>
  <c r="EC126" i="2"/>
  <c r="ED126" i="2"/>
  <c r="EE126" i="2"/>
  <c r="EF126" i="2"/>
  <c r="EG126" i="2"/>
  <c r="EH126" i="2"/>
  <c r="EI126" i="2"/>
  <c r="EJ126" i="2"/>
  <c r="EK126" i="2"/>
  <c r="EL126" i="2"/>
  <c r="EM126" i="2"/>
  <c r="EN126" i="2"/>
  <c r="EO126" i="2"/>
  <c r="EP126" i="2"/>
  <c r="EQ126" i="2"/>
  <c r="ER126" i="2"/>
  <c r="ES126" i="2"/>
  <c r="ET126" i="2"/>
  <c r="EU126" i="2"/>
  <c r="EV126" i="2"/>
  <c r="EW126" i="2"/>
  <c r="EX126" i="2"/>
  <c r="EY126" i="2"/>
  <c r="EZ126" i="2"/>
  <c r="FA126" i="2"/>
  <c r="FB126" i="2"/>
  <c r="FC126" i="2"/>
  <c r="FD126" i="2"/>
  <c r="FE126" i="2"/>
  <c r="FF126" i="2"/>
  <c r="FG126" i="2"/>
  <c r="FH126" i="2"/>
  <c r="FI126" i="2"/>
  <c r="FJ126" i="2"/>
  <c r="FK126" i="2"/>
  <c r="FL126" i="2"/>
  <c r="FM126" i="2"/>
  <c r="FN126" i="2"/>
  <c r="FO126" i="2"/>
  <c r="I128" i="2"/>
  <c r="J128" i="2"/>
  <c r="J131" i="2"/>
  <c r="K128" i="2"/>
  <c r="L128" i="2"/>
  <c r="L131" i="2"/>
  <c r="M128" i="2"/>
  <c r="N128" i="2"/>
  <c r="N131" i="2"/>
  <c r="O128" i="2"/>
  <c r="P128" i="2"/>
  <c r="P131" i="2"/>
  <c r="R128" i="2"/>
  <c r="R131" i="2"/>
  <c r="AL128" i="2"/>
  <c r="G128" i="2"/>
  <c r="BE128" i="2"/>
  <c r="F128" i="2"/>
  <c r="BX128" i="2"/>
  <c r="CQ128" i="2"/>
  <c r="DJ128" i="2"/>
  <c r="EC128" i="2"/>
  <c r="EV128" i="2"/>
  <c r="FO128" i="2"/>
  <c r="I129" i="2"/>
  <c r="H129" i="2"/>
  <c r="J129" i="2"/>
  <c r="K129" i="2"/>
  <c r="L129" i="2"/>
  <c r="M129" i="2"/>
  <c r="N129" i="2"/>
  <c r="O129" i="2"/>
  <c r="P129" i="2"/>
  <c r="R129" i="2"/>
  <c r="AL129" i="2"/>
  <c r="F129" i="2"/>
  <c r="BE129" i="2"/>
  <c r="BX129" i="2"/>
  <c r="BX131" i="2"/>
  <c r="CQ129" i="2"/>
  <c r="DJ129" i="2"/>
  <c r="DJ131" i="2"/>
  <c r="EC129" i="2"/>
  <c r="EV129" i="2"/>
  <c r="EV131" i="2"/>
  <c r="FO129" i="2"/>
  <c r="I130" i="2"/>
  <c r="J130" i="2"/>
  <c r="H130" i="2"/>
  <c r="K130" i="2"/>
  <c r="L130" i="2"/>
  <c r="M130" i="2"/>
  <c r="N130" i="2"/>
  <c r="O130" i="2"/>
  <c r="P130" i="2"/>
  <c r="R130" i="2"/>
  <c r="AL130" i="2"/>
  <c r="G130" i="2"/>
  <c r="BE130" i="2"/>
  <c r="F130" i="2"/>
  <c r="BX130" i="2"/>
  <c r="CQ130" i="2"/>
  <c r="DJ130" i="2"/>
  <c r="EC130" i="2"/>
  <c r="EV130" i="2"/>
  <c r="FO130" i="2"/>
  <c r="I131" i="2"/>
  <c r="K131" i="2"/>
  <c r="M131" i="2"/>
  <c r="O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EI131" i="2"/>
  <c r="EJ131" i="2"/>
  <c r="EK131" i="2"/>
  <c r="EL131" i="2"/>
  <c r="EM131" i="2"/>
  <c r="EN131" i="2"/>
  <c r="EO131" i="2"/>
  <c r="EP131" i="2"/>
  <c r="EQ131" i="2"/>
  <c r="ER131" i="2"/>
  <c r="ES131" i="2"/>
  <c r="ET131" i="2"/>
  <c r="EU131" i="2"/>
  <c r="EW131" i="2"/>
  <c r="EX131" i="2"/>
  <c r="EY131" i="2"/>
  <c r="EZ131" i="2"/>
  <c r="FA131" i="2"/>
  <c r="FB131" i="2"/>
  <c r="FC131" i="2"/>
  <c r="FD131" i="2"/>
  <c r="FE131" i="2"/>
  <c r="FF131" i="2"/>
  <c r="FG131" i="2"/>
  <c r="FH131" i="2"/>
  <c r="FI131" i="2"/>
  <c r="FJ131" i="2"/>
  <c r="FK131" i="2"/>
  <c r="FL131" i="2"/>
  <c r="FM131" i="2"/>
  <c r="FN131" i="2"/>
  <c r="FO131" i="2"/>
  <c r="O132" i="2"/>
  <c r="S132" i="2"/>
  <c r="T132" i="2"/>
  <c r="U132" i="2"/>
  <c r="V132" i="2"/>
  <c r="W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G132" i="2"/>
  <c r="BH132" i="2"/>
  <c r="BI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EB132" i="2"/>
  <c r="EC132" i="2"/>
  <c r="EE132" i="2"/>
  <c r="EF132" i="2"/>
  <c r="EG132" i="2"/>
  <c r="EH132" i="2"/>
  <c r="EI132" i="2"/>
  <c r="EJ132" i="2"/>
  <c r="EK132" i="2"/>
  <c r="EL132" i="2"/>
  <c r="EM132" i="2"/>
  <c r="EN132" i="2"/>
  <c r="EO132" i="2"/>
  <c r="EP132" i="2"/>
  <c r="EQ132" i="2"/>
  <c r="ER132" i="2"/>
  <c r="ES132" i="2"/>
  <c r="ET132" i="2"/>
  <c r="EU132" i="2"/>
  <c r="EW132" i="2"/>
  <c r="EX132" i="2"/>
  <c r="EY132" i="2"/>
  <c r="EZ132" i="2"/>
  <c r="FA132" i="2"/>
  <c r="FB132" i="2"/>
  <c r="FC132" i="2"/>
  <c r="FD132" i="2"/>
  <c r="FE132" i="2"/>
  <c r="FF132" i="2"/>
  <c r="FG132" i="2"/>
  <c r="FH132" i="2"/>
  <c r="FI132" i="2"/>
  <c r="FJ132" i="2"/>
  <c r="FK132" i="2"/>
  <c r="FL132" i="2"/>
  <c r="FM132" i="2"/>
  <c r="F131" i="2"/>
  <c r="F88" i="2"/>
  <c r="H76" i="2"/>
  <c r="H75" i="2"/>
  <c r="EV132" i="2"/>
  <c r="G73" i="2"/>
  <c r="M78" i="2"/>
  <c r="M132" i="2"/>
  <c r="H71" i="2"/>
  <c r="I78" i="2"/>
  <c r="J132" i="2"/>
  <c r="G76" i="2"/>
  <c r="DJ132" i="2"/>
  <c r="H73" i="2"/>
  <c r="BX132" i="2"/>
  <c r="CQ78" i="2"/>
  <c r="CQ132" i="2"/>
  <c r="G71" i="2"/>
  <c r="P132" i="2"/>
  <c r="N132" i="2"/>
  <c r="Q129" i="2"/>
  <c r="G129" i="2"/>
  <c r="G131" i="2"/>
  <c r="H128" i="2"/>
  <c r="H131" i="2"/>
  <c r="Q125" i="2"/>
  <c r="Q126" i="2"/>
  <c r="G125" i="2"/>
  <c r="G126" i="2"/>
  <c r="Q122" i="2"/>
  <c r="G122" i="2"/>
  <c r="Q120" i="2"/>
  <c r="G120" i="2"/>
  <c r="Q118" i="2"/>
  <c r="G118" i="2"/>
  <c r="Q116" i="2"/>
  <c r="G116" i="2"/>
  <c r="Q114" i="2"/>
  <c r="G114" i="2"/>
  <c r="Q112" i="2"/>
  <c r="G112" i="2"/>
  <c r="Q110" i="2"/>
  <c r="G110" i="2"/>
  <c r="Q108" i="2"/>
  <c r="G108" i="2"/>
  <c r="Q106" i="2"/>
  <c r="G106" i="2"/>
  <c r="Q104" i="2"/>
  <c r="G104" i="2"/>
  <c r="Q102" i="2"/>
  <c r="G102" i="2"/>
  <c r="Q100" i="2"/>
  <c r="G100" i="2"/>
  <c r="Q98" i="2"/>
  <c r="G98" i="2"/>
  <c r="Q96" i="2"/>
  <c r="G96" i="2"/>
  <c r="Q94" i="2"/>
  <c r="G94" i="2"/>
  <c r="Q92" i="2"/>
  <c r="G92" i="2"/>
  <c r="Q90" i="2"/>
  <c r="G90" i="2"/>
  <c r="Q86" i="2"/>
  <c r="G86" i="2"/>
  <c r="Q84" i="2"/>
  <c r="G84" i="2"/>
  <c r="Q82" i="2"/>
  <c r="G82" i="2"/>
  <c r="H81" i="2"/>
  <c r="H88" i="2"/>
  <c r="Q80" i="2"/>
  <c r="G80" i="2"/>
  <c r="R76" i="2"/>
  <c r="F76" i="2"/>
  <c r="R75" i="2"/>
  <c r="F75" i="2"/>
  <c r="F74" i="2"/>
  <c r="R73" i="2"/>
  <c r="R78" i="2"/>
  <c r="F73" i="2"/>
  <c r="F72" i="2"/>
  <c r="F71" i="2"/>
  <c r="Q70" i="2"/>
  <c r="G70" i="2"/>
  <c r="G68" i="2"/>
  <c r="Q68" i="2"/>
  <c r="F68" i="2"/>
  <c r="F67" i="2"/>
  <c r="Q67" i="2"/>
  <c r="H67" i="2"/>
  <c r="F66" i="2"/>
  <c r="G65" i="2"/>
  <c r="G64" i="2"/>
  <c r="G63" i="2"/>
  <c r="H59" i="2"/>
  <c r="H43" i="2"/>
  <c r="H35" i="2"/>
  <c r="I39" i="2"/>
  <c r="H19" i="2"/>
  <c r="G18" i="2"/>
  <c r="H131" i="1"/>
  <c r="AL131" i="2"/>
  <c r="Q130" i="2"/>
  <c r="Q128" i="2"/>
  <c r="Q131" i="2"/>
  <c r="I126" i="2"/>
  <c r="Q123" i="2"/>
  <c r="Q121" i="2"/>
  <c r="Q119" i="2"/>
  <c r="Q117" i="2"/>
  <c r="Q115" i="2"/>
  <c r="Q113" i="2"/>
  <c r="Q111" i="2"/>
  <c r="Q109" i="2"/>
  <c r="Q107" i="2"/>
  <c r="Q105" i="2"/>
  <c r="Q103" i="2"/>
  <c r="Q101" i="2"/>
  <c r="Q99" i="2"/>
  <c r="Q97" i="2"/>
  <c r="Q95" i="2"/>
  <c r="Q93" i="2"/>
  <c r="Q91" i="2"/>
  <c r="AL88" i="2"/>
  <c r="Q87" i="2"/>
  <c r="Q85" i="2"/>
  <c r="Q83" i="2"/>
  <c r="Q81" i="2"/>
  <c r="ED78" i="2"/>
  <c r="ED132" i="2"/>
  <c r="BF78" i="2"/>
  <c r="BF132" i="2"/>
  <c r="AL78" i="2"/>
  <c r="AL132" i="2"/>
  <c r="Q77" i="2"/>
  <c r="Q76" i="2"/>
  <c r="Q75" i="2"/>
  <c r="Q74" i="2"/>
  <c r="Q73" i="2"/>
  <c r="Q72" i="2"/>
  <c r="Q71" i="2"/>
  <c r="Q69" i="2"/>
  <c r="G67" i="2"/>
  <c r="G66" i="2"/>
  <c r="H65" i="2"/>
  <c r="H64" i="2"/>
  <c r="H63" i="2"/>
  <c r="H61" i="2"/>
  <c r="H58" i="2"/>
  <c r="G58" i="2"/>
  <c r="G35" i="2"/>
  <c r="H39" i="2"/>
  <c r="H24" i="2"/>
  <c r="I25" i="2"/>
  <c r="H22" i="2"/>
  <c r="L25" i="2"/>
  <c r="L132" i="2"/>
  <c r="H17" i="2"/>
  <c r="F131" i="1"/>
  <c r="F65" i="2"/>
  <c r="F64" i="2"/>
  <c r="F63" i="2"/>
  <c r="Q62" i="2"/>
  <c r="G62" i="2"/>
  <c r="Q61" i="2"/>
  <c r="F59" i="2"/>
  <c r="Q58" i="2"/>
  <c r="Q56" i="2"/>
  <c r="G56" i="2"/>
  <c r="Q54" i="2"/>
  <c r="G54" i="2"/>
  <c r="Q52" i="2"/>
  <c r="G52" i="2"/>
  <c r="Q50" i="2"/>
  <c r="G50" i="2"/>
  <c r="Q48" i="2"/>
  <c r="G48" i="2"/>
  <c r="Q46" i="2"/>
  <c r="G46" i="2"/>
  <c r="Q44" i="2"/>
  <c r="G44" i="2"/>
  <c r="Q43" i="2"/>
  <c r="Q41" i="2"/>
  <c r="G41" i="2"/>
  <c r="F38" i="2"/>
  <c r="Q37" i="2"/>
  <c r="G37" i="2"/>
  <c r="F36" i="2"/>
  <c r="F35" i="2"/>
  <c r="Q34" i="2"/>
  <c r="G34" i="2"/>
  <c r="F33" i="2"/>
  <c r="Q32" i="2"/>
  <c r="G32" i="2"/>
  <c r="F31" i="2"/>
  <c r="Q30" i="2"/>
  <c r="G30" i="2"/>
  <c r="F29" i="2"/>
  <c r="Q28" i="2"/>
  <c r="G28" i="2"/>
  <c r="G39" i="2"/>
  <c r="F27" i="2"/>
  <c r="F39" i="2"/>
  <c r="Q24" i="2"/>
  <c r="F22" i="2"/>
  <c r="Q21" i="2"/>
  <c r="G21" i="2"/>
  <c r="G25" i="2"/>
  <c r="F19" i="2"/>
  <c r="R18" i="2"/>
  <c r="R25" i="2"/>
  <c r="F18" i="2"/>
  <c r="F17" i="2"/>
  <c r="F25" i="2"/>
  <c r="Q130" i="1"/>
  <c r="G130" i="1"/>
  <c r="Q128" i="1"/>
  <c r="G128" i="1"/>
  <c r="G131" i="1"/>
  <c r="H125" i="1"/>
  <c r="H126" i="1"/>
  <c r="Q123" i="1"/>
  <c r="G123" i="1"/>
  <c r="Q121" i="1"/>
  <c r="G121" i="1"/>
  <c r="Q119" i="1"/>
  <c r="G119" i="1"/>
  <c r="Q117" i="1"/>
  <c r="G117" i="1"/>
  <c r="F114" i="1"/>
  <c r="Q114" i="1"/>
  <c r="H114" i="1"/>
  <c r="F113" i="1"/>
  <c r="F88" i="1"/>
  <c r="H76" i="1"/>
  <c r="H75" i="1"/>
  <c r="G73" i="1"/>
  <c r="H71" i="1"/>
  <c r="M78" i="1"/>
  <c r="H65" i="1"/>
  <c r="H63" i="1"/>
  <c r="G61" i="1"/>
  <c r="R78" i="1"/>
  <c r="G59" i="1"/>
  <c r="Q66" i="2"/>
  <c r="Q65" i="2"/>
  <c r="Q64" i="2"/>
  <c r="Q63" i="2"/>
  <c r="Q60" i="2"/>
  <c r="Q59" i="2"/>
  <c r="Q57" i="2"/>
  <c r="Q55" i="2"/>
  <c r="Q53" i="2"/>
  <c r="Q51" i="2"/>
  <c r="Q49" i="2"/>
  <c r="Q47" i="2"/>
  <c r="Q45" i="2"/>
  <c r="Q42" i="2"/>
  <c r="Q38" i="2"/>
  <c r="Q36" i="2"/>
  <c r="Q35" i="2"/>
  <c r="Q33" i="2"/>
  <c r="Q31" i="2"/>
  <c r="Q29" i="2"/>
  <c r="Q27" i="2"/>
  <c r="Q23" i="2"/>
  <c r="Q22" i="2"/>
  <c r="Q20" i="2"/>
  <c r="Q19" i="2"/>
  <c r="Q18" i="2"/>
  <c r="Q17" i="2"/>
  <c r="I131" i="1"/>
  <c r="Q129" i="1"/>
  <c r="Q125" i="1"/>
  <c r="Q126" i="1"/>
  <c r="Q122" i="1"/>
  <c r="Q120" i="1"/>
  <c r="Q118" i="1"/>
  <c r="F116" i="1"/>
  <c r="Q116" i="1"/>
  <c r="G116" i="1"/>
  <c r="G115" i="1"/>
  <c r="G114" i="1"/>
  <c r="G113" i="1"/>
  <c r="G76" i="1"/>
  <c r="H73" i="1"/>
  <c r="G71" i="1"/>
  <c r="H64" i="1"/>
  <c r="K78" i="1"/>
  <c r="H61" i="1"/>
  <c r="I78" i="1"/>
  <c r="Q112" i="1"/>
  <c r="G112" i="1"/>
  <c r="Q110" i="1"/>
  <c r="G110" i="1"/>
  <c r="Q108" i="1"/>
  <c r="G108" i="1"/>
  <c r="Q106" i="1"/>
  <c r="G106" i="1"/>
  <c r="Q104" i="1"/>
  <c r="G104" i="1"/>
  <c r="Q102" i="1"/>
  <c r="G102" i="1"/>
  <c r="Q100" i="1"/>
  <c r="G100" i="1"/>
  <c r="Q98" i="1"/>
  <c r="G98" i="1"/>
  <c r="Q96" i="1"/>
  <c r="G96" i="1"/>
  <c r="Q94" i="1"/>
  <c r="G94" i="1"/>
  <c r="Q92" i="1"/>
  <c r="G92" i="1"/>
  <c r="Q90" i="1"/>
  <c r="G90" i="1"/>
  <c r="Q86" i="1"/>
  <c r="G86" i="1"/>
  <c r="H85" i="1"/>
  <c r="H88" i="1"/>
  <c r="Q84" i="1"/>
  <c r="G84" i="1"/>
  <c r="Q82" i="1"/>
  <c r="G82" i="1"/>
  <c r="Q80" i="1"/>
  <c r="G80" i="1"/>
  <c r="F76" i="1"/>
  <c r="F75" i="1"/>
  <c r="F74" i="1"/>
  <c r="F73" i="1"/>
  <c r="F72" i="1"/>
  <c r="F71" i="1"/>
  <c r="Q70" i="1"/>
  <c r="G70" i="1"/>
  <c r="Q68" i="1"/>
  <c r="G68" i="1"/>
  <c r="Q66" i="1"/>
  <c r="G66" i="1"/>
  <c r="Q65" i="1"/>
  <c r="Q64" i="1"/>
  <c r="Q63" i="1"/>
  <c r="F61" i="1"/>
  <c r="Q60" i="1"/>
  <c r="G60" i="1"/>
  <c r="Q59" i="1"/>
  <c r="H48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AL88" i="1"/>
  <c r="Q87" i="1"/>
  <c r="Q85" i="1"/>
  <c r="Q83" i="1"/>
  <c r="Q81" i="1"/>
  <c r="AL78" i="1"/>
  <c r="Q77" i="1"/>
  <c r="Q76" i="1"/>
  <c r="Q75" i="1"/>
  <c r="Q74" i="1"/>
  <c r="Q73" i="1"/>
  <c r="Q72" i="1"/>
  <c r="Q71" i="1"/>
  <c r="Q69" i="1"/>
  <c r="Q67" i="1"/>
  <c r="Q62" i="1"/>
  <c r="Q61" i="1"/>
  <c r="F59" i="1"/>
  <c r="G58" i="1"/>
  <c r="Q58" i="1"/>
  <c r="F58" i="1"/>
  <c r="F57" i="1"/>
  <c r="Q57" i="1"/>
  <c r="H57" i="1"/>
  <c r="F55" i="1"/>
  <c r="Q55" i="1"/>
  <c r="H55" i="1"/>
  <c r="F53" i="1"/>
  <c r="Q53" i="1"/>
  <c r="H53" i="1"/>
  <c r="F51" i="1"/>
  <c r="Q51" i="1"/>
  <c r="H51" i="1"/>
  <c r="F49" i="1"/>
  <c r="Q49" i="1"/>
  <c r="H49" i="1"/>
  <c r="F48" i="1"/>
  <c r="Q56" i="1"/>
  <c r="Q54" i="1"/>
  <c r="Q52" i="1"/>
  <c r="Q50" i="1"/>
  <c r="Q48" i="1"/>
  <c r="F47" i="1"/>
  <c r="Q46" i="1"/>
  <c r="F45" i="1"/>
  <c r="Q44" i="1"/>
  <c r="CQ43" i="1"/>
  <c r="CQ78" i="1"/>
  <c r="G43" i="1"/>
  <c r="G78" i="1"/>
  <c r="Q43" i="1"/>
  <c r="F43" i="1"/>
  <c r="F42" i="1"/>
  <c r="Q42" i="1"/>
  <c r="H42" i="1"/>
  <c r="H78" i="1"/>
  <c r="J39" i="1"/>
  <c r="F38" i="1"/>
  <c r="Q38" i="1"/>
  <c r="H38" i="1"/>
  <c r="F36" i="1"/>
  <c r="Q36" i="1"/>
  <c r="H36" i="1"/>
  <c r="G35" i="1"/>
  <c r="G34" i="1"/>
  <c r="G32" i="1"/>
  <c r="G30" i="1"/>
  <c r="G28" i="1"/>
  <c r="G39" i="1"/>
  <c r="G24" i="1"/>
  <c r="Q24" i="1"/>
  <c r="EV22" i="1"/>
  <c r="G22" i="1"/>
  <c r="EH25" i="1"/>
  <c r="EH132" i="1"/>
  <c r="H22" i="1"/>
  <c r="F20" i="1"/>
  <c r="AL25" i="1"/>
  <c r="AL132" i="1"/>
  <c r="Q20" i="1"/>
  <c r="H20" i="1"/>
  <c r="F18" i="1"/>
  <c r="Q18" i="1"/>
  <c r="R17" i="1"/>
  <c r="BX17" i="1"/>
  <c r="H17" i="1"/>
  <c r="Q47" i="1"/>
  <c r="Q45" i="1"/>
  <c r="H35" i="1"/>
  <c r="F33" i="1"/>
  <c r="Q33" i="1"/>
  <c r="H33" i="1"/>
  <c r="F31" i="1"/>
  <c r="Q31" i="1"/>
  <c r="H31" i="1"/>
  <c r="F29" i="1"/>
  <c r="Q29" i="1"/>
  <c r="H29" i="1"/>
  <c r="FO39" i="1"/>
  <c r="FO132" i="1"/>
  <c r="EC39" i="1"/>
  <c r="EC132" i="1"/>
  <c r="CQ39" i="1"/>
  <c r="CQ132" i="1"/>
  <c r="BE39" i="1"/>
  <c r="BE132" i="1"/>
  <c r="F28" i="1"/>
  <c r="F27" i="1"/>
  <c r="F39" i="1"/>
  <c r="Q27" i="1"/>
  <c r="O39" i="1"/>
  <c r="O132" i="1"/>
  <c r="M39" i="1"/>
  <c r="M132" i="1"/>
  <c r="K39" i="1"/>
  <c r="K132" i="1"/>
  <c r="H27" i="1"/>
  <c r="I39" i="1"/>
  <c r="I132" i="1"/>
  <c r="F23" i="1"/>
  <c r="Q23" i="1"/>
  <c r="H23" i="1"/>
  <c r="F22" i="1"/>
  <c r="P25" i="1"/>
  <c r="P132" i="1"/>
  <c r="N25" i="1"/>
  <c r="N132" i="1"/>
  <c r="J25" i="1"/>
  <c r="J132" i="1"/>
  <c r="H21" i="1"/>
  <c r="G20" i="1"/>
  <c r="R19" i="1"/>
  <c r="DJ19" i="1"/>
  <c r="DJ25" i="1"/>
  <c r="DJ132" i="1"/>
  <c r="H19" i="1"/>
  <c r="L18" i="1"/>
  <c r="CF25" i="1"/>
  <c r="CF132" i="1"/>
  <c r="H18" i="1"/>
  <c r="L25" i="1"/>
  <c r="L132" i="1"/>
  <c r="F17" i="1"/>
  <c r="Q41" i="1"/>
  <c r="Q78" i="1"/>
  <c r="Q37" i="1"/>
  <c r="Q34" i="1"/>
  <c r="Q32" i="1"/>
  <c r="Q30" i="1"/>
  <c r="Q28" i="1"/>
  <c r="Q21" i="1"/>
  <c r="H25" i="1"/>
  <c r="R25" i="1"/>
  <c r="R132" i="1"/>
  <c r="F19" i="1"/>
  <c r="Q22" i="1"/>
  <c r="G88" i="1"/>
  <c r="R132" i="2"/>
  <c r="Q78" i="2"/>
  <c r="H78" i="2"/>
  <c r="Q88" i="2"/>
  <c r="F25" i="1"/>
  <c r="H39" i="1"/>
  <c r="Q39" i="1"/>
  <c r="BX25" i="1"/>
  <c r="BX132" i="1"/>
  <c r="G17" i="1"/>
  <c r="G25" i="1"/>
  <c r="G132" i="1"/>
  <c r="Q17" i="1"/>
  <c r="Q19" i="1"/>
  <c r="EV25" i="1"/>
  <c r="EV132" i="1"/>
  <c r="F78" i="1"/>
  <c r="G19" i="1"/>
  <c r="Q88" i="1"/>
  <c r="Q25" i="2"/>
  <c r="Q39" i="2"/>
  <c r="Q131" i="1"/>
  <c r="G78" i="2"/>
  <c r="G132" i="2"/>
  <c r="F78" i="2"/>
  <c r="F132" i="2"/>
  <c r="H25" i="2"/>
  <c r="H132" i="2"/>
  <c r="I132" i="2"/>
  <c r="G88" i="2"/>
  <c r="F132" i="1"/>
  <c r="H132" i="1"/>
  <c r="Q132" i="2"/>
  <c r="Q25" i="1"/>
  <c r="Q132" i="1"/>
</calcChain>
</file>

<file path=xl/sharedStrings.xml><?xml version="1.0" encoding="utf-8"?>
<sst xmlns="http://schemas.openxmlformats.org/spreadsheetml/2006/main" count="1128" uniqueCount="282">
  <si>
    <t>Wydział Inżynierii Mechanicznej i Mechatroniki</t>
  </si>
  <si>
    <t>Nazwa kierunku studiów</t>
  </si>
  <si>
    <t>Inżynieria transportu</t>
  </si>
  <si>
    <t>Dziedziny nauki</t>
  </si>
  <si>
    <t>dziedzina nauk inżynieryjno-technicznych</t>
  </si>
  <si>
    <t>Dyscypliny naukowe</t>
  </si>
  <si>
    <t>inżynieria lądowa i transport (15%), inżynieria mechaniczna (85%)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</si>
  <si>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</si>
  <si>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</si>
  <si>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</si>
  <si>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</si>
  <si>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</si>
  <si>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</si>
  <si>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</si>
  <si>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</si>
  <si>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>diagnostyka i urządzenia mechatroniczne pojazdów samochodowych</t>
  </si>
  <si>
    <t>Obowiązuje od 2021-10-01</t>
  </si>
  <si>
    <t>Kod planu studiów</t>
  </si>
  <si>
    <t>IT_1A_N_2021_2022_Z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</si>
  <si>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</si>
  <si>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</si>
  <si>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</si>
  <si>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</si>
  <si>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</si>
  <si>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</si>
  <si>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</si>
  <si>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</si>
  <si>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</si>
  <si>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</si>
  <si>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</si>
  <si>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</si>
  <si>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</si>
  <si>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</si>
  <si>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</si>
  <si>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</si>
  <si>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</si>
  <si>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</si>
  <si>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</si>
  <si>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</si>
  <si>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</si>
  <si>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</si>
  <si>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</si>
  <si>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</si>
  <si>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</si>
  <si>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</si>
  <si>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</si>
  <si>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</si>
  <si>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</si>
  <si>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</si>
  <si>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</si>
  <si>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</si>
  <si>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</si>
  <si>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</si>
  <si>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</si>
  <si>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</si>
  <si>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</si>
  <si>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</si>
  <si>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</si>
  <si>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</si>
  <si>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</si>
  <si>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</si>
  <si>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</si>
  <si>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</si>
  <si>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</si>
  <si>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</si>
  <si>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</si>
  <si>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Ochrona własności intelektualnej</t>
  </si>
  <si>
    <t>A05</t>
  </si>
  <si>
    <t>Wymagania prawne UE w transporcie</t>
  </si>
  <si>
    <t>Blok obieralny 1</t>
  </si>
  <si>
    <t>A09</t>
  </si>
  <si>
    <t>BHP i ergonomia pracy</t>
  </si>
  <si>
    <t>Blok obieralny 53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</si>
  <si>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</si>
  <si>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</si>
  <si>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</si>
  <si>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</si>
  <si>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</si>
  <si>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</si>
  <si>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</si>
  <si>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</si>
  <si>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</si>
  <si>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Badania operacyjne</t>
  </si>
  <si>
    <t>B05</t>
  </si>
  <si>
    <t>Fizyka</t>
  </si>
  <si>
    <t>B06</t>
  </si>
  <si>
    <t>Informatyka</t>
  </si>
  <si>
    <t>B07</t>
  </si>
  <si>
    <t>Informatyczne techniki obliczeniowe</t>
  </si>
  <si>
    <t>B09</t>
  </si>
  <si>
    <t>Materiałoznawstwo I</t>
  </si>
  <si>
    <t>Blok obieralny 2</t>
  </si>
  <si>
    <t>B11</t>
  </si>
  <si>
    <t>Mechanika</t>
  </si>
  <si>
    <t>B12</t>
  </si>
  <si>
    <t>Wytrzymałość materiałów</t>
  </si>
  <si>
    <t>B13</t>
  </si>
  <si>
    <t>Ekonomia</t>
  </si>
  <si>
    <t>Moduły/Przedmioty kształcenia kierunkowego</t>
  </si>
  <si>
    <t>B08</t>
  </si>
  <si>
    <t>Techniki informatyczne w transporcie</t>
  </si>
  <si>
    <t>B14</t>
  </si>
  <si>
    <t>Podstawy techniki cieplnej</t>
  </si>
  <si>
    <t>Blok obieralny 3</t>
  </si>
  <si>
    <t>C01</t>
  </si>
  <si>
    <t>Logistyka</t>
  </si>
  <si>
    <t>C02</t>
  </si>
  <si>
    <t>Podstawy inżynierii ruchu</t>
  </si>
  <si>
    <t>C03</t>
  </si>
  <si>
    <t>Środki transportu</t>
  </si>
  <si>
    <t>C04</t>
  </si>
  <si>
    <t>Systemy transportowe</t>
  </si>
  <si>
    <t>C05</t>
  </si>
  <si>
    <t>Infrastruktura transportu</t>
  </si>
  <si>
    <t>C06</t>
  </si>
  <si>
    <t>Ekonomika transportu</t>
  </si>
  <si>
    <t>C07</t>
  </si>
  <si>
    <t>Podstawy konstrukcji maszyn</t>
  </si>
  <si>
    <t>C08</t>
  </si>
  <si>
    <t>Grafika inżynierska I</t>
  </si>
  <si>
    <t>C09</t>
  </si>
  <si>
    <t>Grafika inżynierska II</t>
  </si>
  <si>
    <t>C10</t>
  </si>
  <si>
    <t>Techniki wytwarzania I</t>
  </si>
  <si>
    <t>C11</t>
  </si>
  <si>
    <t>Techniki wytwarzania II</t>
  </si>
  <si>
    <t>C12</t>
  </si>
  <si>
    <t>Systemy i układy napędowe</t>
  </si>
  <si>
    <t>C13</t>
  </si>
  <si>
    <t>Wybrane problemy transportu drogowego</t>
  </si>
  <si>
    <t>C14</t>
  </si>
  <si>
    <t>Silniki samochodowe</t>
  </si>
  <si>
    <t>Blok obieralny 4</t>
  </si>
  <si>
    <t>Blok obieralny 5</t>
  </si>
  <si>
    <t>C17</t>
  </si>
  <si>
    <t>Tendencje rozwojowe pojazdów</t>
  </si>
  <si>
    <t>Blok obieralny 6</t>
  </si>
  <si>
    <t>C19</t>
  </si>
  <si>
    <t>Podstawy eksploatacji technicznej</t>
  </si>
  <si>
    <t>Blok obieralny 7</t>
  </si>
  <si>
    <t>Blok obieralny 8</t>
  </si>
  <si>
    <t>Blok obieralny 9</t>
  </si>
  <si>
    <t>C23</t>
  </si>
  <si>
    <t>Automatyka</t>
  </si>
  <si>
    <t>C24</t>
  </si>
  <si>
    <t>Metrologia</t>
  </si>
  <si>
    <t>C25</t>
  </si>
  <si>
    <t>Elektrotechnika i elektronika</t>
  </si>
  <si>
    <t>C26</t>
  </si>
  <si>
    <t>Elektrotechnika i elektronika samochodowa</t>
  </si>
  <si>
    <t>C27</t>
  </si>
  <si>
    <t>Organizacja i zarządzanie w transporcie</t>
  </si>
  <si>
    <t>Blok obieralny 10</t>
  </si>
  <si>
    <t>Blok obieralny 12</t>
  </si>
  <si>
    <t>Blok obieralny 11</t>
  </si>
  <si>
    <t>Blok obieralny 13</t>
  </si>
  <si>
    <t>Blok obieralny 14</t>
  </si>
  <si>
    <t>Blok obieralny 15</t>
  </si>
  <si>
    <t>C34</t>
  </si>
  <si>
    <t>Metody identyfikacji pojazdów samochodowych</t>
  </si>
  <si>
    <t>Moduły/Przedmioty specjalnościowe</t>
  </si>
  <si>
    <t>organizacja transportu</t>
  </si>
  <si>
    <t>DUM/01</t>
  </si>
  <si>
    <t>Praca przejściowa</t>
  </si>
  <si>
    <t>DUM/02</t>
  </si>
  <si>
    <t>Praca dyplomowa</t>
  </si>
  <si>
    <t>DUM/03</t>
  </si>
  <si>
    <t>Podstawy diagnostyki</t>
  </si>
  <si>
    <t>DUM/04</t>
  </si>
  <si>
    <t>Diagnostyka pojazdów samochodowych</t>
  </si>
  <si>
    <t>DUM/05</t>
  </si>
  <si>
    <t>Pokładowe urządzenia kontrolno-pomiarowe w pojazdach</t>
  </si>
  <si>
    <t>DUM/06</t>
  </si>
  <si>
    <t>Urządzenia mechatroniczne w technice pojazdów</t>
  </si>
  <si>
    <t>DUM/07</t>
  </si>
  <si>
    <t>Seminarium dyplomowe</t>
  </si>
  <si>
    <t>DUM/09</t>
  </si>
  <si>
    <t>Zaawansowane technologie materiałowe w technice pojazdów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</si>
  <si>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</si>
  <si>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</si>
  <si>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</si>
  <si>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</si>
  <si>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</si>
  <si>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</si>
  <si>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</si>
  <si>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</si>
  <si>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</si>
  <si>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</si>
  <si>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</si>
  <si>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</si>
  <si>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</si>
  <si>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</si>
  <si>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Filozofia</t>
  </si>
  <si>
    <t>A08-2</t>
  </si>
  <si>
    <t>Socjologia</t>
  </si>
  <si>
    <t>A10-1</t>
  </si>
  <si>
    <t>Etyka</t>
  </si>
  <si>
    <t>A10-2</t>
  </si>
  <si>
    <t>B10-1</t>
  </si>
  <si>
    <t>Materiałoznawstwo II</t>
  </si>
  <si>
    <t>B15-1</t>
  </si>
  <si>
    <t>Podstawy technologii pojazdów</t>
  </si>
  <si>
    <t>B15-2</t>
  </si>
  <si>
    <t>Metody projektowe w przemyśle motoryzacyjnym</t>
  </si>
  <si>
    <t>C15-1</t>
  </si>
  <si>
    <t>Budowa pojazdów samochodowych</t>
  </si>
  <si>
    <t>C16-1</t>
  </si>
  <si>
    <t>Teoria ruchu samochodu</t>
  </si>
  <si>
    <t>C16-2</t>
  </si>
  <si>
    <t>Mechanika ruchu samochodu</t>
  </si>
  <si>
    <t>C18-1</t>
  </si>
  <si>
    <t>Eksploatacja pojazdów samochodowych</t>
  </si>
  <si>
    <t>C20-1</t>
  </si>
  <si>
    <t>Materiały eksploatacyjne w transporcie</t>
  </si>
  <si>
    <t>C20-2</t>
  </si>
  <si>
    <t>Paliwa oleje i smary w środkach transportu</t>
  </si>
  <si>
    <t>C21-1</t>
  </si>
  <si>
    <t>Technologia napraw pojazdów</t>
  </si>
  <si>
    <t>C21-2</t>
  </si>
  <si>
    <t>Techniki odnowy środków transportu</t>
  </si>
  <si>
    <t>C22-1</t>
  </si>
  <si>
    <t>Badania homologacyjne</t>
  </si>
  <si>
    <t>C22-2</t>
  </si>
  <si>
    <t>Certyfikacja w transporcie drogowym</t>
  </si>
  <si>
    <t>C28-1</t>
  </si>
  <si>
    <t>Bezpieczeństwo ruchu drogowego</t>
  </si>
  <si>
    <t>C28-2</t>
  </si>
  <si>
    <t>Bezpieczeństwo przewozu ładunków i osób</t>
  </si>
  <si>
    <t>C29-1</t>
  </si>
  <si>
    <t>Prawo o ruchu drogowym</t>
  </si>
  <si>
    <t>C29-2</t>
  </si>
  <si>
    <t>Prawo transportowe</t>
  </si>
  <si>
    <t>C30-1</t>
  </si>
  <si>
    <t>Ochrona środowiska w transporcie</t>
  </si>
  <si>
    <t>C30-2</t>
  </si>
  <si>
    <t>Oddziaływanie transportu na środowisko</t>
  </si>
  <si>
    <t>C31-1</t>
  </si>
  <si>
    <t>Technologia transportu</t>
  </si>
  <si>
    <t>C31-2</t>
  </si>
  <si>
    <t>Maszyny i urządzenia przeładunkowe</t>
  </si>
  <si>
    <t>C32-1</t>
  </si>
  <si>
    <t>Recykling środków transportu</t>
  </si>
  <si>
    <t>C33-1</t>
  </si>
  <si>
    <t>Systemy zarządzania jakością w transporcie</t>
  </si>
  <si>
    <t>C33-2</t>
  </si>
  <si>
    <t>Sterowanie jakością w przemyśle motoryzacyjnym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</si>
  <si>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</si>
  <si>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</si>
  <si>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</si>
  <si>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</si>
  <si>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</si>
  <si>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</si>
  <si>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</si>
  <si>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Szkolenie biblioteczne</t>
  </si>
  <si>
    <t>E03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</si>
  <si>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</si>
  <si>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</si>
  <si>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</si>
  <si>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</si>
  <si>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</si>
  <si>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</si>
  <si>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</si>
  <si>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</si>
  <si>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</si>
  <si>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</si>
  <si>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</si>
  <si>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</si>
  <si>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OT/01</t>
  </si>
  <si>
    <t>OT/02</t>
  </si>
  <si>
    <t>OT/03</t>
  </si>
  <si>
    <t>Organizacja zaplecza technicznego</t>
  </si>
  <si>
    <t>OT/04</t>
  </si>
  <si>
    <t>Rynek usług spedycyjnych</t>
  </si>
  <si>
    <t>OT/05</t>
  </si>
  <si>
    <t>Finanse firm transportowych</t>
  </si>
  <si>
    <t>OT/06</t>
  </si>
  <si>
    <t>Zaawansowane technologie logistyczne</t>
  </si>
  <si>
    <t>OT/07</t>
  </si>
  <si>
    <t>OT/09</t>
  </si>
  <si>
    <t>Gospodarka materiałowa w transporcie</t>
  </si>
  <si>
    <t>Załącznik nr 18 do Uchwały nr 105 Senatu ZUT z dnia 31 maja 2021 r.</t>
  </si>
  <si>
    <t xml:space="preserve">Załącznik nr 18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</si>
</sst>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DF96EE41-9DB5-4B3C-BD92-0C45A4DA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218D841-300E-4D17-971C-0D5A50D7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21382254-6089-4DC8-9A40-1E3DFF21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F68EC5DA-B450-473C-84E6-7A6B4E4C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5"/>
  <sheetViews>
    <sheetView tabSelected="1" topLeftCell="AS1" workbookViewId="0">
      <selection activeCell="BT9" sqref="BT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85546875" customWidth="1"/>
    <col min="101" max="101" width="3.5703125" customWidth="1"/>
    <col min="102" max="102" width="2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85546875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85546875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85546875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281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4" t="s">
        <v>47</v>
      </c>
      <c r="CW14" s="18" t="s">
        <v>33</v>
      </c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4" t="s">
        <v>47</v>
      </c>
      <c r="DP14" s="18" t="s">
        <v>33</v>
      </c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4" t="s">
        <v>47</v>
      </c>
      <c r="EI14" s="18" t="s">
        <v>33</v>
      </c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4" t="s">
        <v>47</v>
      </c>
      <c r="FB14" s="18" t="s">
        <v>33</v>
      </c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4"/>
      <c r="CW15" s="16" t="s">
        <v>36</v>
      </c>
      <c r="CX15" s="16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4"/>
      <c r="DP15" s="16" t="s">
        <v>36</v>
      </c>
      <c r="DQ15" s="16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4"/>
      <c r="EI15" s="16" t="s">
        <v>36</v>
      </c>
      <c r="EJ15" s="16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4"/>
      <c r="FB15" s="16" t="s">
        <v>36</v>
      </c>
      <c r="FC15" s="16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4" si="0">SUM(I17:P17)</f>
        <v>30</v>
      </c>
      <c r="I17" s="6">
        <f t="shared" ref="I17:I24" si="1">T17+AM17+BF17+BY17+CR17+DK17+ED17+EW17</f>
        <v>0</v>
      </c>
      <c r="J17" s="6">
        <f t="shared" ref="J17:J24" si="2">V17+AO17+BH17+CA17+CT17+DM17+EF17+EY17</f>
        <v>0</v>
      </c>
      <c r="K17" s="6">
        <f t="shared" ref="K17:K24" si="3">Y17+AR17+BK17+CD17+CW17+DP17+EI17+FB17</f>
        <v>0</v>
      </c>
      <c r="L17" s="6">
        <f t="shared" ref="L17:L24" si="4">AA17+AT17+BM17+CF17+CY17+DR17+EK17+FD17</f>
        <v>30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2</v>
      </c>
      <c r="S17" s="7">
        <f>$B$17*1.3</f>
        <v>1.3</v>
      </c>
      <c r="T17" s="11"/>
      <c r="U17" s="10"/>
      <c r="V17" s="11"/>
      <c r="W17" s="10"/>
      <c r="X17" s="7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X17+AK17</f>
        <v>0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AQ17+BD17</f>
        <v>0</v>
      </c>
      <c r="BF17" s="11"/>
      <c r="BG17" s="10"/>
      <c r="BH17" s="11"/>
      <c r="BI17" s="10"/>
      <c r="BJ17" s="7"/>
      <c r="BK17" s="11"/>
      <c r="BL17" s="10"/>
      <c r="BM17" s="11">
        <f>$B$17*30</f>
        <v>30</v>
      </c>
      <c r="BN17" s="10" t="s">
        <v>61</v>
      </c>
      <c r="BO17" s="11"/>
      <c r="BP17" s="10"/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4" si="13">BJ17+BW17</f>
        <v>2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FA17+FN17</f>
        <v>0</v>
      </c>
    </row>
    <row r="18" spans="1:171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$B$18*COUNTIF(T18:FM18,"e")</f>
        <v>0</v>
      </c>
      <c r="G18" s="6">
        <f>$B$18*COUNTIF(T18:FM18,"z")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$B$18*1.3</f>
        <v>1.3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>
        <f>$B$18*30</f>
        <v>30</v>
      </c>
      <c r="CG18" s="10" t="s">
        <v>61</v>
      </c>
      <c r="CH18" s="11"/>
      <c r="CI18" s="10"/>
      <c r="CJ18" s="11"/>
      <c r="CK18" s="10"/>
      <c r="CL18" s="11"/>
      <c r="CM18" s="10"/>
      <c r="CN18" s="11"/>
      <c r="CO18" s="10"/>
      <c r="CP18" s="7">
        <f>$B$18*2</f>
        <v>2</v>
      </c>
      <c r="CQ18" s="7">
        <f t="shared" si="14"/>
        <v>2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$B$19*COUNTIF(T19:FM19,"e")</f>
        <v>1</v>
      </c>
      <c r="G19" s="6">
        <f>$B$19*COUNTIF(T19:FM19,"z")</f>
        <v>0</v>
      </c>
      <c r="H19" s="6">
        <f t="shared" si="0"/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40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$B$19*1.3</f>
        <v>1.3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>
        <f>$B$19*40</f>
        <v>40</v>
      </c>
      <c r="CZ19" s="10" t="s">
        <v>64</v>
      </c>
      <c r="DA19" s="11"/>
      <c r="DB19" s="10"/>
      <c r="DC19" s="11"/>
      <c r="DD19" s="10"/>
      <c r="DE19" s="11"/>
      <c r="DF19" s="10"/>
      <c r="DG19" s="11"/>
      <c r="DH19" s="10"/>
      <c r="DI19" s="7">
        <f>$B$19*3</f>
        <v>3</v>
      </c>
      <c r="DJ19" s="7">
        <f t="shared" si="15"/>
        <v>3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65</v>
      </c>
      <c r="E20" s="3" t="s">
        <v>66</v>
      </c>
      <c r="F20" s="6">
        <f>COUNTIF(T20:FM20,"e")</f>
        <v>0</v>
      </c>
      <c r="G20" s="6">
        <f>COUNTIF(T20:FM20,"z")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0.3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>
        <v>10</v>
      </c>
      <c r="EE20" s="10" t="s">
        <v>61</v>
      </c>
      <c r="EF20" s="11"/>
      <c r="EG20" s="10"/>
      <c r="EH20" s="7">
        <v>1</v>
      </c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1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67</v>
      </c>
      <c r="E21" s="3" t="s">
        <v>68</v>
      </c>
      <c r="F21" s="6">
        <f>COUNTIF(T21:FM21,"e")</f>
        <v>0</v>
      </c>
      <c r="G21" s="6">
        <f>COUNTIF(T21:FM21,"z")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0.3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>
        <v>9</v>
      </c>
      <c r="CS21" s="10" t="s">
        <v>61</v>
      </c>
      <c r="CT21" s="11"/>
      <c r="CU21" s="10"/>
      <c r="CV21" s="7">
        <v>1</v>
      </c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1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1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$B$22*0.3</f>
        <v>0.3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>
        <f>$B$22*9</f>
        <v>9</v>
      </c>
      <c r="EE22" s="10" t="s">
        <v>61</v>
      </c>
      <c r="EF22" s="11"/>
      <c r="EG22" s="10"/>
      <c r="EH22" s="7">
        <f>$B$22*1</f>
        <v>1</v>
      </c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1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70</v>
      </c>
      <c r="E23" s="3" t="s">
        <v>71</v>
      </c>
      <c r="F23" s="6">
        <f>COUNTIF(T23:FM23,"e")</f>
        <v>0</v>
      </c>
      <c r="G23" s="6">
        <f>COUNTIF(T23:FM23,"z")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0.3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>
        <v>9</v>
      </c>
      <c r="DL23" s="10" t="s">
        <v>61</v>
      </c>
      <c r="DM23" s="11"/>
      <c r="DN23" s="10"/>
      <c r="DO23" s="7">
        <v>1</v>
      </c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1</v>
      </c>
      <c r="ED23" s="11"/>
      <c r="EE23" s="10"/>
      <c r="EF23" s="11"/>
      <c r="EG23" s="10"/>
      <c r="EH23" s="7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53</v>
      </c>
      <c r="B24" s="6">
        <v>1</v>
      </c>
      <c r="C24" s="6"/>
      <c r="D24" s="6"/>
      <c r="E24" s="3" t="s">
        <v>72</v>
      </c>
      <c r="F24" s="6">
        <f>$B$24*COUNTIF(T24:FM24,"e")</f>
        <v>0</v>
      </c>
      <c r="G24" s="6">
        <f>$B$24*COUNTIF(T24:FM24,"z")</f>
        <v>2</v>
      </c>
      <c r="H24" s="6">
        <f t="shared" si="0"/>
        <v>18</v>
      </c>
      <c r="I24" s="6">
        <f t="shared" si="1"/>
        <v>9</v>
      </c>
      <c r="J24" s="6">
        <f t="shared" si="2"/>
        <v>9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f>$B$24*2</f>
        <v>2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7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>
        <f>$B$24*9</f>
        <v>9</v>
      </c>
      <c r="EX24" s="10" t="s">
        <v>61</v>
      </c>
      <c r="EY24" s="11">
        <f>$B$24*9</f>
        <v>9</v>
      </c>
      <c r="EZ24" s="10" t="s">
        <v>61</v>
      </c>
      <c r="FA24" s="7">
        <f>$B$24*2</f>
        <v>2</v>
      </c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2</v>
      </c>
    </row>
    <row r="25" spans="1:171" ht="15.95" customHeight="1" x14ac:dyDescent="0.2">
      <c r="A25" s="6"/>
      <c r="B25" s="6"/>
      <c r="C25" s="6"/>
      <c r="D25" s="6"/>
      <c r="E25" s="6" t="s">
        <v>73</v>
      </c>
      <c r="F25" s="6">
        <f t="shared" ref="F25:AK25" si="19">SUM(F17:F24)</f>
        <v>1</v>
      </c>
      <c r="G25" s="6">
        <f t="shared" si="19"/>
        <v>8</v>
      </c>
      <c r="H25" s="6">
        <f t="shared" si="19"/>
        <v>155</v>
      </c>
      <c r="I25" s="6">
        <f t="shared" si="19"/>
        <v>46</v>
      </c>
      <c r="J25" s="6">
        <f t="shared" si="19"/>
        <v>9</v>
      </c>
      <c r="K25" s="6">
        <f t="shared" si="19"/>
        <v>0</v>
      </c>
      <c r="L25" s="6">
        <f t="shared" si="19"/>
        <v>100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13</v>
      </c>
      <c r="R25" s="7">
        <f t="shared" si="19"/>
        <v>7</v>
      </c>
      <c r="S25" s="7">
        <f t="shared" si="19"/>
        <v>7.1</v>
      </c>
      <c r="T25" s="11">
        <f t="shared" si="19"/>
        <v>0</v>
      </c>
      <c r="U25" s="10">
        <f t="shared" si="19"/>
        <v>0</v>
      </c>
      <c r="V25" s="11">
        <f t="shared" si="19"/>
        <v>0</v>
      </c>
      <c r="W25" s="10">
        <f t="shared" si="19"/>
        <v>0</v>
      </c>
      <c r="X25" s="7">
        <f t="shared" si="19"/>
        <v>0</v>
      </c>
      <c r="Y25" s="11">
        <f t="shared" si="19"/>
        <v>0</v>
      </c>
      <c r="Z25" s="10">
        <f t="shared" si="19"/>
        <v>0</v>
      </c>
      <c r="AA25" s="11">
        <f t="shared" si="19"/>
        <v>0</v>
      </c>
      <c r="AB25" s="10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0</v>
      </c>
      <c r="AM25" s="11">
        <f t="shared" si="20"/>
        <v>0</v>
      </c>
      <c r="AN25" s="10">
        <f t="shared" si="20"/>
        <v>0</v>
      </c>
      <c r="AO25" s="11">
        <f t="shared" si="20"/>
        <v>0</v>
      </c>
      <c r="AP25" s="10">
        <f t="shared" si="20"/>
        <v>0</v>
      </c>
      <c r="AQ25" s="7">
        <f t="shared" si="20"/>
        <v>0</v>
      </c>
      <c r="AR25" s="11">
        <f t="shared" si="20"/>
        <v>0</v>
      </c>
      <c r="AS25" s="10">
        <f t="shared" si="20"/>
        <v>0</v>
      </c>
      <c r="AT25" s="11">
        <f t="shared" si="20"/>
        <v>0</v>
      </c>
      <c r="AU25" s="10">
        <f t="shared" si="20"/>
        <v>0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0</v>
      </c>
      <c r="BF25" s="11">
        <f t="shared" si="20"/>
        <v>0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7">
        <f t="shared" si="20"/>
        <v>0</v>
      </c>
      <c r="BK25" s="11">
        <f t="shared" si="20"/>
        <v>0</v>
      </c>
      <c r="BL25" s="10">
        <f t="shared" si="20"/>
        <v>0</v>
      </c>
      <c r="BM25" s="11">
        <f t="shared" si="20"/>
        <v>30</v>
      </c>
      <c r="BN25" s="10">
        <f t="shared" si="20"/>
        <v>0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2</v>
      </c>
      <c r="BX25" s="7">
        <f t="shared" si="21"/>
        <v>2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7">
        <f t="shared" si="21"/>
        <v>0</v>
      </c>
      <c r="CD25" s="11">
        <f t="shared" si="21"/>
        <v>0</v>
      </c>
      <c r="CE25" s="10">
        <f t="shared" si="21"/>
        <v>0</v>
      </c>
      <c r="CF25" s="11">
        <f t="shared" si="21"/>
        <v>30</v>
      </c>
      <c r="CG25" s="10">
        <f t="shared" si="21"/>
        <v>0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2</v>
      </c>
      <c r="CQ25" s="7">
        <f t="shared" si="21"/>
        <v>2</v>
      </c>
      <c r="CR25" s="11">
        <f t="shared" si="21"/>
        <v>9</v>
      </c>
      <c r="CS25" s="10">
        <f t="shared" si="21"/>
        <v>0</v>
      </c>
      <c r="CT25" s="11">
        <f t="shared" si="21"/>
        <v>0</v>
      </c>
      <c r="CU25" s="10">
        <f t="shared" si="21"/>
        <v>0</v>
      </c>
      <c r="CV25" s="7">
        <f t="shared" si="21"/>
        <v>1</v>
      </c>
      <c r="CW25" s="11">
        <f t="shared" si="21"/>
        <v>0</v>
      </c>
      <c r="CX25" s="10">
        <f t="shared" ref="CX25:EC25" si="22">SUM(CX17:CX24)</f>
        <v>0</v>
      </c>
      <c r="CY25" s="11">
        <f t="shared" si="22"/>
        <v>40</v>
      </c>
      <c r="CZ25" s="10">
        <f t="shared" si="22"/>
        <v>0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3</v>
      </c>
      <c r="DJ25" s="7">
        <f t="shared" si="22"/>
        <v>4</v>
      </c>
      <c r="DK25" s="11">
        <f t="shared" si="22"/>
        <v>9</v>
      </c>
      <c r="DL25" s="10">
        <f t="shared" si="22"/>
        <v>0</v>
      </c>
      <c r="DM25" s="11">
        <f t="shared" si="22"/>
        <v>0</v>
      </c>
      <c r="DN25" s="10">
        <f t="shared" si="22"/>
        <v>0</v>
      </c>
      <c r="DO25" s="7">
        <f t="shared" si="22"/>
        <v>1</v>
      </c>
      <c r="DP25" s="11">
        <f t="shared" si="22"/>
        <v>0</v>
      </c>
      <c r="DQ25" s="10">
        <f t="shared" si="22"/>
        <v>0</v>
      </c>
      <c r="DR25" s="11">
        <f t="shared" si="22"/>
        <v>0</v>
      </c>
      <c r="DS25" s="10">
        <f t="shared" si="22"/>
        <v>0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1</v>
      </c>
      <c r="ED25" s="11">
        <f t="shared" ref="ED25:FI25" si="23">SUM(ED17:ED24)</f>
        <v>19</v>
      </c>
      <c r="EE25" s="10">
        <f t="shared" si="23"/>
        <v>0</v>
      </c>
      <c r="EF25" s="11">
        <f t="shared" si="23"/>
        <v>0</v>
      </c>
      <c r="EG25" s="10">
        <f t="shared" si="23"/>
        <v>0</v>
      </c>
      <c r="EH25" s="7">
        <f t="shared" si="23"/>
        <v>2</v>
      </c>
      <c r="EI25" s="11">
        <f t="shared" si="23"/>
        <v>0</v>
      </c>
      <c r="EJ25" s="10">
        <f t="shared" si="23"/>
        <v>0</v>
      </c>
      <c r="EK25" s="11">
        <f t="shared" si="23"/>
        <v>0</v>
      </c>
      <c r="EL25" s="10">
        <f t="shared" si="23"/>
        <v>0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2</v>
      </c>
      <c r="EW25" s="11">
        <f t="shared" si="23"/>
        <v>9</v>
      </c>
      <c r="EX25" s="10">
        <f t="shared" si="23"/>
        <v>0</v>
      </c>
      <c r="EY25" s="11">
        <f t="shared" si="23"/>
        <v>9</v>
      </c>
      <c r="EZ25" s="10">
        <f t="shared" si="23"/>
        <v>0</v>
      </c>
      <c r="FA25" s="7">
        <f t="shared" si="23"/>
        <v>2</v>
      </c>
      <c r="FB25" s="11">
        <f t="shared" si="23"/>
        <v>0</v>
      </c>
      <c r="FC25" s="10">
        <f t="shared" si="23"/>
        <v>0</v>
      </c>
      <c r="FD25" s="11">
        <f t="shared" si="23"/>
        <v>0</v>
      </c>
      <c r="FE25" s="10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2</v>
      </c>
    </row>
    <row r="26" spans="1:171" ht="20.100000000000001" customHeight="1" x14ac:dyDescent="0.2">
      <c r="A26" s="19" t="s">
        <v>74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9"/>
      <c r="FO26" s="13"/>
    </row>
    <row r="27" spans="1:171" x14ac:dyDescent="0.2">
      <c r="A27" s="6"/>
      <c r="B27" s="6"/>
      <c r="C27" s="6"/>
      <c r="D27" s="6" t="s">
        <v>75</v>
      </c>
      <c r="E27" s="3" t="s">
        <v>76</v>
      </c>
      <c r="F27" s="6">
        <f t="shared" ref="F27:F34" si="25">COUNTIF(T27:FM27,"e")</f>
        <v>1</v>
      </c>
      <c r="G27" s="6">
        <f t="shared" ref="G27:G34" si="26">COUNTIF(T27:FM27,"z")</f>
        <v>1</v>
      </c>
      <c r="H27" s="6">
        <f t="shared" ref="H27:H38" si="27">SUM(I27:P27)</f>
        <v>30</v>
      </c>
      <c r="I27" s="6">
        <f t="shared" ref="I27:I38" si="28">T27+AM27+BF27+BY27+CR27+DK27+ED27+EW27</f>
        <v>10</v>
      </c>
      <c r="J27" s="6">
        <f t="shared" ref="J27:J38" si="29">V27+AO27+BH27+CA27+CT27+DM27+EF27+EY27</f>
        <v>20</v>
      </c>
      <c r="K27" s="6">
        <f t="shared" ref="K27:K38" si="30">Y27+AR27+BK27+CD27+CW27+DP27+EI27+FB27</f>
        <v>0</v>
      </c>
      <c r="L27" s="6">
        <f t="shared" ref="L27:L38" si="31">AA27+AT27+BM27+CF27+CY27+DR27+EK27+FD27</f>
        <v>0</v>
      </c>
      <c r="M27" s="6">
        <f t="shared" ref="M27:M38" si="32">AC27+AV27+BO27+CH27+DA27+DT27+EM27+FF27</f>
        <v>0</v>
      </c>
      <c r="N27" s="6">
        <f t="shared" ref="N27:N38" si="33">AE27+AX27+BQ27+CJ27+DC27+DV27+EO27+FH27</f>
        <v>0</v>
      </c>
      <c r="O27" s="6">
        <f t="shared" ref="O27:O38" si="34">AG27+AZ27+BS27+CL27+DE27+DX27+EQ27+FJ27</f>
        <v>0</v>
      </c>
      <c r="P27" s="6">
        <f t="shared" ref="P27:P38" si="35">AI27+BB27+BU27+CN27+DG27+DZ27+ES27+FL27</f>
        <v>0</v>
      </c>
      <c r="Q27" s="7">
        <f t="shared" ref="Q27:Q38" si="36">AL27+BE27+BX27+CQ27+DJ27+EC27+EV27+FO27</f>
        <v>5</v>
      </c>
      <c r="R27" s="7">
        <f t="shared" ref="R27:R38" si="37">AK27+BD27+BW27+CP27+DI27+EB27+EU27+FN27</f>
        <v>0</v>
      </c>
      <c r="S27" s="7">
        <v>1</v>
      </c>
      <c r="T27" s="11">
        <v>10</v>
      </c>
      <c r="U27" s="10" t="s">
        <v>64</v>
      </c>
      <c r="V27" s="11">
        <v>20</v>
      </c>
      <c r="W27" s="10" t="s">
        <v>61</v>
      </c>
      <c r="X27" s="7">
        <v>5</v>
      </c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ref="AL27:AL38" si="38">X27+AK27</f>
        <v>5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ref="BE27:BE38" si="39">AQ27+BD27</f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ref="BX27:BX38" si="40">BJ27+BW27</f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ref="CQ27:CQ38" si="41">CC27+CP27</f>
        <v>0</v>
      </c>
      <c r="CR27" s="11"/>
      <c r="CS27" s="10"/>
      <c r="CT27" s="11"/>
      <c r="CU27" s="10"/>
      <c r="CV27" s="7"/>
      <c r="CW27" s="11"/>
      <c r="CX27" s="10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ref="DJ27:DJ38" si="42">CV27+DI27</f>
        <v>0</v>
      </c>
      <c r="DK27" s="11"/>
      <c r="DL27" s="10"/>
      <c r="DM27" s="11"/>
      <c r="DN27" s="10"/>
      <c r="DO27" s="7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ref="EC27:EC38" si="43">DO27+EB27</f>
        <v>0</v>
      </c>
      <c r="ED27" s="11"/>
      <c r="EE27" s="10"/>
      <c r="EF27" s="11"/>
      <c r="EG27" s="10"/>
      <c r="EH27" s="7"/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ref="EV27:EV38" si="44">EH27+EU27</f>
        <v>0</v>
      </c>
      <c r="EW27" s="11"/>
      <c r="EX27" s="10"/>
      <c r="EY27" s="11"/>
      <c r="EZ27" s="10"/>
      <c r="FA27" s="7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ref="FO27:FO38" si="45">FA27+FN27</f>
        <v>0</v>
      </c>
    </row>
    <row r="28" spans="1:171" x14ac:dyDescent="0.2">
      <c r="A28" s="6"/>
      <c r="B28" s="6"/>
      <c r="C28" s="6"/>
      <c r="D28" s="6" t="s">
        <v>77</v>
      </c>
      <c r="E28" s="3" t="s">
        <v>78</v>
      </c>
      <c r="F28" s="6">
        <f t="shared" si="25"/>
        <v>1</v>
      </c>
      <c r="G28" s="6">
        <f t="shared" si="26"/>
        <v>1</v>
      </c>
      <c r="H28" s="6">
        <f t="shared" si="27"/>
        <v>40</v>
      </c>
      <c r="I28" s="6">
        <f t="shared" si="28"/>
        <v>20</v>
      </c>
      <c r="J28" s="6">
        <f t="shared" si="29"/>
        <v>20</v>
      </c>
      <c r="K28" s="6">
        <f t="shared" si="30"/>
        <v>0</v>
      </c>
      <c r="L28" s="6">
        <f t="shared" si="31"/>
        <v>0</v>
      </c>
      <c r="M28" s="6">
        <f t="shared" si="32"/>
        <v>0</v>
      </c>
      <c r="N28" s="6">
        <f t="shared" si="33"/>
        <v>0</v>
      </c>
      <c r="O28" s="6">
        <f t="shared" si="34"/>
        <v>0</v>
      </c>
      <c r="P28" s="6">
        <f t="shared" si="35"/>
        <v>0</v>
      </c>
      <c r="Q28" s="7">
        <f t="shared" si="36"/>
        <v>5</v>
      </c>
      <c r="R28" s="7">
        <f t="shared" si="37"/>
        <v>0</v>
      </c>
      <c r="S28" s="7">
        <v>1.4</v>
      </c>
      <c r="T28" s="11"/>
      <c r="U28" s="10"/>
      <c r="V28" s="11"/>
      <c r="W28" s="10"/>
      <c r="X28" s="7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8"/>
        <v>0</v>
      </c>
      <c r="AM28" s="11">
        <v>20</v>
      </c>
      <c r="AN28" s="10" t="s">
        <v>64</v>
      </c>
      <c r="AO28" s="11">
        <v>20</v>
      </c>
      <c r="AP28" s="10" t="s">
        <v>61</v>
      </c>
      <c r="AQ28" s="7">
        <v>5</v>
      </c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9"/>
        <v>5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40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41"/>
        <v>0</v>
      </c>
      <c r="CR28" s="11"/>
      <c r="CS28" s="10"/>
      <c r="CT28" s="11"/>
      <c r="CU28" s="10"/>
      <c r="CV28" s="7"/>
      <c r="CW28" s="11"/>
      <c r="CX28" s="10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42"/>
        <v>0</v>
      </c>
      <c r="DK28" s="11"/>
      <c r="DL28" s="10"/>
      <c r="DM28" s="11"/>
      <c r="DN28" s="10"/>
      <c r="DO28" s="7"/>
      <c r="DP28" s="11"/>
      <c r="DQ28" s="10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43"/>
        <v>0</v>
      </c>
      <c r="ED28" s="11"/>
      <c r="EE28" s="10"/>
      <c r="EF28" s="11"/>
      <c r="EG28" s="10"/>
      <c r="EH28" s="7"/>
      <c r="EI28" s="11"/>
      <c r="EJ28" s="10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44"/>
        <v>0</v>
      </c>
      <c r="EW28" s="11"/>
      <c r="EX28" s="10"/>
      <c r="EY28" s="11"/>
      <c r="EZ28" s="10"/>
      <c r="FA28" s="7"/>
      <c r="FB28" s="11"/>
      <c r="FC28" s="10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45"/>
        <v>0</v>
      </c>
    </row>
    <row r="29" spans="1:171" x14ac:dyDescent="0.2">
      <c r="A29" s="6"/>
      <c r="B29" s="6"/>
      <c r="C29" s="6"/>
      <c r="D29" s="6" t="s">
        <v>79</v>
      </c>
      <c r="E29" s="3" t="s">
        <v>80</v>
      </c>
      <c r="F29" s="6">
        <f t="shared" si="25"/>
        <v>0</v>
      </c>
      <c r="G29" s="6">
        <f t="shared" si="26"/>
        <v>2</v>
      </c>
      <c r="H29" s="6">
        <f t="shared" si="27"/>
        <v>18</v>
      </c>
      <c r="I29" s="6">
        <f t="shared" si="28"/>
        <v>9</v>
      </c>
      <c r="J29" s="6">
        <f t="shared" si="29"/>
        <v>0</v>
      </c>
      <c r="K29" s="6">
        <f t="shared" si="30"/>
        <v>9</v>
      </c>
      <c r="L29" s="6">
        <f t="shared" si="31"/>
        <v>0</v>
      </c>
      <c r="M29" s="6">
        <f t="shared" si="32"/>
        <v>0</v>
      </c>
      <c r="N29" s="6">
        <f t="shared" si="33"/>
        <v>0</v>
      </c>
      <c r="O29" s="6">
        <f t="shared" si="34"/>
        <v>0</v>
      </c>
      <c r="P29" s="6">
        <f t="shared" si="35"/>
        <v>0</v>
      </c>
      <c r="Q29" s="7">
        <f t="shared" si="36"/>
        <v>3</v>
      </c>
      <c r="R29" s="7">
        <f t="shared" si="37"/>
        <v>1</v>
      </c>
      <c r="S29" s="7">
        <v>0.6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8"/>
        <v>0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9"/>
        <v>0</v>
      </c>
      <c r="BF29" s="11">
        <v>9</v>
      </c>
      <c r="BG29" s="10" t="s">
        <v>61</v>
      </c>
      <c r="BH29" s="11"/>
      <c r="BI29" s="10"/>
      <c r="BJ29" s="7">
        <v>2</v>
      </c>
      <c r="BK29" s="11">
        <v>9</v>
      </c>
      <c r="BL29" s="10" t="s">
        <v>61</v>
      </c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>
        <v>1</v>
      </c>
      <c r="BX29" s="7">
        <f t="shared" si="40"/>
        <v>3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41"/>
        <v>0</v>
      </c>
      <c r="CR29" s="11"/>
      <c r="CS29" s="10"/>
      <c r="CT29" s="11"/>
      <c r="CU29" s="10"/>
      <c r="CV29" s="7"/>
      <c r="CW29" s="11"/>
      <c r="CX29" s="10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si="42"/>
        <v>0</v>
      </c>
      <c r="DK29" s="11"/>
      <c r="DL29" s="10"/>
      <c r="DM29" s="11"/>
      <c r="DN29" s="10"/>
      <c r="DO29" s="7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si="43"/>
        <v>0</v>
      </c>
      <c r="ED29" s="11"/>
      <c r="EE29" s="10"/>
      <c r="EF29" s="11"/>
      <c r="EG29" s="10"/>
      <c r="EH29" s="7"/>
      <c r="EI29" s="11"/>
      <c r="EJ29" s="10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si="44"/>
        <v>0</v>
      </c>
      <c r="EW29" s="11"/>
      <c r="EX29" s="10"/>
      <c r="EY29" s="11"/>
      <c r="EZ29" s="10"/>
      <c r="FA29" s="7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si="45"/>
        <v>0</v>
      </c>
    </row>
    <row r="30" spans="1:171" x14ac:dyDescent="0.2">
      <c r="A30" s="6"/>
      <c r="B30" s="6"/>
      <c r="C30" s="6"/>
      <c r="D30" s="6" t="s">
        <v>81</v>
      </c>
      <c r="E30" s="3" t="s">
        <v>82</v>
      </c>
      <c r="F30" s="6">
        <f t="shared" si="25"/>
        <v>1</v>
      </c>
      <c r="G30" s="6">
        <f t="shared" si="26"/>
        <v>1</v>
      </c>
      <c r="H30" s="6">
        <f t="shared" si="27"/>
        <v>18</v>
      </c>
      <c r="I30" s="6">
        <f t="shared" si="28"/>
        <v>10</v>
      </c>
      <c r="J30" s="6">
        <f t="shared" si="29"/>
        <v>0</v>
      </c>
      <c r="K30" s="6">
        <f t="shared" si="30"/>
        <v>0</v>
      </c>
      <c r="L30" s="6">
        <f t="shared" si="31"/>
        <v>0</v>
      </c>
      <c r="M30" s="6">
        <f t="shared" si="32"/>
        <v>8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3</v>
      </c>
      <c r="R30" s="7">
        <f t="shared" si="37"/>
        <v>1</v>
      </c>
      <c r="S30" s="7">
        <v>0.6</v>
      </c>
      <c r="T30" s="11"/>
      <c r="U30" s="10"/>
      <c r="V30" s="11"/>
      <c r="W30" s="10"/>
      <c r="X30" s="7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8"/>
        <v>0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9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40"/>
        <v>0</v>
      </c>
      <c r="BY30" s="11">
        <v>10</v>
      </c>
      <c r="BZ30" s="10" t="s">
        <v>64</v>
      </c>
      <c r="CA30" s="11"/>
      <c r="CB30" s="10"/>
      <c r="CC30" s="7">
        <v>2</v>
      </c>
      <c r="CD30" s="11"/>
      <c r="CE30" s="10"/>
      <c r="CF30" s="11"/>
      <c r="CG30" s="10"/>
      <c r="CH30" s="11">
        <v>8</v>
      </c>
      <c r="CI30" s="10" t="s">
        <v>61</v>
      </c>
      <c r="CJ30" s="11"/>
      <c r="CK30" s="10"/>
      <c r="CL30" s="11"/>
      <c r="CM30" s="10"/>
      <c r="CN30" s="11"/>
      <c r="CO30" s="10"/>
      <c r="CP30" s="7">
        <v>1</v>
      </c>
      <c r="CQ30" s="7">
        <f t="shared" si="41"/>
        <v>3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 t="shared" si="25"/>
        <v>1</v>
      </c>
      <c r="G31" s="6">
        <f t="shared" si="26"/>
        <v>1</v>
      </c>
      <c r="H31" s="6">
        <f t="shared" si="27"/>
        <v>36</v>
      </c>
      <c r="I31" s="6">
        <f t="shared" si="28"/>
        <v>18</v>
      </c>
      <c r="J31" s="6">
        <f t="shared" si="29"/>
        <v>0</v>
      </c>
      <c r="K31" s="6">
        <f t="shared" si="30"/>
        <v>18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5</v>
      </c>
      <c r="R31" s="7">
        <f t="shared" si="37"/>
        <v>2.5</v>
      </c>
      <c r="S31" s="7">
        <v>1.2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0</v>
      </c>
      <c r="AM31" s="11">
        <v>18</v>
      </c>
      <c r="AN31" s="10" t="s">
        <v>64</v>
      </c>
      <c r="AO31" s="11"/>
      <c r="AP31" s="10"/>
      <c r="AQ31" s="7">
        <v>2.5</v>
      </c>
      <c r="AR31" s="11">
        <v>18</v>
      </c>
      <c r="AS31" s="10" t="s">
        <v>61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2.5</v>
      </c>
      <c r="BE31" s="7">
        <f t="shared" si="39"/>
        <v>5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85</v>
      </c>
      <c r="E32" s="3" t="s">
        <v>86</v>
      </c>
      <c r="F32" s="6">
        <f t="shared" si="25"/>
        <v>0</v>
      </c>
      <c r="G32" s="6">
        <f t="shared" si="26"/>
        <v>2</v>
      </c>
      <c r="H32" s="6">
        <f t="shared" si="27"/>
        <v>27</v>
      </c>
      <c r="I32" s="6">
        <f t="shared" si="28"/>
        <v>9</v>
      </c>
      <c r="J32" s="6">
        <f t="shared" si="29"/>
        <v>0</v>
      </c>
      <c r="K32" s="6">
        <f t="shared" si="30"/>
        <v>18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3</v>
      </c>
      <c r="R32" s="7">
        <f t="shared" si="37"/>
        <v>2</v>
      </c>
      <c r="S32" s="7">
        <v>0.9</v>
      </c>
      <c r="T32" s="11">
        <v>9</v>
      </c>
      <c r="U32" s="10" t="s">
        <v>61</v>
      </c>
      <c r="V32" s="11"/>
      <c r="W32" s="10"/>
      <c r="X32" s="7">
        <v>1</v>
      </c>
      <c r="Y32" s="11">
        <v>18</v>
      </c>
      <c r="Z32" s="10" t="s">
        <v>61</v>
      </c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>
        <v>2</v>
      </c>
      <c r="AL32" s="7">
        <f t="shared" si="38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87</v>
      </c>
      <c r="E33" s="3" t="s">
        <v>88</v>
      </c>
      <c r="F33" s="6">
        <f t="shared" si="25"/>
        <v>0</v>
      </c>
      <c r="G33" s="6">
        <f t="shared" si="26"/>
        <v>2</v>
      </c>
      <c r="H33" s="6">
        <f t="shared" si="27"/>
        <v>27</v>
      </c>
      <c r="I33" s="6">
        <f t="shared" si="28"/>
        <v>9</v>
      </c>
      <c r="J33" s="6">
        <f t="shared" si="29"/>
        <v>0</v>
      </c>
      <c r="K33" s="6">
        <f t="shared" si="30"/>
        <v>18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0.9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>
        <v>9</v>
      </c>
      <c r="BG33" s="10" t="s">
        <v>61</v>
      </c>
      <c r="BH33" s="11"/>
      <c r="BI33" s="10"/>
      <c r="BJ33" s="7">
        <v>1</v>
      </c>
      <c r="BK33" s="11">
        <v>18</v>
      </c>
      <c r="BL33" s="10" t="s">
        <v>61</v>
      </c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>
        <v>2</v>
      </c>
      <c r="BX33" s="7">
        <f t="shared" si="40"/>
        <v>3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89</v>
      </c>
      <c r="E34" s="3" t="s">
        <v>90</v>
      </c>
      <c r="F34" s="6">
        <f t="shared" si="25"/>
        <v>0</v>
      </c>
      <c r="G34" s="6">
        <f t="shared" si="26"/>
        <v>2</v>
      </c>
      <c r="H34" s="6">
        <f t="shared" si="27"/>
        <v>18</v>
      </c>
      <c r="I34" s="6">
        <f t="shared" si="28"/>
        <v>9</v>
      </c>
      <c r="J34" s="6">
        <f t="shared" si="29"/>
        <v>0</v>
      </c>
      <c r="K34" s="6">
        <f t="shared" si="30"/>
        <v>9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1</v>
      </c>
      <c r="S34" s="7">
        <v>1.1000000000000001</v>
      </c>
      <c r="T34" s="11">
        <v>9</v>
      </c>
      <c r="U34" s="10" t="s">
        <v>61</v>
      </c>
      <c r="V34" s="11"/>
      <c r="W34" s="10"/>
      <c r="X34" s="7">
        <v>2</v>
      </c>
      <c r="Y34" s="11">
        <v>9</v>
      </c>
      <c r="Z34" s="10" t="s">
        <v>61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>
        <v>1</v>
      </c>
      <c r="AL34" s="7">
        <f t="shared" si="38"/>
        <v>3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>
        <v>2</v>
      </c>
      <c r="B35" s="6">
        <v>1</v>
      </c>
      <c r="C35" s="6"/>
      <c r="D35" s="6"/>
      <c r="E35" s="3" t="s">
        <v>91</v>
      </c>
      <c r="F35" s="6">
        <f>$B$35*COUNTIF(T35:FM35,"e")</f>
        <v>0</v>
      </c>
      <c r="G35" s="6">
        <f>$B$35*COUNTIF(T35:FM35,"z")</f>
        <v>2</v>
      </c>
      <c r="H35" s="6">
        <f t="shared" si="27"/>
        <v>18</v>
      </c>
      <c r="I35" s="6">
        <f t="shared" si="28"/>
        <v>9</v>
      </c>
      <c r="J35" s="6">
        <f t="shared" si="29"/>
        <v>0</v>
      </c>
      <c r="K35" s="6">
        <f t="shared" si="30"/>
        <v>9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2</v>
      </c>
      <c r="R35" s="7">
        <f t="shared" si="37"/>
        <v>1</v>
      </c>
      <c r="S35" s="7">
        <f>$B$35*0.6</f>
        <v>0.6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f>$B$35*9</f>
        <v>9</v>
      </c>
      <c r="AN35" s="10" t="s">
        <v>61</v>
      </c>
      <c r="AO35" s="11"/>
      <c r="AP35" s="10"/>
      <c r="AQ35" s="7">
        <f>$B$35*1</f>
        <v>1</v>
      </c>
      <c r="AR35" s="11">
        <f>$B$35*9</f>
        <v>9</v>
      </c>
      <c r="AS35" s="10" t="s">
        <v>61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f>$B$35*1</f>
        <v>1</v>
      </c>
      <c r="BE35" s="7">
        <f t="shared" si="39"/>
        <v>2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7"/>
      <c r="CW35" s="11"/>
      <c r="CX35" s="10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92</v>
      </c>
      <c r="E36" s="3" t="s">
        <v>93</v>
      </c>
      <c r="F36" s="6">
        <f>COUNTIF(T36:FM36,"e")</f>
        <v>1</v>
      </c>
      <c r="G36" s="6">
        <f>COUNTIF(T36:FM36,"z")</f>
        <v>1</v>
      </c>
      <c r="H36" s="6">
        <f t="shared" si="27"/>
        <v>36</v>
      </c>
      <c r="I36" s="6">
        <f t="shared" si="28"/>
        <v>18</v>
      </c>
      <c r="J36" s="6">
        <f t="shared" si="29"/>
        <v>18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5</v>
      </c>
      <c r="R36" s="7">
        <f t="shared" si="37"/>
        <v>0</v>
      </c>
      <c r="S36" s="7">
        <v>1.2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>
        <v>18</v>
      </c>
      <c r="AN36" s="10" t="s">
        <v>64</v>
      </c>
      <c r="AO36" s="11">
        <v>18</v>
      </c>
      <c r="AP36" s="10" t="s">
        <v>61</v>
      </c>
      <c r="AQ36" s="7">
        <v>5</v>
      </c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5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7"/>
      <c r="CW36" s="11"/>
      <c r="CX36" s="10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7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7"/>
      <c r="EI36" s="11"/>
      <c r="EJ36" s="10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7"/>
      <c r="FB36" s="11"/>
      <c r="FC36" s="10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94</v>
      </c>
      <c r="E37" s="3" t="s">
        <v>95</v>
      </c>
      <c r="F37" s="6">
        <f>COUNTIF(T37:FM37,"e")</f>
        <v>1</v>
      </c>
      <c r="G37" s="6">
        <f>COUNTIF(T37:FM37,"z")</f>
        <v>2</v>
      </c>
      <c r="H37" s="6">
        <f t="shared" si="27"/>
        <v>35</v>
      </c>
      <c r="I37" s="6">
        <f t="shared" si="28"/>
        <v>15</v>
      </c>
      <c r="J37" s="6">
        <f t="shared" si="29"/>
        <v>10</v>
      </c>
      <c r="K37" s="6">
        <f t="shared" si="30"/>
        <v>10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5</v>
      </c>
      <c r="R37" s="7">
        <f t="shared" si="37"/>
        <v>1.4</v>
      </c>
      <c r="S37" s="7">
        <v>1.2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>
        <v>15</v>
      </c>
      <c r="BG37" s="10" t="s">
        <v>64</v>
      </c>
      <c r="BH37" s="11">
        <v>10</v>
      </c>
      <c r="BI37" s="10" t="s">
        <v>61</v>
      </c>
      <c r="BJ37" s="7">
        <v>3.6</v>
      </c>
      <c r="BK37" s="11">
        <v>10</v>
      </c>
      <c r="BL37" s="10" t="s">
        <v>61</v>
      </c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>
        <v>1.4</v>
      </c>
      <c r="BX37" s="7">
        <f t="shared" si="40"/>
        <v>5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7"/>
      <c r="CW37" s="11"/>
      <c r="CX37" s="10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7"/>
      <c r="DP37" s="11"/>
      <c r="DQ37" s="10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7"/>
      <c r="EI37" s="11"/>
      <c r="EJ37" s="10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7"/>
      <c r="FB37" s="11"/>
      <c r="FC37" s="10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96</v>
      </c>
      <c r="E38" s="3" t="s">
        <v>97</v>
      </c>
      <c r="F38" s="6">
        <f>COUNTIF(T38:FM38,"e")</f>
        <v>0</v>
      </c>
      <c r="G38" s="6">
        <f>COUNTIF(T38:FM38,"z")</f>
        <v>2</v>
      </c>
      <c r="H38" s="6">
        <f t="shared" si="27"/>
        <v>18</v>
      </c>
      <c r="I38" s="6">
        <f t="shared" si="28"/>
        <v>9</v>
      </c>
      <c r="J38" s="6">
        <f t="shared" si="29"/>
        <v>9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0</v>
      </c>
      <c r="S38" s="7">
        <v>0.6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7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0"/>
        <v>0</v>
      </c>
      <c r="BY38" s="11">
        <v>9</v>
      </c>
      <c r="BZ38" s="10" t="s">
        <v>61</v>
      </c>
      <c r="CA38" s="11">
        <v>9</v>
      </c>
      <c r="CB38" s="10" t="s">
        <v>61</v>
      </c>
      <c r="CC38" s="7">
        <v>2</v>
      </c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2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ht="15.95" customHeight="1" x14ac:dyDescent="0.2">
      <c r="A39" s="6"/>
      <c r="B39" s="6"/>
      <c r="C39" s="6"/>
      <c r="D39" s="6"/>
      <c r="E39" s="6" t="s">
        <v>73</v>
      </c>
      <c r="F39" s="6">
        <f t="shared" ref="F39:AK39" si="46">SUM(F27:F38)</f>
        <v>6</v>
      </c>
      <c r="G39" s="6">
        <f t="shared" si="46"/>
        <v>19</v>
      </c>
      <c r="H39" s="6">
        <f t="shared" si="46"/>
        <v>321</v>
      </c>
      <c r="I39" s="6">
        <f t="shared" si="46"/>
        <v>145</v>
      </c>
      <c r="J39" s="6">
        <f t="shared" si="46"/>
        <v>77</v>
      </c>
      <c r="K39" s="6">
        <f t="shared" si="46"/>
        <v>91</v>
      </c>
      <c r="L39" s="6">
        <f t="shared" si="46"/>
        <v>0</v>
      </c>
      <c r="M39" s="6">
        <f t="shared" si="46"/>
        <v>8</v>
      </c>
      <c r="N39" s="6">
        <f t="shared" si="46"/>
        <v>0</v>
      </c>
      <c r="O39" s="6">
        <f t="shared" si="46"/>
        <v>0</v>
      </c>
      <c r="P39" s="6">
        <f t="shared" si="46"/>
        <v>0</v>
      </c>
      <c r="Q39" s="7">
        <f t="shared" si="46"/>
        <v>44</v>
      </c>
      <c r="R39" s="7">
        <f t="shared" si="46"/>
        <v>11.9</v>
      </c>
      <c r="S39" s="7">
        <f t="shared" si="46"/>
        <v>11.299999999999999</v>
      </c>
      <c r="T39" s="11">
        <f t="shared" si="46"/>
        <v>28</v>
      </c>
      <c r="U39" s="10">
        <f t="shared" si="46"/>
        <v>0</v>
      </c>
      <c r="V39" s="11">
        <f t="shared" si="46"/>
        <v>20</v>
      </c>
      <c r="W39" s="10">
        <f t="shared" si="46"/>
        <v>0</v>
      </c>
      <c r="X39" s="7">
        <f t="shared" si="46"/>
        <v>8</v>
      </c>
      <c r="Y39" s="11">
        <f t="shared" si="46"/>
        <v>27</v>
      </c>
      <c r="Z39" s="10">
        <f t="shared" si="46"/>
        <v>0</v>
      </c>
      <c r="AA39" s="11">
        <f t="shared" si="46"/>
        <v>0</v>
      </c>
      <c r="AB39" s="10">
        <f t="shared" si="46"/>
        <v>0</v>
      </c>
      <c r="AC39" s="11">
        <f t="shared" si="46"/>
        <v>0</v>
      </c>
      <c r="AD39" s="10">
        <f t="shared" si="46"/>
        <v>0</v>
      </c>
      <c r="AE39" s="11">
        <f t="shared" si="46"/>
        <v>0</v>
      </c>
      <c r="AF39" s="10">
        <f t="shared" si="46"/>
        <v>0</v>
      </c>
      <c r="AG39" s="11">
        <f t="shared" si="46"/>
        <v>0</v>
      </c>
      <c r="AH39" s="10">
        <f t="shared" si="46"/>
        <v>0</v>
      </c>
      <c r="AI39" s="11">
        <f t="shared" si="46"/>
        <v>0</v>
      </c>
      <c r="AJ39" s="10">
        <f t="shared" si="46"/>
        <v>0</v>
      </c>
      <c r="AK39" s="7">
        <f t="shared" si="46"/>
        <v>3</v>
      </c>
      <c r="AL39" s="7">
        <f t="shared" ref="AL39:BQ39" si="47">SUM(AL27:AL38)</f>
        <v>11</v>
      </c>
      <c r="AM39" s="11">
        <f t="shared" si="47"/>
        <v>65</v>
      </c>
      <c r="AN39" s="10">
        <f t="shared" si="47"/>
        <v>0</v>
      </c>
      <c r="AO39" s="11">
        <f t="shared" si="47"/>
        <v>38</v>
      </c>
      <c r="AP39" s="10">
        <f t="shared" si="47"/>
        <v>0</v>
      </c>
      <c r="AQ39" s="7">
        <f t="shared" si="47"/>
        <v>13.5</v>
      </c>
      <c r="AR39" s="11">
        <f t="shared" si="47"/>
        <v>27</v>
      </c>
      <c r="AS39" s="10">
        <f t="shared" si="47"/>
        <v>0</v>
      </c>
      <c r="AT39" s="11">
        <f t="shared" si="47"/>
        <v>0</v>
      </c>
      <c r="AU39" s="10">
        <f t="shared" si="47"/>
        <v>0</v>
      </c>
      <c r="AV39" s="11">
        <f t="shared" si="47"/>
        <v>0</v>
      </c>
      <c r="AW39" s="10">
        <f t="shared" si="47"/>
        <v>0</v>
      </c>
      <c r="AX39" s="11">
        <f t="shared" si="47"/>
        <v>0</v>
      </c>
      <c r="AY39" s="10">
        <f t="shared" si="47"/>
        <v>0</v>
      </c>
      <c r="AZ39" s="11">
        <f t="shared" si="47"/>
        <v>0</v>
      </c>
      <c r="BA39" s="10">
        <f t="shared" si="47"/>
        <v>0</v>
      </c>
      <c r="BB39" s="11">
        <f t="shared" si="47"/>
        <v>0</v>
      </c>
      <c r="BC39" s="10">
        <f t="shared" si="47"/>
        <v>0</v>
      </c>
      <c r="BD39" s="7">
        <f t="shared" si="47"/>
        <v>3.5</v>
      </c>
      <c r="BE39" s="7">
        <f t="shared" si="47"/>
        <v>17</v>
      </c>
      <c r="BF39" s="11">
        <f t="shared" si="47"/>
        <v>33</v>
      </c>
      <c r="BG39" s="10">
        <f t="shared" si="47"/>
        <v>0</v>
      </c>
      <c r="BH39" s="11">
        <f t="shared" si="47"/>
        <v>10</v>
      </c>
      <c r="BI39" s="10">
        <f t="shared" si="47"/>
        <v>0</v>
      </c>
      <c r="BJ39" s="7">
        <f t="shared" si="47"/>
        <v>6.6</v>
      </c>
      <c r="BK39" s="11">
        <f t="shared" si="47"/>
        <v>37</v>
      </c>
      <c r="BL39" s="10">
        <f t="shared" si="47"/>
        <v>0</v>
      </c>
      <c r="BM39" s="11">
        <f t="shared" si="47"/>
        <v>0</v>
      </c>
      <c r="BN39" s="10">
        <f t="shared" si="47"/>
        <v>0</v>
      </c>
      <c r="BO39" s="11">
        <f t="shared" si="47"/>
        <v>0</v>
      </c>
      <c r="BP39" s="10">
        <f t="shared" si="47"/>
        <v>0</v>
      </c>
      <c r="BQ39" s="11">
        <f t="shared" si="47"/>
        <v>0</v>
      </c>
      <c r="BR39" s="10">
        <f t="shared" ref="BR39:CW39" si="48">SUM(BR27:BR38)</f>
        <v>0</v>
      </c>
      <c r="BS39" s="11">
        <f t="shared" si="48"/>
        <v>0</v>
      </c>
      <c r="BT39" s="10">
        <f t="shared" si="48"/>
        <v>0</v>
      </c>
      <c r="BU39" s="11">
        <f t="shared" si="48"/>
        <v>0</v>
      </c>
      <c r="BV39" s="10">
        <f t="shared" si="48"/>
        <v>0</v>
      </c>
      <c r="BW39" s="7">
        <f t="shared" si="48"/>
        <v>4.4000000000000004</v>
      </c>
      <c r="BX39" s="7">
        <f t="shared" si="48"/>
        <v>11</v>
      </c>
      <c r="BY39" s="11">
        <f t="shared" si="48"/>
        <v>19</v>
      </c>
      <c r="BZ39" s="10">
        <f t="shared" si="48"/>
        <v>0</v>
      </c>
      <c r="CA39" s="11">
        <f t="shared" si="48"/>
        <v>9</v>
      </c>
      <c r="CB39" s="10">
        <f t="shared" si="48"/>
        <v>0</v>
      </c>
      <c r="CC39" s="7">
        <f t="shared" si="48"/>
        <v>4</v>
      </c>
      <c r="CD39" s="11">
        <f t="shared" si="48"/>
        <v>0</v>
      </c>
      <c r="CE39" s="10">
        <f t="shared" si="48"/>
        <v>0</v>
      </c>
      <c r="CF39" s="11">
        <f t="shared" si="48"/>
        <v>0</v>
      </c>
      <c r="CG39" s="10">
        <f t="shared" si="48"/>
        <v>0</v>
      </c>
      <c r="CH39" s="11">
        <f t="shared" si="48"/>
        <v>8</v>
      </c>
      <c r="CI39" s="10">
        <f t="shared" si="48"/>
        <v>0</v>
      </c>
      <c r="CJ39" s="11">
        <f t="shared" si="48"/>
        <v>0</v>
      </c>
      <c r="CK39" s="10">
        <f t="shared" si="48"/>
        <v>0</v>
      </c>
      <c r="CL39" s="11">
        <f t="shared" si="48"/>
        <v>0</v>
      </c>
      <c r="CM39" s="10">
        <f t="shared" si="48"/>
        <v>0</v>
      </c>
      <c r="CN39" s="11">
        <f t="shared" si="48"/>
        <v>0</v>
      </c>
      <c r="CO39" s="10">
        <f t="shared" si="48"/>
        <v>0</v>
      </c>
      <c r="CP39" s="7">
        <f t="shared" si="48"/>
        <v>1</v>
      </c>
      <c r="CQ39" s="7">
        <f t="shared" si="48"/>
        <v>5</v>
      </c>
      <c r="CR39" s="11">
        <f t="shared" si="48"/>
        <v>0</v>
      </c>
      <c r="CS39" s="10">
        <f t="shared" si="48"/>
        <v>0</v>
      </c>
      <c r="CT39" s="11">
        <f t="shared" si="48"/>
        <v>0</v>
      </c>
      <c r="CU39" s="10">
        <f t="shared" si="48"/>
        <v>0</v>
      </c>
      <c r="CV39" s="7">
        <f t="shared" si="48"/>
        <v>0</v>
      </c>
      <c r="CW39" s="11">
        <f t="shared" si="48"/>
        <v>0</v>
      </c>
      <c r="CX39" s="10">
        <f t="shared" ref="CX39:EC39" si="49">SUM(CX27:CX38)</f>
        <v>0</v>
      </c>
      <c r="CY39" s="11">
        <f t="shared" si="49"/>
        <v>0</v>
      </c>
      <c r="CZ39" s="10">
        <f t="shared" si="49"/>
        <v>0</v>
      </c>
      <c r="DA39" s="11">
        <f t="shared" si="49"/>
        <v>0</v>
      </c>
      <c r="DB39" s="10">
        <f t="shared" si="49"/>
        <v>0</v>
      </c>
      <c r="DC39" s="11">
        <f t="shared" si="49"/>
        <v>0</v>
      </c>
      <c r="DD39" s="10">
        <f t="shared" si="49"/>
        <v>0</v>
      </c>
      <c r="DE39" s="11">
        <f t="shared" si="49"/>
        <v>0</v>
      </c>
      <c r="DF39" s="10">
        <f t="shared" si="49"/>
        <v>0</v>
      </c>
      <c r="DG39" s="11">
        <f t="shared" si="49"/>
        <v>0</v>
      </c>
      <c r="DH39" s="10">
        <f t="shared" si="49"/>
        <v>0</v>
      </c>
      <c r="DI39" s="7">
        <f t="shared" si="49"/>
        <v>0</v>
      </c>
      <c r="DJ39" s="7">
        <f t="shared" si="49"/>
        <v>0</v>
      </c>
      <c r="DK39" s="11">
        <f t="shared" si="49"/>
        <v>0</v>
      </c>
      <c r="DL39" s="10">
        <f t="shared" si="49"/>
        <v>0</v>
      </c>
      <c r="DM39" s="11">
        <f t="shared" si="49"/>
        <v>0</v>
      </c>
      <c r="DN39" s="10">
        <f t="shared" si="49"/>
        <v>0</v>
      </c>
      <c r="DO39" s="7">
        <f t="shared" si="49"/>
        <v>0</v>
      </c>
      <c r="DP39" s="11">
        <f t="shared" si="49"/>
        <v>0</v>
      </c>
      <c r="DQ39" s="10">
        <f t="shared" si="49"/>
        <v>0</v>
      </c>
      <c r="DR39" s="11">
        <f t="shared" si="49"/>
        <v>0</v>
      </c>
      <c r="DS39" s="10">
        <f t="shared" si="49"/>
        <v>0</v>
      </c>
      <c r="DT39" s="11">
        <f t="shared" si="49"/>
        <v>0</v>
      </c>
      <c r="DU39" s="10">
        <f t="shared" si="49"/>
        <v>0</v>
      </c>
      <c r="DV39" s="11">
        <f t="shared" si="49"/>
        <v>0</v>
      </c>
      <c r="DW39" s="10">
        <f t="shared" si="49"/>
        <v>0</v>
      </c>
      <c r="DX39" s="11">
        <f t="shared" si="49"/>
        <v>0</v>
      </c>
      <c r="DY39" s="10">
        <f t="shared" si="49"/>
        <v>0</v>
      </c>
      <c r="DZ39" s="11">
        <f t="shared" si="49"/>
        <v>0</v>
      </c>
      <c r="EA39" s="10">
        <f t="shared" si="49"/>
        <v>0</v>
      </c>
      <c r="EB39" s="7">
        <f t="shared" si="49"/>
        <v>0</v>
      </c>
      <c r="EC39" s="7">
        <f t="shared" si="49"/>
        <v>0</v>
      </c>
      <c r="ED39" s="11">
        <f t="shared" ref="ED39:FI39" si="50">SUM(ED27:ED38)</f>
        <v>0</v>
      </c>
      <c r="EE39" s="10">
        <f t="shared" si="50"/>
        <v>0</v>
      </c>
      <c r="EF39" s="11">
        <f t="shared" si="50"/>
        <v>0</v>
      </c>
      <c r="EG39" s="10">
        <f t="shared" si="50"/>
        <v>0</v>
      </c>
      <c r="EH39" s="7">
        <f t="shared" si="50"/>
        <v>0</v>
      </c>
      <c r="EI39" s="11">
        <f t="shared" si="50"/>
        <v>0</v>
      </c>
      <c r="EJ39" s="10">
        <f t="shared" si="50"/>
        <v>0</v>
      </c>
      <c r="EK39" s="11">
        <f t="shared" si="50"/>
        <v>0</v>
      </c>
      <c r="EL39" s="10">
        <f t="shared" si="50"/>
        <v>0</v>
      </c>
      <c r="EM39" s="11">
        <f t="shared" si="50"/>
        <v>0</v>
      </c>
      <c r="EN39" s="10">
        <f t="shared" si="50"/>
        <v>0</v>
      </c>
      <c r="EO39" s="11">
        <f t="shared" si="50"/>
        <v>0</v>
      </c>
      <c r="EP39" s="10">
        <f t="shared" si="50"/>
        <v>0</v>
      </c>
      <c r="EQ39" s="11">
        <f t="shared" si="50"/>
        <v>0</v>
      </c>
      <c r="ER39" s="10">
        <f t="shared" si="50"/>
        <v>0</v>
      </c>
      <c r="ES39" s="11">
        <f t="shared" si="50"/>
        <v>0</v>
      </c>
      <c r="ET39" s="10">
        <f t="shared" si="50"/>
        <v>0</v>
      </c>
      <c r="EU39" s="7">
        <f t="shared" si="50"/>
        <v>0</v>
      </c>
      <c r="EV39" s="7">
        <f t="shared" si="50"/>
        <v>0</v>
      </c>
      <c r="EW39" s="11">
        <f t="shared" si="50"/>
        <v>0</v>
      </c>
      <c r="EX39" s="10">
        <f t="shared" si="50"/>
        <v>0</v>
      </c>
      <c r="EY39" s="11">
        <f t="shared" si="50"/>
        <v>0</v>
      </c>
      <c r="EZ39" s="10">
        <f t="shared" si="50"/>
        <v>0</v>
      </c>
      <c r="FA39" s="7">
        <f t="shared" si="50"/>
        <v>0</v>
      </c>
      <c r="FB39" s="11">
        <f t="shared" si="50"/>
        <v>0</v>
      </c>
      <c r="FC39" s="10">
        <f t="shared" si="50"/>
        <v>0</v>
      </c>
      <c r="FD39" s="11">
        <f t="shared" si="50"/>
        <v>0</v>
      </c>
      <c r="FE39" s="10">
        <f t="shared" si="50"/>
        <v>0</v>
      </c>
      <c r="FF39" s="11">
        <f t="shared" si="50"/>
        <v>0</v>
      </c>
      <c r="FG39" s="10">
        <f t="shared" si="50"/>
        <v>0</v>
      </c>
      <c r="FH39" s="11">
        <f t="shared" si="50"/>
        <v>0</v>
      </c>
      <c r="FI39" s="10">
        <f t="shared" si="50"/>
        <v>0</v>
      </c>
      <c r="FJ39" s="11">
        <f t="shared" ref="FJ39:FO39" si="51">SUM(FJ27:FJ38)</f>
        <v>0</v>
      </c>
      <c r="FK39" s="10">
        <f t="shared" si="51"/>
        <v>0</v>
      </c>
      <c r="FL39" s="11">
        <f t="shared" si="51"/>
        <v>0</v>
      </c>
      <c r="FM39" s="10">
        <f t="shared" si="51"/>
        <v>0</v>
      </c>
      <c r="FN39" s="7">
        <f t="shared" si="51"/>
        <v>0</v>
      </c>
      <c r="FO39" s="7">
        <f t="shared" si="51"/>
        <v>0</v>
      </c>
    </row>
    <row r="40" spans="1:171" ht="20.100000000000001" customHeight="1" x14ac:dyDescent="0.2">
      <c r="A40" s="19" t="s">
        <v>98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9"/>
      <c r="FO40" s="13"/>
    </row>
    <row r="41" spans="1:171" x14ac:dyDescent="0.2">
      <c r="A41" s="6"/>
      <c r="B41" s="6"/>
      <c r="C41" s="6"/>
      <c r="D41" s="6" t="s">
        <v>99</v>
      </c>
      <c r="E41" s="3" t="s">
        <v>100</v>
      </c>
      <c r="F41" s="6">
        <f>COUNTIF(T41:FM41,"e")</f>
        <v>0</v>
      </c>
      <c r="G41" s="6">
        <f>COUNTIF(T41:FM41,"z")</f>
        <v>2</v>
      </c>
      <c r="H41" s="6">
        <f t="shared" ref="H41:H77" si="52">SUM(I41:P41)</f>
        <v>18</v>
      </c>
      <c r="I41" s="6">
        <f t="shared" ref="I41:I77" si="53">T41+AM41+BF41+BY41+CR41+DK41+ED41+EW41</f>
        <v>9</v>
      </c>
      <c r="J41" s="6">
        <f t="shared" ref="J41:J77" si="54">V41+AO41+BH41+CA41+CT41+DM41+EF41+EY41</f>
        <v>0</v>
      </c>
      <c r="K41" s="6">
        <f t="shared" ref="K41:K77" si="55">Y41+AR41+BK41+CD41+CW41+DP41+EI41+FB41</f>
        <v>9</v>
      </c>
      <c r="L41" s="6">
        <f t="shared" ref="L41:L77" si="56">AA41+AT41+BM41+CF41+CY41+DR41+EK41+FD41</f>
        <v>0</v>
      </c>
      <c r="M41" s="6">
        <f t="shared" ref="M41:M77" si="57">AC41+AV41+BO41+CH41+DA41+DT41+EM41+FF41</f>
        <v>0</v>
      </c>
      <c r="N41" s="6">
        <f t="shared" ref="N41:N77" si="58">AE41+AX41+BQ41+CJ41+DC41+DV41+EO41+FH41</f>
        <v>0</v>
      </c>
      <c r="O41" s="6">
        <f t="shared" ref="O41:O77" si="59">AG41+AZ41+BS41+CL41+DE41+DX41+EQ41+FJ41</f>
        <v>0</v>
      </c>
      <c r="P41" s="6">
        <f t="shared" ref="P41:P77" si="60">AI41+BB41+BU41+CN41+DG41+DZ41+ES41+FL41</f>
        <v>0</v>
      </c>
      <c r="Q41" s="7">
        <f t="shared" ref="Q41:Q77" si="61">AL41+BE41+BX41+CQ41+DJ41+EC41+EV41+FO41</f>
        <v>2</v>
      </c>
      <c r="R41" s="7">
        <f t="shared" ref="R41:R77" si="62">AK41+BD41+BW41+CP41+DI41+EB41+EU41+FN41</f>
        <v>1</v>
      </c>
      <c r="S41" s="7">
        <v>0.6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77" si="63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77" si="64">AQ41+BD41</f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77" si="65">BJ41+BW41</f>
        <v>0</v>
      </c>
      <c r="BY41" s="11">
        <v>9</v>
      </c>
      <c r="BZ41" s="10" t="s">
        <v>61</v>
      </c>
      <c r="CA41" s="11"/>
      <c r="CB41" s="10"/>
      <c r="CC41" s="7">
        <v>1</v>
      </c>
      <c r="CD41" s="11">
        <v>9</v>
      </c>
      <c r="CE41" s="10" t="s">
        <v>61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>
        <v>1</v>
      </c>
      <c r="CQ41" s="7">
        <f t="shared" ref="CQ41:CQ77" si="66">CC41+CP41</f>
        <v>2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ref="DJ41:DJ77" si="67">CV41+DI41</f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ref="EC41:EC77" si="68">DO41+EB41</f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ref="EV41:EV77" si="69">EH41+EU41</f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ref="FO41:FO77" si="70">FA41+FN41</f>
        <v>0</v>
      </c>
    </row>
    <row r="42" spans="1:171" x14ac:dyDescent="0.2">
      <c r="A42" s="6"/>
      <c r="B42" s="6"/>
      <c r="C42" s="6"/>
      <c r="D42" s="6" t="s">
        <v>101</v>
      </c>
      <c r="E42" s="3" t="s">
        <v>102</v>
      </c>
      <c r="F42" s="6">
        <f>COUNTIF(T42:FM42,"e")</f>
        <v>1</v>
      </c>
      <c r="G42" s="6">
        <f>COUNTIF(T42:FM42,"z")</f>
        <v>2</v>
      </c>
      <c r="H42" s="6">
        <f t="shared" si="52"/>
        <v>45</v>
      </c>
      <c r="I42" s="6">
        <f t="shared" si="53"/>
        <v>18</v>
      </c>
      <c r="J42" s="6">
        <f t="shared" si="54"/>
        <v>9</v>
      </c>
      <c r="K42" s="6">
        <f t="shared" si="55"/>
        <v>18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7">
        <f t="shared" si="61"/>
        <v>5</v>
      </c>
      <c r="R42" s="7">
        <f t="shared" si="62"/>
        <v>2</v>
      </c>
      <c r="S42" s="7">
        <v>1.5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3"/>
        <v>0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64"/>
        <v>0</v>
      </c>
      <c r="BF42" s="11">
        <v>18</v>
      </c>
      <c r="BG42" s="10" t="s">
        <v>64</v>
      </c>
      <c r="BH42" s="11">
        <v>9</v>
      </c>
      <c r="BI42" s="10" t="s">
        <v>61</v>
      </c>
      <c r="BJ42" s="7">
        <v>3</v>
      </c>
      <c r="BK42" s="11">
        <v>18</v>
      </c>
      <c r="BL42" s="10" t="s">
        <v>61</v>
      </c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>
        <v>2</v>
      </c>
      <c r="BX42" s="7">
        <f t="shared" si="65"/>
        <v>5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6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7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68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69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0"/>
        <v>0</v>
      </c>
    </row>
    <row r="43" spans="1:171" x14ac:dyDescent="0.2">
      <c r="A43" s="6">
        <v>3</v>
      </c>
      <c r="B43" s="6">
        <v>1</v>
      </c>
      <c r="C43" s="6"/>
      <c r="D43" s="6"/>
      <c r="E43" s="3" t="s">
        <v>103</v>
      </c>
      <c r="F43" s="6">
        <f>$B$43*COUNTIF(T43:FM43,"e")</f>
        <v>0</v>
      </c>
      <c r="G43" s="6">
        <f>$B$43*COUNTIF(T43:FM43,"z")</f>
        <v>2</v>
      </c>
      <c r="H43" s="6">
        <f t="shared" si="52"/>
        <v>24</v>
      </c>
      <c r="I43" s="6">
        <f t="shared" si="53"/>
        <v>12</v>
      </c>
      <c r="J43" s="6">
        <f t="shared" si="54"/>
        <v>0</v>
      </c>
      <c r="K43" s="6">
        <f t="shared" si="55"/>
        <v>0</v>
      </c>
      <c r="L43" s="6">
        <f t="shared" si="56"/>
        <v>0</v>
      </c>
      <c r="M43" s="6">
        <f t="shared" si="57"/>
        <v>12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7">
        <f t="shared" si="61"/>
        <v>2</v>
      </c>
      <c r="R43" s="7">
        <f t="shared" si="62"/>
        <v>1</v>
      </c>
      <c r="S43" s="7">
        <f>$B$43*0.8</f>
        <v>0.8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3"/>
        <v>0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4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5"/>
        <v>0</v>
      </c>
      <c r="BY43" s="11">
        <f>$B$43*12</f>
        <v>12</v>
      </c>
      <c r="BZ43" s="10" t="s">
        <v>61</v>
      </c>
      <c r="CA43" s="11"/>
      <c r="CB43" s="10"/>
      <c r="CC43" s="7">
        <f>$B$43*1</f>
        <v>1</v>
      </c>
      <c r="CD43" s="11"/>
      <c r="CE43" s="10"/>
      <c r="CF43" s="11"/>
      <c r="CG43" s="10"/>
      <c r="CH43" s="11">
        <f>$B$43*12</f>
        <v>12</v>
      </c>
      <c r="CI43" s="10" t="s">
        <v>61</v>
      </c>
      <c r="CJ43" s="11"/>
      <c r="CK43" s="10"/>
      <c r="CL43" s="11"/>
      <c r="CM43" s="10"/>
      <c r="CN43" s="11"/>
      <c r="CO43" s="10"/>
      <c r="CP43" s="7">
        <f>$B$43*1</f>
        <v>1</v>
      </c>
      <c r="CQ43" s="7">
        <f t="shared" si="66"/>
        <v>2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7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68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69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0"/>
        <v>0</v>
      </c>
    </row>
    <row r="44" spans="1:171" x14ac:dyDescent="0.2">
      <c r="A44" s="6"/>
      <c r="B44" s="6"/>
      <c r="C44" s="6"/>
      <c r="D44" s="6" t="s">
        <v>104</v>
      </c>
      <c r="E44" s="3" t="s">
        <v>105</v>
      </c>
      <c r="F44" s="6">
        <f t="shared" ref="F44:F57" si="71">COUNTIF(T44:FM44,"e")</f>
        <v>0</v>
      </c>
      <c r="G44" s="6">
        <f t="shared" ref="G44:G57" si="72">COUNTIF(T44:FM44,"z")</f>
        <v>2</v>
      </c>
      <c r="H44" s="6">
        <f t="shared" si="52"/>
        <v>30</v>
      </c>
      <c r="I44" s="6">
        <f t="shared" si="53"/>
        <v>20</v>
      </c>
      <c r="J44" s="6">
        <f t="shared" si="54"/>
        <v>0</v>
      </c>
      <c r="K44" s="6">
        <f t="shared" si="55"/>
        <v>0</v>
      </c>
      <c r="L44" s="6">
        <f t="shared" si="56"/>
        <v>0</v>
      </c>
      <c r="M44" s="6">
        <f t="shared" si="57"/>
        <v>10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7">
        <f t="shared" si="61"/>
        <v>3</v>
      </c>
      <c r="R44" s="7">
        <f t="shared" si="62"/>
        <v>1</v>
      </c>
      <c r="S44" s="7">
        <v>1</v>
      </c>
      <c r="T44" s="11">
        <v>20</v>
      </c>
      <c r="U44" s="10" t="s">
        <v>61</v>
      </c>
      <c r="V44" s="11"/>
      <c r="W44" s="10"/>
      <c r="X44" s="7">
        <v>2</v>
      </c>
      <c r="Y44" s="11"/>
      <c r="Z44" s="10"/>
      <c r="AA44" s="11"/>
      <c r="AB44" s="10"/>
      <c r="AC44" s="11">
        <v>10</v>
      </c>
      <c r="AD44" s="10" t="s">
        <v>61</v>
      </c>
      <c r="AE44" s="11"/>
      <c r="AF44" s="10"/>
      <c r="AG44" s="11"/>
      <c r="AH44" s="10"/>
      <c r="AI44" s="11"/>
      <c r="AJ44" s="10"/>
      <c r="AK44" s="7">
        <v>1</v>
      </c>
      <c r="AL44" s="7">
        <f t="shared" si="63"/>
        <v>3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64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5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6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7"/>
        <v>0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68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69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0"/>
        <v>0</v>
      </c>
    </row>
    <row r="45" spans="1:171" x14ac:dyDescent="0.2">
      <c r="A45" s="6"/>
      <c r="B45" s="6"/>
      <c r="C45" s="6"/>
      <c r="D45" s="6" t="s">
        <v>106</v>
      </c>
      <c r="E45" s="3" t="s">
        <v>107</v>
      </c>
      <c r="F45" s="6">
        <f t="shared" si="71"/>
        <v>0</v>
      </c>
      <c r="G45" s="6">
        <f t="shared" si="72"/>
        <v>1</v>
      </c>
      <c r="H45" s="6">
        <f t="shared" si="52"/>
        <v>20</v>
      </c>
      <c r="I45" s="6">
        <f t="shared" si="53"/>
        <v>20</v>
      </c>
      <c r="J45" s="6">
        <f t="shared" si="54"/>
        <v>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7">
        <f t="shared" si="61"/>
        <v>2</v>
      </c>
      <c r="R45" s="7">
        <f t="shared" si="62"/>
        <v>0</v>
      </c>
      <c r="S45" s="7">
        <v>0.7</v>
      </c>
      <c r="T45" s="11">
        <v>20</v>
      </c>
      <c r="U45" s="10" t="s">
        <v>61</v>
      </c>
      <c r="V45" s="11"/>
      <c r="W45" s="10"/>
      <c r="X45" s="7">
        <v>2</v>
      </c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3"/>
        <v>2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4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5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6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7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68"/>
        <v>0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69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0"/>
        <v>0</v>
      </c>
    </row>
    <row r="46" spans="1:171" x14ac:dyDescent="0.2">
      <c r="A46" s="6"/>
      <c r="B46" s="6"/>
      <c r="C46" s="6"/>
      <c r="D46" s="6" t="s">
        <v>108</v>
      </c>
      <c r="E46" s="3" t="s">
        <v>109</v>
      </c>
      <c r="F46" s="6">
        <f t="shared" si="71"/>
        <v>1</v>
      </c>
      <c r="G46" s="6">
        <f t="shared" si="72"/>
        <v>1</v>
      </c>
      <c r="H46" s="6">
        <f t="shared" si="52"/>
        <v>22</v>
      </c>
      <c r="I46" s="6">
        <f t="shared" si="53"/>
        <v>12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7">
        <f t="shared" si="61"/>
        <v>2</v>
      </c>
      <c r="R46" s="7">
        <f t="shared" si="62"/>
        <v>0</v>
      </c>
      <c r="S46" s="7">
        <v>0.7</v>
      </c>
      <c r="T46" s="11">
        <v>12</v>
      </c>
      <c r="U46" s="10" t="s">
        <v>64</v>
      </c>
      <c r="V46" s="11">
        <v>10</v>
      </c>
      <c r="W46" s="10" t="s">
        <v>61</v>
      </c>
      <c r="X46" s="7">
        <v>2</v>
      </c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3"/>
        <v>2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4"/>
        <v>0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5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6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7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68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69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0"/>
        <v>0</v>
      </c>
    </row>
    <row r="47" spans="1:171" x14ac:dyDescent="0.2">
      <c r="A47" s="6"/>
      <c r="B47" s="6"/>
      <c r="C47" s="6"/>
      <c r="D47" s="6" t="s">
        <v>110</v>
      </c>
      <c r="E47" s="3" t="s">
        <v>111</v>
      </c>
      <c r="F47" s="6">
        <f t="shared" si="71"/>
        <v>0</v>
      </c>
      <c r="G47" s="6">
        <f t="shared" si="72"/>
        <v>2</v>
      </c>
      <c r="H47" s="6">
        <f t="shared" si="52"/>
        <v>30</v>
      </c>
      <c r="I47" s="6">
        <f t="shared" si="53"/>
        <v>20</v>
      </c>
      <c r="J47" s="6">
        <f t="shared" si="54"/>
        <v>10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7">
        <f t="shared" si="61"/>
        <v>4</v>
      </c>
      <c r="R47" s="7">
        <f t="shared" si="62"/>
        <v>0</v>
      </c>
      <c r="S47" s="7">
        <v>1</v>
      </c>
      <c r="T47" s="11">
        <v>20</v>
      </c>
      <c r="U47" s="10" t="s">
        <v>61</v>
      </c>
      <c r="V47" s="11">
        <v>10</v>
      </c>
      <c r="W47" s="10" t="s">
        <v>61</v>
      </c>
      <c r="X47" s="7">
        <v>4</v>
      </c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3"/>
        <v>4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4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5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6"/>
        <v>0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7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68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69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0"/>
        <v>0</v>
      </c>
    </row>
    <row r="48" spans="1:171" x14ac:dyDescent="0.2">
      <c r="A48" s="6"/>
      <c r="B48" s="6"/>
      <c r="C48" s="6"/>
      <c r="D48" s="6" t="s">
        <v>112</v>
      </c>
      <c r="E48" s="3" t="s">
        <v>113</v>
      </c>
      <c r="F48" s="6">
        <f t="shared" si="71"/>
        <v>1</v>
      </c>
      <c r="G48" s="6">
        <f t="shared" si="72"/>
        <v>1</v>
      </c>
      <c r="H48" s="6">
        <f t="shared" si="52"/>
        <v>30</v>
      </c>
      <c r="I48" s="6">
        <f t="shared" si="53"/>
        <v>20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7">
        <f t="shared" si="61"/>
        <v>4</v>
      </c>
      <c r="R48" s="7">
        <f t="shared" si="62"/>
        <v>0</v>
      </c>
      <c r="S48" s="7">
        <v>1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3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4"/>
        <v>0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5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6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7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68"/>
        <v>0</v>
      </c>
      <c r="ED48" s="11">
        <v>20</v>
      </c>
      <c r="EE48" s="10" t="s">
        <v>64</v>
      </c>
      <c r="EF48" s="11">
        <v>10</v>
      </c>
      <c r="EG48" s="10" t="s">
        <v>61</v>
      </c>
      <c r="EH48" s="7">
        <v>4</v>
      </c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69"/>
        <v>4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0"/>
        <v>0</v>
      </c>
    </row>
    <row r="49" spans="1:171" x14ac:dyDescent="0.2">
      <c r="A49" s="6"/>
      <c r="B49" s="6"/>
      <c r="C49" s="6"/>
      <c r="D49" s="6" t="s">
        <v>114</v>
      </c>
      <c r="E49" s="3" t="s">
        <v>115</v>
      </c>
      <c r="F49" s="6">
        <f t="shared" si="71"/>
        <v>1</v>
      </c>
      <c r="G49" s="6">
        <f t="shared" si="72"/>
        <v>1</v>
      </c>
      <c r="H49" s="6">
        <f t="shared" si="52"/>
        <v>27</v>
      </c>
      <c r="I49" s="6">
        <f t="shared" si="53"/>
        <v>9</v>
      </c>
      <c r="J49" s="6">
        <f t="shared" si="54"/>
        <v>18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7">
        <f t="shared" si="61"/>
        <v>4</v>
      </c>
      <c r="R49" s="7">
        <f t="shared" si="62"/>
        <v>0</v>
      </c>
      <c r="S49" s="7">
        <v>0.9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3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4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5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6"/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7"/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68"/>
        <v>0</v>
      </c>
      <c r="ED49" s="11">
        <v>9</v>
      </c>
      <c r="EE49" s="10" t="s">
        <v>64</v>
      </c>
      <c r="EF49" s="11">
        <v>18</v>
      </c>
      <c r="EG49" s="10" t="s">
        <v>61</v>
      </c>
      <c r="EH49" s="7">
        <v>4</v>
      </c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69"/>
        <v>4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0"/>
        <v>0</v>
      </c>
    </row>
    <row r="50" spans="1:171" x14ac:dyDescent="0.2">
      <c r="A50" s="6"/>
      <c r="B50" s="6"/>
      <c r="C50" s="6"/>
      <c r="D50" s="6" t="s">
        <v>116</v>
      </c>
      <c r="E50" s="3" t="s">
        <v>117</v>
      </c>
      <c r="F50" s="6">
        <f t="shared" si="71"/>
        <v>1</v>
      </c>
      <c r="G50" s="6">
        <f t="shared" si="72"/>
        <v>1</v>
      </c>
      <c r="H50" s="6">
        <f t="shared" si="52"/>
        <v>36</v>
      </c>
      <c r="I50" s="6">
        <f t="shared" si="53"/>
        <v>18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18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7">
        <f t="shared" si="61"/>
        <v>5</v>
      </c>
      <c r="R50" s="7">
        <f t="shared" si="62"/>
        <v>3</v>
      </c>
      <c r="S50" s="7">
        <v>1.2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3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4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5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6"/>
        <v>0</v>
      </c>
      <c r="CR50" s="11">
        <v>18</v>
      </c>
      <c r="CS50" s="10" t="s">
        <v>64</v>
      </c>
      <c r="CT50" s="11"/>
      <c r="CU50" s="10"/>
      <c r="CV50" s="7">
        <v>2</v>
      </c>
      <c r="CW50" s="11"/>
      <c r="CX50" s="10"/>
      <c r="CY50" s="11"/>
      <c r="CZ50" s="10"/>
      <c r="DA50" s="11">
        <v>18</v>
      </c>
      <c r="DB50" s="10" t="s">
        <v>61</v>
      </c>
      <c r="DC50" s="11"/>
      <c r="DD50" s="10"/>
      <c r="DE50" s="11"/>
      <c r="DF50" s="10"/>
      <c r="DG50" s="11"/>
      <c r="DH50" s="10"/>
      <c r="DI50" s="7">
        <v>3</v>
      </c>
      <c r="DJ50" s="7">
        <f t="shared" si="67"/>
        <v>5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68"/>
        <v>0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69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0"/>
        <v>0</v>
      </c>
    </row>
    <row r="51" spans="1:171" x14ac:dyDescent="0.2">
      <c r="A51" s="6"/>
      <c r="B51" s="6"/>
      <c r="C51" s="6"/>
      <c r="D51" s="6" t="s">
        <v>118</v>
      </c>
      <c r="E51" s="3" t="s">
        <v>119</v>
      </c>
      <c r="F51" s="6">
        <f t="shared" si="71"/>
        <v>0</v>
      </c>
      <c r="G51" s="6">
        <f t="shared" si="72"/>
        <v>2</v>
      </c>
      <c r="H51" s="6">
        <f t="shared" si="52"/>
        <v>27</v>
      </c>
      <c r="I51" s="6">
        <f t="shared" si="53"/>
        <v>9</v>
      </c>
      <c r="J51" s="6">
        <f t="shared" si="54"/>
        <v>0</v>
      </c>
      <c r="K51" s="6">
        <f t="shared" si="55"/>
        <v>0</v>
      </c>
      <c r="L51" s="6">
        <f t="shared" si="56"/>
        <v>0</v>
      </c>
      <c r="M51" s="6">
        <f t="shared" si="57"/>
        <v>18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7">
        <f t="shared" si="61"/>
        <v>4</v>
      </c>
      <c r="R51" s="7">
        <f t="shared" si="62"/>
        <v>2.6</v>
      </c>
      <c r="S51" s="7">
        <v>0.9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>
        <v>9</v>
      </c>
      <c r="AN51" s="10" t="s">
        <v>61</v>
      </c>
      <c r="AO51" s="11"/>
      <c r="AP51" s="10"/>
      <c r="AQ51" s="7">
        <v>1.4</v>
      </c>
      <c r="AR51" s="11"/>
      <c r="AS51" s="10"/>
      <c r="AT51" s="11"/>
      <c r="AU51" s="10"/>
      <c r="AV51" s="11">
        <v>18</v>
      </c>
      <c r="AW51" s="10" t="s">
        <v>61</v>
      </c>
      <c r="AX51" s="11"/>
      <c r="AY51" s="10"/>
      <c r="AZ51" s="11"/>
      <c r="BA51" s="10"/>
      <c r="BB51" s="11"/>
      <c r="BC51" s="10"/>
      <c r="BD51" s="7">
        <v>2.6</v>
      </c>
      <c r="BE51" s="7">
        <f t="shared" si="64"/>
        <v>4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6"/>
        <v>0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7"/>
        <v>0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68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/>
      <c r="B52" s="6"/>
      <c r="C52" s="6"/>
      <c r="D52" s="6" t="s">
        <v>120</v>
      </c>
      <c r="E52" s="3" t="s">
        <v>121</v>
      </c>
      <c r="F52" s="6">
        <f t="shared" si="71"/>
        <v>0</v>
      </c>
      <c r="G52" s="6">
        <f t="shared" si="72"/>
        <v>2</v>
      </c>
      <c r="H52" s="6">
        <f t="shared" si="52"/>
        <v>27</v>
      </c>
      <c r="I52" s="6">
        <f t="shared" si="53"/>
        <v>9</v>
      </c>
      <c r="J52" s="6">
        <f t="shared" si="54"/>
        <v>0</v>
      </c>
      <c r="K52" s="6">
        <f t="shared" si="55"/>
        <v>18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4</v>
      </c>
      <c r="R52" s="7">
        <f t="shared" si="62"/>
        <v>2.6</v>
      </c>
      <c r="S52" s="7">
        <v>0.9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>
        <v>9</v>
      </c>
      <c r="BG52" s="10" t="s">
        <v>61</v>
      </c>
      <c r="BH52" s="11"/>
      <c r="BI52" s="10"/>
      <c r="BJ52" s="7">
        <v>1.4</v>
      </c>
      <c r="BK52" s="11">
        <v>18</v>
      </c>
      <c r="BL52" s="10" t="s">
        <v>61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>
        <v>2.6</v>
      </c>
      <c r="BX52" s="7">
        <f t="shared" si="65"/>
        <v>4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/>
      <c r="B53" s="6"/>
      <c r="C53" s="6"/>
      <c r="D53" s="6" t="s">
        <v>122</v>
      </c>
      <c r="E53" s="3" t="s">
        <v>123</v>
      </c>
      <c r="F53" s="6">
        <f t="shared" si="71"/>
        <v>0</v>
      </c>
      <c r="G53" s="6">
        <f t="shared" si="72"/>
        <v>2</v>
      </c>
      <c r="H53" s="6">
        <f t="shared" si="52"/>
        <v>18</v>
      </c>
      <c r="I53" s="6">
        <f t="shared" si="53"/>
        <v>9</v>
      </c>
      <c r="J53" s="6">
        <f t="shared" si="54"/>
        <v>0</v>
      </c>
      <c r="K53" s="6">
        <f t="shared" si="55"/>
        <v>9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2</v>
      </c>
      <c r="R53" s="7">
        <f t="shared" si="62"/>
        <v>1</v>
      </c>
      <c r="S53" s="7">
        <v>0.6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>
        <v>9</v>
      </c>
      <c r="BZ53" s="10" t="s">
        <v>61</v>
      </c>
      <c r="CA53" s="11"/>
      <c r="CB53" s="10"/>
      <c r="CC53" s="7">
        <v>1</v>
      </c>
      <c r="CD53" s="11">
        <v>9</v>
      </c>
      <c r="CE53" s="10" t="s">
        <v>61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>
        <v>1</v>
      </c>
      <c r="CQ53" s="7">
        <f t="shared" si="66"/>
        <v>2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69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/>
      <c r="B54" s="6"/>
      <c r="C54" s="6"/>
      <c r="D54" s="6" t="s">
        <v>124</v>
      </c>
      <c r="E54" s="3" t="s">
        <v>125</v>
      </c>
      <c r="F54" s="6">
        <f t="shared" si="71"/>
        <v>0</v>
      </c>
      <c r="G54" s="6">
        <f t="shared" si="72"/>
        <v>2</v>
      </c>
      <c r="H54" s="6">
        <f t="shared" si="52"/>
        <v>18</v>
      </c>
      <c r="I54" s="6">
        <f t="shared" si="53"/>
        <v>9</v>
      </c>
      <c r="J54" s="6">
        <f t="shared" si="54"/>
        <v>0</v>
      </c>
      <c r="K54" s="6">
        <f t="shared" si="55"/>
        <v>9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2</v>
      </c>
      <c r="R54" s="7">
        <f t="shared" si="62"/>
        <v>1</v>
      </c>
      <c r="S54" s="7">
        <v>0.6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4"/>
        <v>0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6"/>
        <v>0</v>
      </c>
      <c r="CR54" s="11">
        <v>9</v>
      </c>
      <c r="CS54" s="10" t="s">
        <v>61</v>
      </c>
      <c r="CT54" s="11"/>
      <c r="CU54" s="10"/>
      <c r="CV54" s="7">
        <v>1</v>
      </c>
      <c r="CW54" s="11">
        <v>9</v>
      </c>
      <c r="CX54" s="10" t="s">
        <v>61</v>
      </c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>
        <v>1</v>
      </c>
      <c r="DJ54" s="7">
        <f t="shared" si="67"/>
        <v>2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/>
      <c r="B55" s="6"/>
      <c r="C55" s="6"/>
      <c r="D55" s="6" t="s">
        <v>126</v>
      </c>
      <c r="E55" s="3" t="s">
        <v>127</v>
      </c>
      <c r="F55" s="6">
        <f t="shared" si="71"/>
        <v>0</v>
      </c>
      <c r="G55" s="6">
        <f t="shared" si="72"/>
        <v>2</v>
      </c>
      <c r="H55" s="6">
        <f t="shared" si="52"/>
        <v>30</v>
      </c>
      <c r="I55" s="6">
        <f t="shared" si="53"/>
        <v>20</v>
      </c>
      <c r="J55" s="6">
        <f t="shared" si="54"/>
        <v>0</v>
      </c>
      <c r="K55" s="6">
        <f t="shared" si="55"/>
        <v>10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7">
        <f t="shared" si="61"/>
        <v>3</v>
      </c>
      <c r="R55" s="7">
        <f t="shared" si="62"/>
        <v>1</v>
      </c>
      <c r="S55" s="7">
        <v>1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>
        <v>20</v>
      </c>
      <c r="CS55" s="10" t="s">
        <v>61</v>
      </c>
      <c r="CT55" s="11"/>
      <c r="CU55" s="10"/>
      <c r="CV55" s="7">
        <v>2</v>
      </c>
      <c r="CW55" s="11">
        <v>10</v>
      </c>
      <c r="CX55" s="10" t="s">
        <v>61</v>
      </c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>
        <v>1</v>
      </c>
      <c r="DJ55" s="7">
        <f t="shared" si="67"/>
        <v>3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/>
      <c r="B56" s="6"/>
      <c r="C56" s="6"/>
      <c r="D56" s="6" t="s">
        <v>128</v>
      </c>
      <c r="E56" s="3" t="s">
        <v>129</v>
      </c>
      <c r="F56" s="6">
        <f t="shared" si="71"/>
        <v>0</v>
      </c>
      <c r="G56" s="6">
        <f t="shared" si="72"/>
        <v>2</v>
      </c>
      <c r="H56" s="6">
        <f t="shared" si="52"/>
        <v>20</v>
      </c>
      <c r="I56" s="6">
        <f t="shared" si="53"/>
        <v>10</v>
      </c>
      <c r="J56" s="6">
        <f t="shared" si="54"/>
        <v>0</v>
      </c>
      <c r="K56" s="6">
        <f t="shared" si="55"/>
        <v>0</v>
      </c>
      <c r="L56" s="6">
        <f t="shared" si="56"/>
        <v>0</v>
      </c>
      <c r="M56" s="6">
        <f t="shared" si="57"/>
        <v>10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7">
        <f t="shared" si="61"/>
        <v>3</v>
      </c>
      <c r="R56" s="7">
        <f t="shared" si="62"/>
        <v>2</v>
      </c>
      <c r="S56" s="7">
        <v>0.6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6"/>
        <v>0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69"/>
        <v>0</v>
      </c>
      <c r="EW56" s="11">
        <v>10</v>
      </c>
      <c r="EX56" s="10" t="s">
        <v>61</v>
      </c>
      <c r="EY56" s="11"/>
      <c r="EZ56" s="10"/>
      <c r="FA56" s="7">
        <v>1</v>
      </c>
      <c r="FB56" s="11"/>
      <c r="FC56" s="10"/>
      <c r="FD56" s="11"/>
      <c r="FE56" s="10"/>
      <c r="FF56" s="11">
        <v>10</v>
      </c>
      <c r="FG56" s="10" t="s">
        <v>61</v>
      </c>
      <c r="FH56" s="11"/>
      <c r="FI56" s="10"/>
      <c r="FJ56" s="11"/>
      <c r="FK56" s="10"/>
      <c r="FL56" s="11"/>
      <c r="FM56" s="10"/>
      <c r="FN56" s="7">
        <v>2</v>
      </c>
      <c r="FO56" s="7">
        <f t="shared" si="70"/>
        <v>3</v>
      </c>
    </row>
    <row r="57" spans="1:171" x14ac:dyDescent="0.2">
      <c r="A57" s="6"/>
      <c r="B57" s="6"/>
      <c r="C57" s="6"/>
      <c r="D57" s="6" t="s">
        <v>130</v>
      </c>
      <c r="E57" s="3" t="s">
        <v>131</v>
      </c>
      <c r="F57" s="6">
        <f t="shared" si="71"/>
        <v>1</v>
      </c>
      <c r="G57" s="6">
        <f t="shared" si="72"/>
        <v>2</v>
      </c>
      <c r="H57" s="6">
        <f t="shared" si="52"/>
        <v>36</v>
      </c>
      <c r="I57" s="6">
        <f t="shared" si="53"/>
        <v>9</v>
      </c>
      <c r="J57" s="6">
        <f t="shared" si="54"/>
        <v>9</v>
      </c>
      <c r="K57" s="6">
        <f t="shared" si="55"/>
        <v>18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7">
        <f t="shared" si="61"/>
        <v>5</v>
      </c>
      <c r="R57" s="7">
        <f t="shared" si="62"/>
        <v>2.2000000000000002</v>
      </c>
      <c r="S57" s="7">
        <v>1.2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3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>
        <v>9</v>
      </c>
      <c r="DL57" s="10" t="s">
        <v>64</v>
      </c>
      <c r="DM57" s="11">
        <v>9</v>
      </c>
      <c r="DN57" s="10" t="s">
        <v>61</v>
      </c>
      <c r="DO57" s="7">
        <v>2.8</v>
      </c>
      <c r="DP57" s="11">
        <v>18</v>
      </c>
      <c r="DQ57" s="10" t="s">
        <v>61</v>
      </c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>
        <v>2.2000000000000002</v>
      </c>
      <c r="EC57" s="7">
        <f t="shared" si="68"/>
        <v>5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>
        <v>4</v>
      </c>
      <c r="B58" s="6">
        <v>1</v>
      </c>
      <c r="C58" s="6"/>
      <c r="D58" s="6"/>
      <c r="E58" s="3" t="s">
        <v>132</v>
      </c>
      <c r="F58" s="6">
        <f>$B$58*COUNTIF(T58:FM58,"e")</f>
        <v>1</v>
      </c>
      <c r="G58" s="6">
        <f>$B$58*COUNTIF(T58:FM58,"z")</f>
        <v>2</v>
      </c>
      <c r="H58" s="6">
        <f t="shared" si="52"/>
        <v>39</v>
      </c>
      <c r="I58" s="6">
        <f t="shared" si="53"/>
        <v>12</v>
      </c>
      <c r="J58" s="6">
        <f t="shared" si="54"/>
        <v>18</v>
      </c>
      <c r="K58" s="6">
        <f t="shared" si="55"/>
        <v>9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5</v>
      </c>
      <c r="R58" s="7">
        <f t="shared" si="62"/>
        <v>2.2000000000000002</v>
      </c>
      <c r="S58" s="7">
        <f>$B$58*1.3</f>
        <v>1.3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4"/>
        <v>0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0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7"/>
        <v>0</v>
      </c>
      <c r="DK58" s="11">
        <f>$B$58*12</f>
        <v>12</v>
      </c>
      <c r="DL58" s="10" t="s">
        <v>64</v>
      </c>
      <c r="DM58" s="11">
        <f>$B$58*18</f>
        <v>18</v>
      </c>
      <c r="DN58" s="10" t="s">
        <v>61</v>
      </c>
      <c r="DO58" s="7">
        <f>$B$58*2.8</f>
        <v>2.8</v>
      </c>
      <c r="DP58" s="11">
        <f>$B$58*9</f>
        <v>9</v>
      </c>
      <c r="DQ58" s="10" t="s">
        <v>61</v>
      </c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>
        <f>$B$58*2.2</f>
        <v>2.2000000000000002</v>
      </c>
      <c r="EC58" s="7">
        <f t="shared" si="68"/>
        <v>5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>
        <v>5</v>
      </c>
      <c r="B59" s="6">
        <v>1</v>
      </c>
      <c r="C59" s="6"/>
      <c r="D59" s="6"/>
      <c r="E59" s="3" t="s">
        <v>133</v>
      </c>
      <c r="F59" s="6">
        <f>$B$59*COUNTIF(T59:FM59,"e")</f>
        <v>1</v>
      </c>
      <c r="G59" s="6">
        <f>$B$59*COUNTIF(T59:FM59,"z")</f>
        <v>1</v>
      </c>
      <c r="H59" s="6">
        <f t="shared" si="52"/>
        <v>30</v>
      </c>
      <c r="I59" s="6">
        <f t="shared" si="53"/>
        <v>20</v>
      </c>
      <c r="J59" s="6">
        <f t="shared" si="54"/>
        <v>0</v>
      </c>
      <c r="K59" s="6">
        <f t="shared" si="55"/>
        <v>0</v>
      </c>
      <c r="L59" s="6">
        <f t="shared" si="56"/>
        <v>0</v>
      </c>
      <c r="M59" s="6">
        <f t="shared" si="57"/>
        <v>10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7">
        <f t="shared" si="61"/>
        <v>5</v>
      </c>
      <c r="R59" s="7">
        <f t="shared" si="62"/>
        <v>1.8</v>
      </c>
      <c r="S59" s="7">
        <f>$B$59*1</f>
        <v>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5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6"/>
        <v>0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7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>
        <f>$B$59*20</f>
        <v>20</v>
      </c>
      <c r="EE59" s="10" t="s">
        <v>64</v>
      </c>
      <c r="EF59" s="11"/>
      <c r="EG59" s="10"/>
      <c r="EH59" s="7">
        <f>$B$59*3.2</f>
        <v>3.2</v>
      </c>
      <c r="EI59" s="11"/>
      <c r="EJ59" s="10"/>
      <c r="EK59" s="11"/>
      <c r="EL59" s="10"/>
      <c r="EM59" s="11">
        <f>$B$59*10</f>
        <v>10</v>
      </c>
      <c r="EN59" s="10" t="s">
        <v>61</v>
      </c>
      <c r="EO59" s="11"/>
      <c r="EP59" s="10"/>
      <c r="EQ59" s="11"/>
      <c r="ER59" s="10"/>
      <c r="ES59" s="11"/>
      <c r="ET59" s="10"/>
      <c r="EU59" s="7">
        <f>$B$59*1.8</f>
        <v>1.8</v>
      </c>
      <c r="EV59" s="7">
        <f t="shared" si="69"/>
        <v>5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/>
      <c r="B60" s="6"/>
      <c r="C60" s="6"/>
      <c r="D60" s="6" t="s">
        <v>134</v>
      </c>
      <c r="E60" s="3" t="s">
        <v>135</v>
      </c>
      <c r="F60" s="6">
        <f>COUNTIF(T60:FM60,"e")</f>
        <v>0</v>
      </c>
      <c r="G60" s="6">
        <f>COUNTIF(T60:FM60,"z")</f>
        <v>1</v>
      </c>
      <c r="H60" s="6">
        <f t="shared" si="52"/>
        <v>10</v>
      </c>
      <c r="I60" s="6">
        <f t="shared" si="53"/>
        <v>10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0</v>
      </c>
      <c r="P60" s="6">
        <f t="shared" si="60"/>
        <v>0</v>
      </c>
      <c r="Q60" s="7">
        <f t="shared" si="61"/>
        <v>1</v>
      </c>
      <c r="R60" s="7">
        <f t="shared" si="62"/>
        <v>0</v>
      </c>
      <c r="S60" s="7">
        <v>0.3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6"/>
        <v>0</v>
      </c>
      <c r="CR60" s="11"/>
      <c r="CS60" s="10"/>
      <c r="CT60" s="11"/>
      <c r="CU60" s="10"/>
      <c r="CV60" s="7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7"/>
        <v>0</v>
      </c>
      <c r="DK60" s="11">
        <v>10</v>
      </c>
      <c r="DL60" s="10" t="s">
        <v>61</v>
      </c>
      <c r="DM60" s="11"/>
      <c r="DN60" s="10"/>
      <c r="DO60" s="7">
        <v>1</v>
      </c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1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>
        <v>6</v>
      </c>
      <c r="B61" s="6">
        <v>1</v>
      </c>
      <c r="C61" s="6"/>
      <c r="D61" s="6"/>
      <c r="E61" s="3" t="s">
        <v>136</v>
      </c>
      <c r="F61" s="6">
        <f>$B$61*COUNTIF(T61:FM61,"e")</f>
        <v>0</v>
      </c>
      <c r="G61" s="6">
        <f>$B$61*COUNTIF(T61:FM61,"z")</f>
        <v>2</v>
      </c>
      <c r="H61" s="6">
        <f t="shared" si="52"/>
        <v>37</v>
      </c>
      <c r="I61" s="6">
        <f t="shared" si="53"/>
        <v>10</v>
      </c>
      <c r="J61" s="6">
        <f t="shared" si="54"/>
        <v>0</v>
      </c>
      <c r="K61" s="6">
        <f t="shared" si="55"/>
        <v>27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4</v>
      </c>
      <c r="R61" s="7">
        <f t="shared" si="62"/>
        <v>2.2000000000000002</v>
      </c>
      <c r="S61" s="7">
        <f>$B$61*1.2</f>
        <v>1.2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6"/>
        <v>0</v>
      </c>
      <c r="CR61" s="11"/>
      <c r="CS61" s="10"/>
      <c r="CT61" s="11"/>
      <c r="CU61" s="10"/>
      <c r="CV61" s="7"/>
      <c r="CW61" s="11"/>
      <c r="CX61" s="10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>
        <f>$B$61*10</f>
        <v>10</v>
      </c>
      <c r="DL61" s="10" t="s">
        <v>61</v>
      </c>
      <c r="DM61" s="11"/>
      <c r="DN61" s="10"/>
      <c r="DO61" s="7">
        <f>$B$61*1.8</f>
        <v>1.8</v>
      </c>
      <c r="DP61" s="11">
        <f>$B$61*27</f>
        <v>27</v>
      </c>
      <c r="DQ61" s="10" t="s">
        <v>61</v>
      </c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>
        <f>$B$61*2.2</f>
        <v>2.2000000000000002</v>
      </c>
      <c r="EC61" s="7">
        <f t="shared" si="68"/>
        <v>4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/>
      <c r="B62" s="6"/>
      <c r="C62" s="6"/>
      <c r="D62" s="6" t="s">
        <v>137</v>
      </c>
      <c r="E62" s="3" t="s">
        <v>138</v>
      </c>
      <c r="F62" s="6">
        <f>COUNTIF(T62:FM62,"e")</f>
        <v>1</v>
      </c>
      <c r="G62" s="6">
        <f>COUNTIF(T62:FM62,"z")</f>
        <v>1</v>
      </c>
      <c r="H62" s="6">
        <f t="shared" si="52"/>
        <v>32</v>
      </c>
      <c r="I62" s="6">
        <f t="shared" si="53"/>
        <v>22</v>
      </c>
      <c r="J62" s="6">
        <f t="shared" si="54"/>
        <v>0</v>
      </c>
      <c r="K62" s="6">
        <f t="shared" si="55"/>
        <v>10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7">
        <f t="shared" si="61"/>
        <v>4</v>
      </c>
      <c r="R62" s="7">
        <f t="shared" si="62"/>
        <v>2</v>
      </c>
      <c r="S62" s="7">
        <v>1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6"/>
        <v>0</v>
      </c>
      <c r="CR62" s="11">
        <v>22</v>
      </c>
      <c r="CS62" s="10" t="s">
        <v>64</v>
      </c>
      <c r="CT62" s="11"/>
      <c r="CU62" s="10"/>
      <c r="CV62" s="7">
        <v>2</v>
      </c>
      <c r="CW62" s="11">
        <v>10</v>
      </c>
      <c r="CX62" s="10" t="s">
        <v>61</v>
      </c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>
        <v>2</v>
      </c>
      <c r="DJ62" s="7">
        <f t="shared" si="67"/>
        <v>4</v>
      </c>
      <c r="DK62" s="11"/>
      <c r="DL62" s="10"/>
      <c r="DM62" s="11"/>
      <c r="DN62" s="10"/>
      <c r="DO62" s="7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69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>
        <v>7</v>
      </c>
      <c r="B63" s="6">
        <v>1</v>
      </c>
      <c r="C63" s="6"/>
      <c r="D63" s="6"/>
      <c r="E63" s="3" t="s">
        <v>139</v>
      </c>
      <c r="F63" s="6">
        <f>$B$63*COUNTIF(T63:FM63,"e")</f>
        <v>0</v>
      </c>
      <c r="G63" s="6">
        <f>$B$63*COUNTIF(T63:FM63,"z")</f>
        <v>2</v>
      </c>
      <c r="H63" s="6">
        <f t="shared" si="52"/>
        <v>27</v>
      </c>
      <c r="I63" s="6">
        <f t="shared" si="53"/>
        <v>18</v>
      </c>
      <c r="J63" s="6">
        <f t="shared" si="54"/>
        <v>0</v>
      </c>
      <c r="K63" s="6">
        <f t="shared" si="55"/>
        <v>9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1.5</v>
      </c>
      <c r="S63" s="7">
        <f>$B$63*0.9</f>
        <v>0.9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3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7"/>
        <v>0</v>
      </c>
      <c r="DK63" s="11">
        <f>$B$63*18</f>
        <v>18</v>
      </c>
      <c r="DL63" s="10" t="s">
        <v>61</v>
      </c>
      <c r="DM63" s="11"/>
      <c r="DN63" s="10"/>
      <c r="DO63" s="7">
        <f>$B$63*1.5</f>
        <v>1.5</v>
      </c>
      <c r="DP63" s="11">
        <f>$B$63*9</f>
        <v>9</v>
      </c>
      <c r="DQ63" s="10" t="s">
        <v>61</v>
      </c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>
        <f>$B$63*1.5</f>
        <v>1.5</v>
      </c>
      <c r="EC63" s="7">
        <f t="shared" si="68"/>
        <v>3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>
        <v>8</v>
      </c>
      <c r="B64" s="6">
        <v>1</v>
      </c>
      <c r="C64" s="6"/>
      <c r="D64" s="6"/>
      <c r="E64" s="3" t="s">
        <v>140</v>
      </c>
      <c r="F64" s="6">
        <f>$B$64*COUNTIF(T64:FM64,"e")</f>
        <v>1</v>
      </c>
      <c r="G64" s="6">
        <f>$B$64*COUNTIF(T64:FM64,"z")</f>
        <v>1</v>
      </c>
      <c r="H64" s="6">
        <f t="shared" si="52"/>
        <v>20</v>
      </c>
      <c r="I64" s="6">
        <f t="shared" si="53"/>
        <v>10</v>
      </c>
      <c r="J64" s="6">
        <f t="shared" si="54"/>
        <v>0</v>
      </c>
      <c r="K64" s="6">
        <f t="shared" si="55"/>
        <v>10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7">
        <f t="shared" si="61"/>
        <v>2</v>
      </c>
      <c r="R64" s="7">
        <f t="shared" si="62"/>
        <v>1</v>
      </c>
      <c r="S64" s="7">
        <f>$B$64*0.6</f>
        <v>0.6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/>
      <c r="CS64" s="10"/>
      <c r="CT64" s="11"/>
      <c r="CU64" s="10"/>
      <c r="CV64" s="7"/>
      <c r="CW64" s="11"/>
      <c r="CX64" s="10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7"/>
        <v>0</v>
      </c>
      <c r="DK64" s="11">
        <f>$B$64*10</f>
        <v>10</v>
      </c>
      <c r="DL64" s="10" t="s">
        <v>64</v>
      </c>
      <c r="DM64" s="11"/>
      <c r="DN64" s="10"/>
      <c r="DO64" s="7">
        <f>$B$64*1</f>
        <v>1</v>
      </c>
      <c r="DP64" s="11">
        <f>$B$64*10</f>
        <v>10</v>
      </c>
      <c r="DQ64" s="10" t="s">
        <v>61</v>
      </c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>
        <f>$B$64*1</f>
        <v>1</v>
      </c>
      <c r="EC64" s="7">
        <f t="shared" si="68"/>
        <v>2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>
        <v>9</v>
      </c>
      <c r="B65" s="6">
        <v>1</v>
      </c>
      <c r="C65" s="6"/>
      <c r="D65" s="6"/>
      <c r="E65" s="3" t="s">
        <v>141</v>
      </c>
      <c r="F65" s="6">
        <f>$B$65*COUNTIF(T65:FM65,"e")</f>
        <v>0</v>
      </c>
      <c r="G65" s="6">
        <f>$B$65*COUNTIF(T65:FM65,"z")</f>
        <v>2</v>
      </c>
      <c r="H65" s="6">
        <f t="shared" si="52"/>
        <v>18</v>
      </c>
      <c r="I65" s="6">
        <f t="shared" si="53"/>
        <v>9</v>
      </c>
      <c r="J65" s="6">
        <f t="shared" si="54"/>
        <v>0</v>
      </c>
      <c r="K65" s="6">
        <f t="shared" si="55"/>
        <v>0</v>
      </c>
      <c r="L65" s="6">
        <f t="shared" si="56"/>
        <v>0</v>
      </c>
      <c r="M65" s="6">
        <f t="shared" si="57"/>
        <v>9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2</v>
      </c>
      <c r="R65" s="7">
        <f t="shared" si="62"/>
        <v>1</v>
      </c>
      <c r="S65" s="7">
        <f>$B$65*0.6</f>
        <v>0.6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3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/>
      <c r="CS65" s="10"/>
      <c r="CT65" s="11"/>
      <c r="CU65" s="10"/>
      <c r="CV65" s="7"/>
      <c r="CW65" s="11"/>
      <c r="CX65" s="10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7"/>
        <v>0</v>
      </c>
      <c r="DK65" s="11">
        <f>$B$65*9</f>
        <v>9</v>
      </c>
      <c r="DL65" s="10" t="s">
        <v>61</v>
      </c>
      <c r="DM65" s="11"/>
      <c r="DN65" s="10"/>
      <c r="DO65" s="7">
        <f>$B$65*1</f>
        <v>1</v>
      </c>
      <c r="DP65" s="11"/>
      <c r="DQ65" s="10"/>
      <c r="DR65" s="11"/>
      <c r="DS65" s="10"/>
      <c r="DT65" s="11">
        <f>$B$65*9</f>
        <v>9</v>
      </c>
      <c r="DU65" s="10" t="s">
        <v>61</v>
      </c>
      <c r="DV65" s="11"/>
      <c r="DW65" s="10"/>
      <c r="DX65" s="11"/>
      <c r="DY65" s="10"/>
      <c r="DZ65" s="11"/>
      <c r="EA65" s="10"/>
      <c r="EB65" s="7">
        <f>$B$65*1</f>
        <v>1</v>
      </c>
      <c r="EC65" s="7">
        <f t="shared" si="68"/>
        <v>2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142</v>
      </c>
      <c r="E66" s="3" t="s">
        <v>143</v>
      </c>
      <c r="F66" s="6">
        <f>COUNTIF(T66:FM66,"e")</f>
        <v>0</v>
      </c>
      <c r="G66" s="6">
        <f>COUNTIF(T66:FM66,"z")</f>
        <v>2</v>
      </c>
      <c r="H66" s="6">
        <f t="shared" si="52"/>
        <v>25</v>
      </c>
      <c r="I66" s="6">
        <f t="shared" si="53"/>
        <v>15</v>
      </c>
      <c r="J66" s="6">
        <f t="shared" si="54"/>
        <v>0</v>
      </c>
      <c r="K66" s="6">
        <f t="shared" si="55"/>
        <v>10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3</v>
      </c>
      <c r="R66" s="7">
        <f t="shared" si="62"/>
        <v>1.2</v>
      </c>
      <c r="S66" s="7">
        <v>0.8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4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>
        <v>15</v>
      </c>
      <c r="BZ66" s="10" t="s">
        <v>61</v>
      </c>
      <c r="CA66" s="11"/>
      <c r="CB66" s="10"/>
      <c r="CC66" s="7">
        <v>1.8</v>
      </c>
      <c r="CD66" s="11">
        <v>10</v>
      </c>
      <c r="CE66" s="10" t="s">
        <v>61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>
        <v>1.2</v>
      </c>
      <c r="CQ66" s="7">
        <f t="shared" si="66"/>
        <v>3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7"/>
        <v>0</v>
      </c>
      <c r="DK66" s="11"/>
      <c r="DL66" s="10"/>
      <c r="DM66" s="11"/>
      <c r="DN66" s="10"/>
      <c r="DO66" s="7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144</v>
      </c>
      <c r="E67" s="3" t="s">
        <v>145</v>
      </c>
      <c r="F67" s="6">
        <f>COUNTIF(T67:FM67,"e")</f>
        <v>1</v>
      </c>
      <c r="G67" s="6">
        <f>COUNTIF(T67:FM67,"z")</f>
        <v>1</v>
      </c>
      <c r="H67" s="6">
        <f t="shared" si="52"/>
        <v>20</v>
      </c>
      <c r="I67" s="6">
        <f t="shared" si="53"/>
        <v>10</v>
      </c>
      <c r="J67" s="6">
        <f t="shared" si="54"/>
        <v>0</v>
      </c>
      <c r="K67" s="6">
        <f t="shared" si="55"/>
        <v>10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7">
        <f t="shared" si="61"/>
        <v>3</v>
      </c>
      <c r="R67" s="7">
        <f t="shared" si="62"/>
        <v>1</v>
      </c>
      <c r="S67" s="7">
        <v>0.6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>
        <v>10</v>
      </c>
      <c r="BG67" s="10" t="s">
        <v>64</v>
      </c>
      <c r="BH67" s="11"/>
      <c r="BI67" s="10"/>
      <c r="BJ67" s="7">
        <v>2</v>
      </c>
      <c r="BK67" s="11">
        <v>10</v>
      </c>
      <c r="BL67" s="10" t="s">
        <v>61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>
        <v>1</v>
      </c>
      <c r="BX67" s="7">
        <f t="shared" si="65"/>
        <v>3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/>
      <c r="DL67" s="10"/>
      <c r="DM67" s="11"/>
      <c r="DN67" s="10"/>
      <c r="DO67" s="7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68"/>
        <v>0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/>
      <c r="B68" s="6"/>
      <c r="C68" s="6"/>
      <c r="D68" s="6" t="s">
        <v>146</v>
      </c>
      <c r="E68" s="3" t="s">
        <v>147</v>
      </c>
      <c r="F68" s="6">
        <f>COUNTIF(T68:FM68,"e")</f>
        <v>0</v>
      </c>
      <c r="G68" s="6">
        <f>COUNTIF(T68:FM68,"z")</f>
        <v>2</v>
      </c>
      <c r="H68" s="6">
        <f t="shared" si="52"/>
        <v>40</v>
      </c>
      <c r="I68" s="6">
        <f t="shared" si="53"/>
        <v>20</v>
      </c>
      <c r="J68" s="6">
        <f t="shared" si="54"/>
        <v>0</v>
      </c>
      <c r="K68" s="6">
        <f t="shared" si="55"/>
        <v>20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4</v>
      </c>
      <c r="R68" s="7">
        <f t="shared" si="62"/>
        <v>2</v>
      </c>
      <c r="S68" s="7">
        <v>1.4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3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>
        <v>20</v>
      </c>
      <c r="BZ68" s="10" t="s">
        <v>61</v>
      </c>
      <c r="CA68" s="11"/>
      <c r="CB68" s="10"/>
      <c r="CC68" s="7">
        <v>2</v>
      </c>
      <c r="CD68" s="11">
        <v>20</v>
      </c>
      <c r="CE68" s="10" t="s">
        <v>61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>
        <v>2</v>
      </c>
      <c r="CQ68" s="7">
        <f t="shared" si="66"/>
        <v>4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68"/>
        <v>0</v>
      </c>
      <c r="ED68" s="11"/>
      <c r="EE68" s="10"/>
      <c r="EF68" s="11"/>
      <c r="EG68" s="10"/>
      <c r="EH68" s="7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69"/>
        <v>0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148</v>
      </c>
      <c r="E69" s="3" t="s">
        <v>149</v>
      </c>
      <c r="F69" s="6">
        <f>COUNTIF(T69:FM69,"e")</f>
        <v>1</v>
      </c>
      <c r="G69" s="6">
        <f>COUNTIF(T69:FM69,"z")</f>
        <v>1</v>
      </c>
      <c r="H69" s="6">
        <f t="shared" si="52"/>
        <v>44</v>
      </c>
      <c r="I69" s="6">
        <f t="shared" si="53"/>
        <v>20</v>
      </c>
      <c r="J69" s="6">
        <f t="shared" si="54"/>
        <v>0</v>
      </c>
      <c r="K69" s="6">
        <f t="shared" si="55"/>
        <v>24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6</v>
      </c>
      <c r="R69" s="7">
        <f t="shared" si="62"/>
        <v>3</v>
      </c>
      <c r="S69" s="7">
        <v>1.5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4"/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>
        <v>20</v>
      </c>
      <c r="CS69" s="10" t="s">
        <v>64</v>
      </c>
      <c r="CT69" s="11"/>
      <c r="CU69" s="10"/>
      <c r="CV69" s="7">
        <v>3</v>
      </c>
      <c r="CW69" s="11">
        <v>24</v>
      </c>
      <c r="CX69" s="10" t="s">
        <v>61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>
        <v>3</v>
      </c>
      <c r="DJ69" s="7">
        <f t="shared" si="67"/>
        <v>6</v>
      </c>
      <c r="DK69" s="11"/>
      <c r="DL69" s="10"/>
      <c r="DM69" s="11"/>
      <c r="DN69" s="10"/>
      <c r="DO69" s="7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68"/>
        <v>0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69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150</v>
      </c>
      <c r="E70" s="3" t="s">
        <v>151</v>
      </c>
      <c r="F70" s="6">
        <f>COUNTIF(T70:FM70,"e")</f>
        <v>0</v>
      </c>
      <c r="G70" s="6">
        <f>COUNTIF(T70:FM70,"z")</f>
        <v>2</v>
      </c>
      <c r="H70" s="6">
        <f t="shared" si="52"/>
        <v>18</v>
      </c>
      <c r="I70" s="6">
        <f t="shared" si="53"/>
        <v>9</v>
      </c>
      <c r="J70" s="6">
        <f t="shared" si="54"/>
        <v>9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2</v>
      </c>
      <c r="R70" s="7">
        <f t="shared" si="62"/>
        <v>0</v>
      </c>
      <c r="S70" s="7">
        <v>0.6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5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68"/>
        <v>0</v>
      </c>
      <c r="ED70" s="11">
        <v>9</v>
      </c>
      <c r="EE70" s="10" t="s">
        <v>61</v>
      </c>
      <c r="EF70" s="11">
        <v>9</v>
      </c>
      <c r="EG70" s="10" t="s">
        <v>61</v>
      </c>
      <c r="EH70" s="7">
        <v>2</v>
      </c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2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152</v>
      </c>
      <c r="F71" s="6">
        <f>$B$71*COUNTIF(T71:FM71,"e")</f>
        <v>0</v>
      </c>
      <c r="G71" s="6">
        <f>$B$71*COUNTIF(T71:FM71,"z")</f>
        <v>2</v>
      </c>
      <c r="H71" s="6">
        <f t="shared" si="52"/>
        <v>20</v>
      </c>
      <c r="I71" s="6">
        <f t="shared" si="53"/>
        <v>10</v>
      </c>
      <c r="J71" s="6">
        <f t="shared" si="54"/>
        <v>0</v>
      </c>
      <c r="K71" s="6">
        <f t="shared" si="55"/>
        <v>0</v>
      </c>
      <c r="L71" s="6">
        <f t="shared" si="56"/>
        <v>0</v>
      </c>
      <c r="M71" s="6">
        <f t="shared" si="57"/>
        <v>10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3</v>
      </c>
      <c r="R71" s="7">
        <f t="shared" si="62"/>
        <v>2</v>
      </c>
      <c r="S71" s="7">
        <f>$B$71*0.6</f>
        <v>0.6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>
        <f>$B$71*10</f>
        <v>10</v>
      </c>
      <c r="BZ71" s="10" t="s">
        <v>61</v>
      </c>
      <c r="CA71" s="11"/>
      <c r="CB71" s="10"/>
      <c r="CC71" s="7">
        <f>$B$71*1</f>
        <v>1</v>
      </c>
      <c r="CD71" s="11"/>
      <c r="CE71" s="10"/>
      <c r="CF71" s="11"/>
      <c r="CG71" s="10"/>
      <c r="CH71" s="11">
        <f>$B$71*10</f>
        <v>10</v>
      </c>
      <c r="CI71" s="10" t="s">
        <v>61</v>
      </c>
      <c r="CJ71" s="11"/>
      <c r="CK71" s="10"/>
      <c r="CL71" s="11"/>
      <c r="CM71" s="10"/>
      <c r="CN71" s="11"/>
      <c r="CO71" s="10"/>
      <c r="CP71" s="7">
        <f>$B$71*2</f>
        <v>2</v>
      </c>
      <c r="CQ71" s="7">
        <f t="shared" si="66"/>
        <v>3</v>
      </c>
      <c r="CR71" s="11"/>
      <c r="CS71" s="10"/>
      <c r="CT71" s="11"/>
      <c r="CU71" s="10"/>
      <c r="CV71" s="7"/>
      <c r="CW71" s="11"/>
      <c r="CX71" s="10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7"/>
        <v>0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68"/>
        <v>0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0"/>
        <v>0</v>
      </c>
    </row>
    <row r="72" spans="1:171" x14ac:dyDescent="0.2">
      <c r="A72" s="6">
        <v>12</v>
      </c>
      <c r="B72" s="6">
        <v>1</v>
      </c>
      <c r="C72" s="6"/>
      <c r="D72" s="6"/>
      <c r="E72" s="3" t="s">
        <v>153</v>
      </c>
      <c r="F72" s="6">
        <f>$B$72*COUNTIF(T72:FM72,"e")</f>
        <v>0</v>
      </c>
      <c r="G72" s="6">
        <f>$B$72*COUNTIF(T72:FM72,"z")</f>
        <v>1</v>
      </c>
      <c r="H72" s="6">
        <f t="shared" si="52"/>
        <v>12</v>
      </c>
      <c r="I72" s="6">
        <f t="shared" si="53"/>
        <v>12</v>
      </c>
      <c r="J72" s="6">
        <f t="shared" si="54"/>
        <v>0</v>
      </c>
      <c r="K72" s="6">
        <f t="shared" si="55"/>
        <v>0</v>
      </c>
      <c r="L72" s="6">
        <f t="shared" si="56"/>
        <v>0</v>
      </c>
      <c r="M72" s="6">
        <f t="shared" si="57"/>
        <v>0</v>
      </c>
      <c r="N72" s="6">
        <f t="shared" si="58"/>
        <v>0</v>
      </c>
      <c r="O72" s="6">
        <f t="shared" si="59"/>
        <v>0</v>
      </c>
      <c r="P72" s="6">
        <f t="shared" si="60"/>
        <v>0</v>
      </c>
      <c r="Q72" s="7">
        <f t="shared" si="61"/>
        <v>1</v>
      </c>
      <c r="R72" s="7">
        <f t="shared" si="62"/>
        <v>0</v>
      </c>
      <c r="S72" s="7">
        <f>$B$72*0.4</f>
        <v>0.4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>
        <f>$B$72*12</f>
        <v>12</v>
      </c>
      <c r="BG72" s="10" t="s">
        <v>61</v>
      </c>
      <c r="BH72" s="11"/>
      <c r="BI72" s="10"/>
      <c r="BJ72" s="7">
        <f>$B$72*1</f>
        <v>1</v>
      </c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1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/>
      <c r="CS72" s="10"/>
      <c r="CT72" s="11"/>
      <c r="CU72" s="10"/>
      <c r="CV72" s="7"/>
      <c r="CW72" s="11"/>
      <c r="CX72" s="10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7"/>
        <v>0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68"/>
        <v>0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0"/>
        <v>0</v>
      </c>
    </row>
    <row r="73" spans="1:171" x14ac:dyDescent="0.2">
      <c r="A73" s="6">
        <v>11</v>
      </c>
      <c r="B73" s="6">
        <v>1</v>
      </c>
      <c r="C73" s="6"/>
      <c r="D73" s="6"/>
      <c r="E73" s="3" t="s">
        <v>154</v>
      </c>
      <c r="F73" s="6">
        <f>$B$73*COUNTIF(T73:FM73,"e")</f>
        <v>0</v>
      </c>
      <c r="G73" s="6">
        <f>$B$73*COUNTIF(T73:FM73,"z")</f>
        <v>2</v>
      </c>
      <c r="H73" s="6">
        <f t="shared" si="52"/>
        <v>22</v>
      </c>
      <c r="I73" s="6">
        <f t="shared" si="53"/>
        <v>12</v>
      </c>
      <c r="J73" s="6">
        <f t="shared" si="54"/>
        <v>0</v>
      </c>
      <c r="K73" s="6">
        <f t="shared" si="55"/>
        <v>10</v>
      </c>
      <c r="L73" s="6">
        <f t="shared" si="56"/>
        <v>0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7">
        <f t="shared" si="61"/>
        <v>3</v>
      </c>
      <c r="R73" s="7">
        <f t="shared" si="62"/>
        <v>2</v>
      </c>
      <c r="S73" s="7">
        <f>$B$73*0.7</f>
        <v>0.7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>
        <f>$B$73*12</f>
        <v>12</v>
      </c>
      <c r="AN73" s="10" t="s">
        <v>61</v>
      </c>
      <c r="AO73" s="11"/>
      <c r="AP73" s="10"/>
      <c r="AQ73" s="7">
        <f>$B$73*1</f>
        <v>1</v>
      </c>
      <c r="AR73" s="11">
        <f>$B$73*10</f>
        <v>10</v>
      </c>
      <c r="AS73" s="10" t="s">
        <v>61</v>
      </c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>
        <f>$B$73*2</f>
        <v>2</v>
      </c>
      <c r="BE73" s="7">
        <f t="shared" si="64"/>
        <v>3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/>
      <c r="CS73" s="10"/>
      <c r="CT73" s="11"/>
      <c r="CU73" s="10"/>
      <c r="CV73" s="7"/>
      <c r="CW73" s="11"/>
      <c r="CX73" s="10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7"/>
        <v>0</v>
      </c>
      <c r="DK73" s="11"/>
      <c r="DL73" s="10"/>
      <c r="DM73" s="11"/>
      <c r="DN73" s="10"/>
      <c r="DO73" s="7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68"/>
        <v>0</v>
      </c>
      <c r="ED73" s="11"/>
      <c r="EE73" s="10"/>
      <c r="EF73" s="11"/>
      <c r="EG73" s="10"/>
      <c r="EH73" s="7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7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x14ac:dyDescent="0.2">
      <c r="A74" s="6">
        <v>13</v>
      </c>
      <c r="B74" s="6">
        <v>1</v>
      </c>
      <c r="C74" s="6"/>
      <c r="D74" s="6"/>
      <c r="E74" s="3" t="s">
        <v>155</v>
      </c>
      <c r="F74" s="6">
        <f>$B$74*COUNTIF(T74:FM74,"e")</f>
        <v>0</v>
      </c>
      <c r="G74" s="6">
        <f>$B$74*COUNTIF(T74:FM74,"z")</f>
        <v>1</v>
      </c>
      <c r="H74" s="6">
        <f t="shared" si="52"/>
        <v>12</v>
      </c>
      <c r="I74" s="6">
        <f t="shared" si="53"/>
        <v>12</v>
      </c>
      <c r="J74" s="6">
        <f t="shared" si="54"/>
        <v>0</v>
      </c>
      <c r="K74" s="6">
        <f t="shared" si="55"/>
        <v>0</v>
      </c>
      <c r="L74" s="6">
        <f t="shared" si="56"/>
        <v>0</v>
      </c>
      <c r="M74" s="6">
        <f t="shared" si="57"/>
        <v>0</v>
      </c>
      <c r="N74" s="6">
        <f t="shared" si="58"/>
        <v>0</v>
      </c>
      <c r="O74" s="6">
        <f t="shared" si="59"/>
        <v>0</v>
      </c>
      <c r="P74" s="6">
        <f t="shared" si="60"/>
        <v>0</v>
      </c>
      <c r="Q74" s="7">
        <f t="shared" si="61"/>
        <v>2</v>
      </c>
      <c r="R74" s="7">
        <f t="shared" si="62"/>
        <v>0</v>
      </c>
      <c r="S74" s="7">
        <f>$B$74*0.4</f>
        <v>0.4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3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4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5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6"/>
        <v>0</v>
      </c>
      <c r="CR74" s="11"/>
      <c r="CS74" s="10"/>
      <c r="CT74" s="11"/>
      <c r="CU74" s="10"/>
      <c r="CV74" s="7"/>
      <c r="CW74" s="11"/>
      <c r="CX74" s="10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7"/>
        <v>0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68"/>
        <v>0</v>
      </c>
      <c r="ED74" s="11">
        <f>$B$74*12</f>
        <v>12</v>
      </c>
      <c r="EE74" s="10" t="s">
        <v>61</v>
      </c>
      <c r="EF74" s="11"/>
      <c r="EG74" s="10"/>
      <c r="EH74" s="7">
        <f>$B$74*2</f>
        <v>2</v>
      </c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69"/>
        <v>2</v>
      </c>
      <c r="EW74" s="11"/>
      <c r="EX74" s="10"/>
      <c r="EY74" s="11"/>
      <c r="EZ74" s="10"/>
      <c r="FA74" s="7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0"/>
        <v>0</v>
      </c>
    </row>
    <row r="75" spans="1:171" x14ac:dyDescent="0.2">
      <c r="A75" s="6">
        <v>14</v>
      </c>
      <c r="B75" s="6">
        <v>1</v>
      </c>
      <c r="C75" s="6"/>
      <c r="D75" s="6"/>
      <c r="E75" s="3" t="s">
        <v>156</v>
      </c>
      <c r="F75" s="6">
        <f>$B$75*COUNTIF(T75:FM75,"e")</f>
        <v>0</v>
      </c>
      <c r="G75" s="6">
        <f>$B$75*COUNTIF(T75:FM75,"z")</f>
        <v>2</v>
      </c>
      <c r="H75" s="6">
        <f t="shared" si="52"/>
        <v>18</v>
      </c>
      <c r="I75" s="6">
        <f t="shared" si="53"/>
        <v>9</v>
      </c>
      <c r="J75" s="6">
        <f t="shared" si="54"/>
        <v>0</v>
      </c>
      <c r="K75" s="6">
        <f t="shared" si="55"/>
        <v>0</v>
      </c>
      <c r="L75" s="6">
        <f t="shared" si="56"/>
        <v>0</v>
      </c>
      <c r="M75" s="6">
        <f t="shared" si="57"/>
        <v>9</v>
      </c>
      <c r="N75" s="6">
        <f t="shared" si="58"/>
        <v>0</v>
      </c>
      <c r="O75" s="6">
        <f t="shared" si="59"/>
        <v>0</v>
      </c>
      <c r="P75" s="6">
        <f t="shared" si="60"/>
        <v>0</v>
      </c>
      <c r="Q75" s="7">
        <f t="shared" si="61"/>
        <v>2</v>
      </c>
      <c r="R75" s="7">
        <f t="shared" si="62"/>
        <v>1</v>
      </c>
      <c r="S75" s="7">
        <f>$B$75*0.6</f>
        <v>0.6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3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4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5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6"/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67"/>
        <v>0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68"/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69"/>
        <v>0</v>
      </c>
      <c r="EW75" s="11">
        <f>$B$75*9</f>
        <v>9</v>
      </c>
      <c r="EX75" s="10" t="s">
        <v>61</v>
      </c>
      <c r="EY75" s="11"/>
      <c r="EZ75" s="10"/>
      <c r="FA75" s="7">
        <f>$B$75*1</f>
        <v>1</v>
      </c>
      <c r="FB75" s="11"/>
      <c r="FC75" s="10"/>
      <c r="FD75" s="11"/>
      <c r="FE75" s="10"/>
      <c r="FF75" s="11">
        <f>$B$75*9</f>
        <v>9</v>
      </c>
      <c r="FG75" s="10" t="s">
        <v>61</v>
      </c>
      <c r="FH75" s="11"/>
      <c r="FI75" s="10"/>
      <c r="FJ75" s="11"/>
      <c r="FK75" s="10"/>
      <c r="FL75" s="11"/>
      <c r="FM75" s="10"/>
      <c r="FN75" s="7">
        <f>$B$75*1</f>
        <v>1</v>
      </c>
      <c r="FO75" s="7">
        <f t="shared" si="70"/>
        <v>2</v>
      </c>
    </row>
    <row r="76" spans="1:171" x14ac:dyDescent="0.2">
      <c r="A76" s="6">
        <v>15</v>
      </c>
      <c r="B76" s="6">
        <v>1</v>
      </c>
      <c r="C76" s="6"/>
      <c r="D76" s="6"/>
      <c r="E76" s="3" t="s">
        <v>157</v>
      </c>
      <c r="F76" s="6">
        <f>$B$76*COUNTIF(T76:FM76,"e")</f>
        <v>0</v>
      </c>
      <c r="G76" s="6">
        <f>$B$76*COUNTIF(T76:FM76,"z")</f>
        <v>2</v>
      </c>
      <c r="H76" s="6">
        <f t="shared" si="52"/>
        <v>30</v>
      </c>
      <c r="I76" s="6">
        <f t="shared" si="53"/>
        <v>15</v>
      </c>
      <c r="J76" s="6">
        <f t="shared" si="54"/>
        <v>0</v>
      </c>
      <c r="K76" s="6">
        <f t="shared" si="55"/>
        <v>0</v>
      </c>
      <c r="L76" s="6">
        <f t="shared" si="56"/>
        <v>0</v>
      </c>
      <c r="M76" s="6">
        <f t="shared" si="57"/>
        <v>15</v>
      </c>
      <c r="N76" s="6">
        <f t="shared" si="58"/>
        <v>0</v>
      </c>
      <c r="O76" s="6">
        <f t="shared" si="59"/>
        <v>0</v>
      </c>
      <c r="P76" s="6">
        <f t="shared" si="60"/>
        <v>0</v>
      </c>
      <c r="Q76" s="7">
        <f t="shared" si="61"/>
        <v>3</v>
      </c>
      <c r="R76" s="7">
        <f t="shared" si="62"/>
        <v>2</v>
      </c>
      <c r="S76" s="7">
        <f>$B$76*1</f>
        <v>1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3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4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5"/>
        <v>0</v>
      </c>
      <c r="BY76" s="11">
        <f>$B$76*15</f>
        <v>15</v>
      </c>
      <c r="BZ76" s="10" t="s">
        <v>61</v>
      </c>
      <c r="CA76" s="11"/>
      <c r="CB76" s="10"/>
      <c r="CC76" s="7">
        <f>$B$76*1</f>
        <v>1</v>
      </c>
      <c r="CD76" s="11"/>
      <c r="CE76" s="10"/>
      <c r="CF76" s="11"/>
      <c r="CG76" s="10"/>
      <c r="CH76" s="11">
        <f>$B$76*15</f>
        <v>15</v>
      </c>
      <c r="CI76" s="10" t="s">
        <v>61</v>
      </c>
      <c r="CJ76" s="11"/>
      <c r="CK76" s="10"/>
      <c r="CL76" s="11"/>
      <c r="CM76" s="10"/>
      <c r="CN76" s="11"/>
      <c r="CO76" s="10"/>
      <c r="CP76" s="7">
        <f>$B$76*2</f>
        <v>2</v>
      </c>
      <c r="CQ76" s="7">
        <f t="shared" si="66"/>
        <v>3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7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68"/>
        <v>0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69"/>
        <v>0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0"/>
        <v>0</v>
      </c>
    </row>
    <row r="77" spans="1:171" x14ac:dyDescent="0.2">
      <c r="A77" s="6"/>
      <c r="B77" s="6"/>
      <c r="C77" s="6"/>
      <c r="D77" s="6" t="s">
        <v>158</v>
      </c>
      <c r="E77" s="3" t="s">
        <v>159</v>
      </c>
      <c r="F77" s="6">
        <f>COUNTIF(T77:FM77,"e")</f>
        <v>0</v>
      </c>
      <c r="G77" s="6">
        <f>COUNTIF(T77:FM77,"z")</f>
        <v>1</v>
      </c>
      <c r="H77" s="6">
        <f t="shared" si="52"/>
        <v>8</v>
      </c>
      <c r="I77" s="6">
        <f t="shared" si="53"/>
        <v>8</v>
      </c>
      <c r="J77" s="6">
        <f t="shared" si="54"/>
        <v>0</v>
      </c>
      <c r="K77" s="6">
        <f t="shared" si="55"/>
        <v>0</v>
      </c>
      <c r="L77" s="6">
        <f t="shared" si="56"/>
        <v>0</v>
      </c>
      <c r="M77" s="6">
        <f t="shared" si="57"/>
        <v>0</v>
      </c>
      <c r="N77" s="6">
        <f t="shared" si="58"/>
        <v>0</v>
      </c>
      <c r="O77" s="6">
        <f t="shared" si="59"/>
        <v>0</v>
      </c>
      <c r="P77" s="6">
        <f t="shared" si="60"/>
        <v>0</v>
      </c>
      <c r="Q77" s="7">
        <f t="shared" si="61"/>
        <v>1</v>
      </c>
      <c r="R77" s="7">
        <f t="shared" si="62"/>
        <v>0</v>
      </c>
      <c r="S77" s="7">
        <v>0.3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3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4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5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6"/>
        <v>0</v>
      </c>
      <c r="CR77" s="11">
        <v>8</v>
      </c>
      <c r="CS77" s="10" t="s">
        <v>61</v>
      </c>
      <c r="CT77" s="11"/>
      <c r="CU77" s="10"/>
      <c r="CV77" s="7">
        <v>1</v>
      </c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7"/>
        <v>1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68"/>
        <v>0</v>
      </c>
      <c r="ED77" s="11"/>
      <c r="EE77" s="10"/>
      <c r="EF77" s="11"/>
      <c r="EG77" s="10"/>
      <c r="EH77" s="7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69"/>
        <v>0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0"/>
        <v>0</v>
      </c>
    </row>
    <row r="78" spans="1:171" ht="15.95" customHeight="1" x14ac:dyDescent="0.2">
      <c r="A78" s="6"/>
      <c r="B78" s="6"/>
      <c r="C78" s="6"/>
      <c r="D78" s="6"/>
      <c r="E78" s="6" t="s">
        <v>73</v>
      </c>
      <c r="F78" s="6">
        <f t="shared" ref="F78:AK78" si="73">SUM(F41:F77)</f>
        <v>12</v>
      </c>
      <c r="G78" s="6">
        <f t="shared" si="73"/>
        <v>60</v>
      </c>
      <c r="H78" s="6">
        <f t="shared" si="73"/>
        <v>940</v>
      </c>
      <c r="I78" s="6">
        <f t="shared" si="73"/>
        <v>496</v>
      </c>
      <c r="J78" s="6">
        <f t="shared" si="73"/>
        <v>93</v>
      </c>
      <c r="K78" s="6">
        <f t="shared" si="73"/>
        <v>230</v>
      </c>
      <c r="L78" s="6">
        <f t="shared" si="73"/>
        <v>0</v>
      </c>
      <c r="M78" s="6">
        <f t="shared" si="73"/>
        <v>121</v>
      </c>
      <c r="N78" s="6">
        <f t="shared" si="73"/>
        <v>0</v>
      </c>
      <c r="O78" s="6">
        <f t="shared" si="73"/>
        <v>0</v>
      </c>
      <c r="P78" s="6">
        <f t="shared" si="73"/>
        <v>0</v>
      </c>
      <c r="Q78" s="7">
        <f t="shared" si="73"/>
        <v>115</v>
      </c>
      <c r="R78" s="7">
        <f t="shared" si="73"/>
        <v>46.3</v>
      </c>
      <c r="S78" s="7">
        <f t="shared" si="73"/>
        <v>31.000000000000004</v>
      </c>
      <c r="T78" s="11">
        <f t="shared" si="73"/>
        <v>72</v>
      </c>
      <c r="U78" s="10">
        <f t="shared" si="73"/>
        <v>0</v>
      </c>
      <c r="V78" s="11">
        <f t="shared" si="73"/>
        <v>20</v>
      </c>
      <c r="W78" s="10">
        <f t="shared" si="73"/>
        <v>0</v>
      </c>
      <c r="X78" s="7">
        <f t="shared" si="73"/>
        <v>10</v>
      </c>
      <c r="Y78" s="11">
        <f t="shared" si="73"/>
        <v>0</v>
      </c>
      <c r="Z78" s="10">
        <f t="shared" si="73"/>
        <v>0</v>
      </c>
      <c r="AA78" s="11">
        <f t="shared" si="73"/>
        <v>0</v>
      </c>
      <c r="AB78" s="10">
        <f t="shared" si="73"/>
        <v>0</v>
      </c>
      <c r="AC78" s="11">
        <f t="shared" si="73"/>
        <v>10</v>
      </c>
      <c r="AD78" s="10">
        <f t="shared" si="73"/>
        <v>0</v>
      </c>
      <c r="AE78" s="11">
        <f t="shared" si="73"/>
        <v>0</v>
      </c>
      <c r="AF78" s="10">
        <f t="shared" si="73"/>
        <v>0</v>
      </c>
      <c r="AG78" s="11">
        <f t="shared" si="73"/>
        <v>0</v>
      </c>
      <c r="AH78" s="10">
        <f t="shared" si="73"/>
        <v>0</v>
      </c>
      <c r="AI78" s="11">
        <f t="shared" si="73"/>
        <v>0</v>
      </c>
      <c r="AJ78" s="10">
        <f t="shared" si="73"/>
        <v>0</v>
      </c>
      <c r="AK78" s="7">
        <f t="shared" si="73"/>
        <v>1</v>
      </c>
      <c r="AL78" s="7">
        <f t="shared" ref="AL78:BQ78" si="74">SUM(AL41:AL77)</f>
        <v>11</v>
      </c>
      <c r="AM78" s="11">
        <f t="shared" si="74"/>
        <v>21</v>
      </c>
      <c r="AN78" s="10">
        <f t="shared" si="74"/>
        <v>0</v>
      </c>
      <c r="AO78" s="11">
        <f t="shared" si="74"/>
        <v>0</v>
      </c>
      <c r="AP78" s="10">
        <f t="shared" si="74"/>
        <v>0</v>
      </c>
      <c r="AQ78" s="7">
        <f t="shared" si="74"/>
        <v>2.4</v>
      </c>
      <c r="AR78" s="11">
        <f t="shared" si="74"/>
        <v>10</v>
      </c>
      <c r="AS78" s="10">
        <f t="shared" si="74"/>
        <v>0</v>
      </c>
      <c r="AT78" s="11">
        <f t="shared" si="74"/>
        <v>0</v>
      </c>
      <c r="AU78" s="10">
        <f t="shared" si="74"/>
        <v>0</v>
      </c>
      <c r="AV78" s="11">
        <f t="shared" si="74"/>
        <v>18</v>
      </c>
      <c r="AW78" s="10">
        <f t="shared" si="74"/>
        <v>0</v>
      </c>
      <c r="AX78" s="11">
        <f t="shared" si="74"/>
        <v>0</v>
      </c>
      <c r="AY78" s="10">
        <f t="shared" si="74"/>
        <v>0</v>
      </c>
      <c r="AZ78" s="11">
        <f t="shared" si="74"/>
        <v>0</v>
      </c>
      <c r="BA78" s="10">
        <f t="shared" si="74"/>
        <v>0</v>
      </c>
      <c r="BB78" s="11">
        <f t="shared" si="74"/>
        <v>0</v>
      </c>
      <c r="BC78" s="10">
        <f t="shared" si="74"/>
        <v>0</v>
      </c>
      <c r="BD78" s="7">
        <f t="shared" si="74"/>
        <v>4.5999999999999996</v>
      </c>
      <c r="BE78" s="7">
        <f t="shared" si="74"/>
        <v>7</v>
      </c>
      <c r="BF78" s="11">
        <f t="shared" si="74"/>
        <v>49</v>
      </c>
      <c r="BG78" s="10">
        <f t="shared" si="74"/>
        <v>0</v>
      </c>
      <c r="BH78" s="11">
        <f t="shared" si="74"/>
        <v>9</v>
      </c>
      <c r="BI78" s="10">
        <f t="shared" si="74"/>
        <v>0</v>
      </c>
      <c r="BJ78" s="7">
        <f t="shared" si="74"/>
        <v>7.4</v>
      </c>
      <c r="BK78" s="11">
        <f t="shared" si="74"/>
        <v>46</v>
      </c>
      <c r="BL78" s="10">
        <f t="shared" si="74"/>
        <v>0</v>
      </c>
      <c r="BM78" s="11">
        <f t="shared" si="74"/>
        <v>0</v>
      </c>
      <c r="BN78" s="10">
        <f t="shared" si="74"/>
        <v>0</v>
      </c>
      <c r="BO78" s="11">
        <f t="shared" si="74"/>
        <v>0</v>
      </c>
      <c r="BP78" s="10">
        <f t="shared" si="74"/>
        <v>0</v>
      </c>
      <c r="BQ78" s="11">
        <f t="shared" si="74"/>
        <v>0</v>
      </c>
      <c r="BR78" s="10">
        <f t="shared" ref="BR78:CW78" si="75">SUM(BR41:BR77)</f>
        <v>0</v>
      </c>
      <c r="BS78" s="11">
        <f t="shared" si="75"/>
        <v>0</v>
      </c>
      <c r="BT78" s="10">
        <f t="shared" si="75"/>
        <v>0</v>
      </c>
      <c r="BU78" s="11">
        <f t="shared" si="75"/>
        <v>0</v>
      </c>
      <c r="BV78" s="10">
        <f t="shared" si="75"/>
        <v>0</v>
      </c>
      <c r="BW78" s="7">
        <f t="shared" si="75"/>
        <v>5.6</v>
      </c>
      <c r="BX78" s="7">
        <f t="shared" si="75"/>
        <v>13</v>
      </c>
      <c r="BY78" s="11">
        <f t="shared" si="75"/>
        <v>90</v>
      </c>
      <c r="BZ78" s="10">
        <f t="shared" si="75"/>
        <v>0</v>
      </c>
      <c r="CA78" s="11">
        <f t="shared" si="75"/>
        <v>0</v>
      </c>
      <c r="CB78" s="10">
        <f t="shared" si="75"/>
        <v>0</v>
      </c>
      <c r="CC78" s="7">
        <f t="shared" si="75"/>
        <v>8.8000000000000007</v>
      </c>
      <c r="CD78" s="11">
        <f t="shared" si="75"/>
        <v>48</v>
      </c>
      <c r="CE78" s="10">
        <f t="shared" si="75"/>
        <v>0</v>
      </c>
      <c r="CF78" s="11">
        <f t="shared" si="75"/>
        <v>0</v>
      </c>
      <c r="CG78" s="10">
        <f t="shared" si="75"/>
        <v>0</v>
      </c>
      <c r="CH78" s="11">
        <f t="shared" si="75"/>
        <v>37</v>
      </c>
      <c r="CI78" s="10">
        <f t="shared" si="75"/>
        <v>0</v>
      </c>
      <c r="CJ78" s="11">
        <f t="shared" si="75"/>
        <v>0</v>
      </c>
      <c r="CK78" s="10">
        <f t="shared" si="75"/>
        <v>0</v>
      </c>
      <c r="CL78" s="11">
        <f t="shared" si="75"/>
        <v>0</v>
      </c>
      <c r="CM78" s="10">
        <f t="shared" si="75"/>
        <v>0</v>
      </c>
      <c r="CN78" s="11">
        <f t="shared" si="75"/>
        <v>0</v>
      </c>
      <c r="CO78" s="10">
        <f t="shared" si="75"/>
        <v>0</v>
      </c>
      <c r="CP78" s="7">
        <f t="shared" si="75"/>
        <v>10.199999999999999</v>
      </c>
      <c r="CQ78" s="7">
        <f t="shared" si="75"/>
        <v>19</v>
      </c>
      <c r="CR78" s="11">
        <f t="shared" si="75"/>
        <v>97</v>
      </c>
      <c r="CS78" s="10">
        <f t="shared" si="75"/>
        <v>0</v>
      </c>
      <c r="CT78" s="11">
        <f t="shared" si="75"/>
        <v>0</v>
      </c>
      <c r="CU78" s="10">
        <f t="shared" si="75"/>
        <v>0</v>
      </c>
      <c r="CV78" s="7">
        <f t="shared" si="75"/>
        <v>11</v>
      </c>
      <c r="CW78" s="11">
        <f t="shared" si="75"/>
        <v>53</v>
      </c>
      <c r="CX78" s="10">
        <f t="shared" ref="CX78:EC78" si="76">SUM(CX41:CX77)</f>
        <v>0</v>
      </c>
      <c r="CY78" s="11">
        <f t="shared" si="76"/>
        <v>0</v>
      </c>
      <c r="CZ78" s="10">
        <f t="shared" si="76"/>
        <v>0</v>
      </c>
      <c r="DA78" s="11">
        <f t="shared" si="76"/>
        <v>18</v>
      </c>
      <c r="DB78" s="10">
        <f t="shared" si="76"/>
        <v>0</v>
      </c>
      <c r="DC78" s="11">
        <f t="shared" si="76"/>
        <v>0</v>
      </c>
      <c r="DD78" s="10">
        <f t="shared" si="76"/>
        <v>0</v>
      </c>
      <c r="DE78" s="11">
        <f t="shared" si="76"/>
        <v>0</v>
      </c>
      <c r="DF78" s="10">
        <f t="shared" si="76"/>
        <v>0</v>
      </c>
      <c r="DG78" s="11">
        <f t="shared" si="76"/>
        <v>0</v>
      </c>
      <c r="DH78" s="10">
        <f t="shared" si="76"/>
        <v>0</v>
      </c>
      <c r="DI78" s="7">
        <f t="shared" si="76"/>
        <v>10</v>
      </c>
      <c r="DJ78" s="7">
        <f t="shared" si="76"/>
        <v>21</v>
      </c>
      <c r="DK78" s="11">
        <f t="shared" si="76"/>
        <v>78</v>
      </c>
      <c r="DL78" s="10">
        <f t="shared" si="76"/>
        <v>0</v>
      </c>
      <c r="DM78" s="11">
        <f t="shared" si="76"/>
        <v>27</v>
      </c>
      <c r="DN78" s="10">
        <f t="shared" si="76"/>
        <v>0</v>
      </c>
      <c r="DO78" s="7">
        <f t="shared" si="76"/>
        <v>11.9</v>
      </c>
      <c r="DP78" s="11">
        <f t="shared" si="76"/>
        <v>73</v>
      </c>
      <c r="DQ78" s="10">
        <f t="shared" si="76"/>
        <v>0</v>
      </c>
      <c r="DR78" s="11">
        <f t="shared" si="76"/>
        <v>0</v>
      </c>
      <c r="DS78" s="10">
        <f t="shared" si="76"/>
        <v>0</v>
      </c>
      <c r="DT78" s="11">
        <f t="shared" si="76"/>
        <v>9</v>
      </c>
      <c r="DU78" s="10">
        <f t="shared" si="76"/>
        <v>0</v>
      </c>
      <c r="DV78" s="11">
        <f t="shared" si="76"/>
        <v>0</v>
      </c>
      <c r="DW78" s="10">
        <f t="shared" si="76"/>
        <v>0</v>
      </c>
      <c r="DX78" s="11">
        <f t="shared" si="76"/>
        <v>0</v>
      </c>
      <c r="DY78" s="10">
        <f t="shared" si="76"/>
        <v>0</v>
      </c>
      <c r="DZ78" s="11">
        <f t="shared" si="76"/>
        <v>0</v>
      </c>
      <c r="EA78" s="10">
        <f t="shared" si="76"/>
        <v>0</v>
      </c>
      <c r="EB78" s="7">
        <f t="shared" si="76"/>
        <v>10.100000000000001</v>
      </c>
      <c r="EC78" s="7">
        <f t="shared" si="76"/>
        <v>22</v>
      </c>
      <c r="ED78" s="11">
        <f t="shared" ref="ED78:FI78" si="77">SUM(ED41:ED77)</f>
        <v>70</v>
      </c>
      <c r="EE78" s="10">
        <f t="shared" si="77"/>
        <v>0</v>
      </c>
      <c r="EF78" s="11">
        <f t="shared" si="77"/>
        <v>37</v>
      </c>
      <c r="EG78" s="10">
        <f t="shared" si="77"/>
        <v>0</v>
      </c>
      <c r="EH78" s="7">
        <f t="shared" si="77"/>
        <v>15.2</v>
      </c>
      <c r="EI78" s="11">
        <f t="shared" si="77"/>
        <v>0</v>
      </c>
      <c r="EJ78" s="10">
        <f t="shared" si="77"/>
        <v>0</v>
      </c>
      <c r="EK78" s="11">
        <f t="shared" si="77"/>
        <v>0</v>
      </c>
      <c r="EL78" s="10">
        <f t="shared" si="77"/>
        <v>0</v>
      </c>
      <c r="EM78" s="11">
        <f t="shared" si="77"/>
        <v>10</v>
      </c>
      <c r="EN78" s="10">
        <f t="shared" si="77"/>
        <v>0</v>
      </c>
      <c r="EO78" s="11">
        <f t="shared" si="77"/>
        <v>0</v>
      </c>
      <c r="EP78" s="10">
        <f t="shared" si="77"/>
        <v>0</v>
      </c>
      <c r="EQ78" s="11">
        <f t="shared" si="77"/>
        <v>0</v>
      </c>
      <c r="ER78" s="10">
        <f t="shared" si="77"/>
        <v>0</v>
      </c>
      <c r="ES78" s="11">
        <f t="shared" si="77"/>
        <v>0</v>
      </c>
      <c r="ET78" s="10">
        <f t="shared" si="77"/>
        <v>0</v>
      </c>
      <c r="EU78" s="7">
        <f t="shared" si="77"/>
        <v>1.8</v>
      </c>
      <c r="EV78" s="7">
        <f t="shared" si="77"/>
        <v>17</v>
      </c>
      <c r="EW78" s="11">
        <f t="shared" si="77"/>
        <v>19</v>
      </c>
      <c r="EX78" s="10">
        <f t="shared" si="77"/>
        <v>0</v>
      </c>
      <c r="EY78" s="11">
        <f t="shared" si="77"/>
        <v>0</v>
      </c>
      <c r="EZ78" s="10">
        <f t="shared" si="77"/>
        <v>0</v>
      </c>
      <c r="FA78" s="7">
        <f t="shared" si="77"/>
        <v>2</v>
      </c>
      <c r="FB78" s="11">
        <f t="shared" si="77"/>
        <v>0</v>
      </c>
      <c r="FC78" s="10">
        <f t="shared" si="77"/>
        <v>0</v>
      </c>
      <c r="FD78" s="11">
        <f t="shared" si="77"/>
        <v>0</v>
      </c>
      <c r="FE78" s="10">
        <f t="shared" si="77"/>
        <v>0</v>
      </c>
      <c r="FF78" s="11">
        <f t="shared" si="77"/>
        <v>19</v>
      </c>
      <c r="FG78" s="10">
        <f t="shared" si="77"/>
        <v>0</v>
      </c>
      <c r="FH78" s="11">
        <f t="shared" si="77"/>
        <v>0</v>
      </c>
      <c r="FI78" s="10">
        <f t="shared" si="77"/>
        <v>0</v>
      </c>
      <c r="FJ78" s="11">
        <f t="shared" ref="FJ78:FO78" si="78">SUM(FJ41:FJ77)</f>
        <v>0</v>
      </c>
      <c r="FK78" s="10">
        <f t="shared" si="78"/>
        <v>0</v>
      </c>
      <c r="FL78" s="11">
        <f t="shared" si="78"/>
        <v>0</v>
      </c>
      <c r="FM78" s="10">
        <f t="shared" si="78"/>
        <v>0</v>
      </c>
      <c r="FN78" s="7">
        <f t="shared" si="78"/>
        <v>3</v>
      </c>
      <c r="FO78" s="7">
        <f t="shared" si="78"/>
        <v>5</v>
      </c>
    </row>
    <row r="79" spans="1:171" ht="20.100000000000001" customHeight="1" x14ac:dyDescent="0.2">
      <c r="A79" s="19" t="s">
        <v>160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9"/>
      <c r="FO79" s="13"/>
    </row>
    <row r="80" spans="1:171" x14ac:dyDescent="0.2">
      <c r="A80" s="6"/>
      <c r="B80" s="6"/>
      <c r="C80" s="6"/>
      <c r="D80" s="6" t="s">
        <v>162</v>
      </c>
      <c r="E80" s="3" t="s">
        <v>163</v>
      </c>
      <c r="F80" s="6">
        <f t="shared" ref="F80:F87" si="79">COUNTIF(T80:FM80,"e")</f>
        <v>0</v>
      </c>
      <c r="G80" s="6">
        <f t="shared" ref="G80:G87" si="80">COUNTIF(T80:FM80,"z")</f>
        <v>1</v>
      </c>
      <c r="H80" s="6">
        <f t="shared" ref="H80:H87" si="81">SUM(I80:P80)</f>
        <v>27</v>
      </c>
      <c r="I80" s="6">
        <f t="shared" ref="I80:I87" si="82">T80+AM80+BF80+BY80+CR80+DK80+ED80+EW80</f>
        <v>0</v>
      </c>
      <c r="J80" s="6">
        <f t="shared" ref="J80:J87" si="83">V80+AO80+BH80+CA80+CT80+DM80+EF80+EY80</f>
        <v>0</v>
      </c>
      <c r="K80" s="6">
        <f t="shared" ref="K80:K87" si="84">Y80+AR80+BK80+CD80+CW80+DP80+EI80+FB80</f>
        <v>0</v>
      </c>
      <c r="L80" s="6">
        <f t="shared" ref="L80:L87" si="85">AA80+AT80+BM80+CF80+CY80+DR80+EK80+FD80</f>
        <v>0</v>
      </c>
      <c r="M80" s="6">
        <f t="shared" ref="M80:M87" si="86">AC80+AV80+BO80+CH80+DA80+DT80+EM80+FF80</f>
        <v>27</v>
      </c>
      <c r="N80" s="6">
        <f t="shared" ref="N80:N87" si="87">AE80+AX80+BQ80+CJ80+DC80+DV80+EO80+FH80</f>
        <v>0</v>
      </c>
      <c r="O80" s="6">
        <f t="shared" ref="O80:O87" si="88">AG80+AZ80+BS80+CL80+DE80+DX80+EQ80+FJ80</f>
        <v>0</v>
      </c>
      <c r="P80" s="6">
        <f t="shared" ref="P80:P87" si="89">AI80+BB80+BU80+CN80+DG80+DZ80+ES80+FL80</f>
        <v>0</v>
      </c>
      <c r="Q80" s="7">
        <f t="shared" ref="Q80:Q87" si="90">AL80+BE80+BX80+CQ80+DJ80+EC80+EV80+FO80</f>
        <v>3</v>
      </c>
      <c r="R80" s="7">
        <f t="shared" ref="R80:R87" si="91">AK80+BD80+BW80+CP80+DI80+EB80+EU80+FN80</f>
        <v>3</v>
      </c>
      <c r="S80" s="7">
        <v>0.9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ref="AL80:AL87" si="92">X80+AK80</f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ref="BE80:BE87" si="93">AQ80+BD80</f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ref="BX80:BX87" si="94">BJ80+BW80</f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ref="CQ80:CQ87" si="95">CC80+CP80</f>
        <v>0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ref="DJ80:DJ87" si="96">CV80+DI80</f>
        <v>0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ref="EC80:EC87" si="97">DO80+EB80</f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>
        <v>27</v>
      </c>
      <c r="EN80" s="10" t="s">
        <v>61</v>
      </c>
      <c r="EO80" s="11"/>
      <c r="EP80" s="10"/>
      <c r="EQ80" s="11"/>
      <c r="ER80" s="10"/>
      <c r="ES80" s="11"/>
      <c r="ET80" s="10"/>
      <c r="EU80" s="7">
        <v>3</v>
      </c>
      <c r="EV80" s="7">
        <f t="shared" ref="EV80:EV87" si="98">EH80+EU80</f>
        <v>3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ref="FO80:FO87" si="99">FA80+FN80</f>
        <v>0</v>
      </c>
    </row>
    <row r="81" spans="1:171" x14ac:dyDescent="0.2">
      <c r="A81" s="6"/>
      <c r="B81" s="6"/>
      <c r="C81" s="6"/>
      <c r="D81" s="6" t="s">
        <v>164</v>
      </c>
      <c r="E81" s="3" t="s">
        <v>165</v>
      </c>
      <c r="F81" s="6">
        <f t="shared" si="79"/>
        <v>1</v>
      </c>
      <c r="G81" s="6">
        <f t="shared" si="80"/>
        <v>0</v>
      </c>
      <c r="H81" s="6">
        <f t="shared" si="81"/>
        <v>0</v>
      </c>
      <c r="I81" s="6">
        <f t="shared" si="82"/>
        <v>0</v>
      </c>
      <c r="J81" s="6">
        <f t="shared" si="83"/>
        <v>0</v>
      </c>
      <c r="K81" s="6">
        <f t="shared" si="84"/>
        <v>0</v>
      </c>
      <c r="L81" s="6">
        <f t="shared" si="85"/>
        <v>0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15</v>
      </c>
      <c r="R81" s="7">
        <f t="shared" si="91"/>
        <v>15</v>
      </c>
      <c r="S81" s="7">
        <v>0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0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>
        <v>0</v>
      </c>
      <c r="FI81" s="10" t="s">
        <v>64</v>
      </c>
      <c r="FJ81" s="11"/>
      <c r="FK81" s="10"/>
      <c r="FL81" s="11"/>
      <c r="FM81" s="10"/>
      <c r="FN81" s="7">
        <v>15</v>
      </c>
      <c r="FO81" s="7">
        <f t="shared" si="99"/>
        <v>15</v>
      </c>
    </row>
    <row r="82" spans="1:171" x14ac:dyDescent="0.2">
      <c r="A82" s="6"/>
      <c r="B82" s="6"/>
      <c r="C82" s="6"/>
      <c r="D82" s="6" t="s">
        <v>166</v>
      </c>
      <c r="E82" s="3" t="s">
        <v>167</v>
      </c>
      <c r="F82" s="6">
        <f t="shared" si="79"/>
        <v>0</v>
      </c>
      <c r="G82" s="6">
        <f t="shared" si="80"/>
        <v>2</v>
      </c>
      <c r="H82" s="6">
        <f t="shared" si="81"/>
        <v>18</v>
      </c>
      <c r="I82" s="6">
        <f t="shared" si="82"/>
        <v>9</v>
      </c>
      <c r="J82" s="6">
        <f t="shared" si="83"/>
        <v>0</v>
      </c>
      <c r="K82" s="6">
        <f t="shared" si="84"/>
        <v>9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2</v>
      </c>
      <c r="R82" s="7">
        <f t="shared" si="91"/>
        <v>1</v>
      </c>
      <c r="S82" s="7">
        <v>0.6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>
        <v>9</v>
      </c>
      <c r="CS82" s="10" t="s">
        <v>61</v>
      </c>
      <c r="CT82" s="11"/>
      <c r="CU82" s="10"/>
      <c r="CV82" s="7">
        <v>1</v>
      </c>
      <c r="CW82" s="11">
        <v>9</v>
      </c>
      <c r="CX82" s="10" t="s">
        <v>61</v>
      </c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>
        <v>1</v>
      </c>
      <c r="DJ82" s="7">
        <f t="shared" si="96"/>
        <v>2</v>
      </c>
      <c r="DK82" s="11"/>
      <c r="DL82" s="10"/>
      <c r="DM82" s="11"/>
      <c r="DN82" s="10"/>
      <c r="DO82" s="7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0</v>
      </c>
      <c r="ED82" s="11"/>
      <c r="EE82" s="10"/>
      <c r="EF82" s="11"/>
      <c r="EG82" s="10"/>
      <c r="EH82" s="7"/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0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168</v>
      </c>
      <c r="E83" s="3" t="s">
        <v>169</v>
      </c>
      <c r="F83" s="6">
        <f t="shared" si="79"/>
        <v>1</v>
      </c>
      <c r="G83" s="6">
        <f t="shared" si="80"/>
        <v>1</v>
      </c>
      <c r="H83" s="6">
        <f t="shared" si="81"/>
        <v>18</v>
      </c>
      <c r="I83" s="6">
        <f t="shared" si="82"/>
        <v>8</v>
      </c>
      <c r="J83" s="6">
        <f t="shared" si="83"/>
        <v>0</v>
      </c>
      <c r="K83" s="6">
        <f t="shared" si="84"/>
        <v>10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3</v>
      </c>
      <c r="R83" s="7">
        <f t="shared" si="91"/>
        <v>1.7</v>
      </c>
      <c r="S83" s="7">
        <v>0.6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7"/>
      <c r="CW83" s="11"/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/>
      <c r="DL83" s="10"/>
      <c r="DM83" s="11"/>
      <c r="DN83" s="10"/>
      <c r="DO83" s="7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0</v>
      </c>
      <c r="ED83" s="11">
        <v>8</v>
      </c>
      <c r="EE83" s="10" t="s">
        <v>64</v>
      </c>
      <c r="EF83" s="11"/>
      <c r="EG83" s="10"/>
      <c r="EH83" s="7">
        <v>1.3</v>
      </c>
      <c r="EI83" s="11">
        <v>10</v>
      </c>
      <c r="EJ83" s="10" t="s">
        <v>61</v>
      </c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>
        <v>1.7</v>
      </c>
      <c r="EV83" s="7">
        <f t="shared" si="98"/>
        <v>3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170</v>
      </c>
      <c r="E84" s="3" t="s">
        <v>171</v>
      </c>
      <c r="F84" s="6">
        <f t="shared" si="79"/>
        <v>0</v>
      </c>
      <c r="G84" s="6">
        <f t="shared" si="80"/>
        <v>2</v>
      </c>
      <c r="H84" s="6">
        <f t="shared" si="81"/>
        <v>27</v>
      </c>
      <c r="I84" s="6">
        <f t="shared" si="82"/>
        <v>9</v>
      </c>
      <c r="J84" s="6">
        <f t="shared" si="83"/>
        <v>0</v>
      </c>
      <c r="K84" s="6">
        <f t="shared" si="84"/>
        <v>18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4</v>
      </c>
      <c r="R84" s="7">
        <f t="shared" si="91"/>
        <v>3</v>
      </c>
      <c r="S84" s="7">
        <v>0.9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>
        <v>9</v>
      </c>
      <c r="DL84" s="10" t="s">
        <v>61</v>
      </c>
      <c r="DM84" s="11"/>
      <c r="DN84" s="10"/>
      <c r="DO84" s="7">
        <v>1</v>
      </c>
      <c r="DP84" s="11">
        <v>18</v>
      </c>
      <c r="DQ84" s="10" t="s">
        <v>61</v>
      </c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>
        <v>3</v>
      </c>
      <c r="EC84" s="7">
        <f t="shared" si="97"/>
        <v>4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0</v>
      </c>
    </row>
    <row r="85" spans="1:171" x14ac:dyDescent="0.2">
      <c r="A85" s="6"/>
      <c r="B85" s="6"/>
      <c r="C85" s="6"/>
      <c r="D85" s="6" t="s">
        <v>172</v>
      </c>
      <c r="E85" s="3" t="s">
        <v>173</v>
      </c>
      <c r="F85" s="6">
        <f t="shared" si="79"/>
        <v>0</v>
      </c>
      <c r="G85" s="6">
        <f t="shared" si="80"/>
        <v>2</v>
      </c>
      <c r="H85" s="6">
        <f t="shared" si="81"/>
        <v>18</v>
      </c>
      <c r="I85" s="6">
        <f t="shared" si="82"/>
        <v>9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9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2</v>
      </c>
      <c r="R85" s="7">
        <f t="shared" si="91"/>
        <v>1</v>
      </c>
      <c r="S85" s="7">
        <v>0.6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7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>
        <v>9</v>
      </c>
      <c r="EE85" s="10" t="s">
        <v>61</v>
      </c>
      <c r="EF85" s="11"/>
      <c r="EG85" s="10"/>
      <c r="EH85" s="7">
        <v>1</v>
      </c>
      <c r="EI85" s="11"/>
      <c r="EJ85" s="10"/>
      <c r="EK85" s="11"/>
      <c r="EL85" s="10"/>
      <c r="EM85" s="11">
        <v>9</v>
      </c>
      <c r="EN85" s="10" t="s">
        <v>61</v>
      </c>
      <c r="EO85" s="11"/>
      <c r="EP85" s="10"/>
      <c r="EQ85" s="11"/>
      <c r="ER85" s="10"/>
      <c r="ES85" s="11"/>
      <c r="ET85" s="10"/>
      <c r="EU85" s="7">
        <v>1</v>
      </c>
      <c r="EV85" s="7">
        <f t="shared" si="98"/>
        <v>2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174</v>
      </c>
      <c r="E86" s="3" t="s">
        <v>175</v>
      </c>
      <c r="F86" s="6">
        <f t="shared" si="79"/>
        <v>0</v>
      </c>
      <c r="G86" s="6">
        <f t="shared" si="80"/>
        <v>1</v>
      </c>
      <c r="H86" s="6">
        <f t="shared" si="81"/>
        <v>9</v>
      </c>
      <c r="I86" s="6">
        <f t="shared" si="82"/>
        <v>0</v>
      </c>
      <c r="J86" s="6">
        <f t="shared" si="83"/>
        <v>0</v>
      </c>
      <c r="K86" s="6">
        <f t="shared" si="84"/>
        <v>0</v>
      </c>
      <c r="L86" s="6">
        <f t="shared" si="85"/>
        <v>0</v>
      </c>
      <c r="M86" s="6">
        <f t="shared" si="86"/>
        <v>0</v>
      </c>
      <c r="N86" s="6">
        <f t="shared" si="87"/>
        <v>0</v>
      </c>
      <c r="O86" s="6">
        <f t="shared" si="88"/>
        <v>0</v>
      </c>
      <c r="P86" s="6">
        <f t="shared" si="89"/>
        <v>9</v>
      </c>
      <c r="Q86" s="7">
        <f t="shared" si="90"/>
        <v>1</v>
      </c>
      <c r="R86" s="7">
        <f t="shared" si="91"/>
        <v>1</v>
      </c>
      <c r="S86" s="7">
        <v>0.3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7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>
        <v>9</v>
      </c>
      <c r="ET86" s="10" t="s">
        <v>61</v>
      </c>
      <c r="EU86" s="7">
        <v>1</v>
      </c>
      <c r="EV86" s="7">
        <f t="shared" si="98"/>
        <v>1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176</v>
      </c>
      <c r="E87" s="3" t="s">
        <v>177</v>
      </c>
      <c r="F87" s="6">
        <f t="shared" si="79"/>
        <v>0</v>
      </c>
      <c r="G87" s="6">
        <f t="shared" si="80"/>
        <v>1</v>
      </c>
      <c r="H87" s="6">
        <f t="shared" si="81"/>
        <v>9</v>
      </c>
      <c r="I87" s="6">
        <f t="shared" si="82"/>
        <v>9</v>
      </c>
      <c r="J87" s="6">
        <f t="shared" si="83"/>
        <v>0</v>
      </c>
      <c r="K87" s="6">
        <f t="shared" si="84"/>
        <v>0</v>
      </c>
      <c r="L87" s="6">
        <f t="shared" si="85"/>
        <v>0</v>
      </c>
      <c r="M87" s="6">
        <f t="shared" si="86"/>
        <v>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2</v>
      </c>
      <c r="R87" s="7">
        <f t="shared" si="91"/>
        <v>0</v>
      </c>
      <c r="S87" s="7">
        <v>0.3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/>
      <c r="EE87" s="10"/>
      <c r="EF87" s="11"/>
      <c r="EG87" s="10"/>
      <c r="EH87" s="7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8"/>
        <v>0</v>
      </c>
      <c r="EW87" s="11">
        <v>9</v>
      </c>
      <c r="EX87" s="10" t="s">
        <v>61</v>
      </c>
      <c r="EY87" s="11"/>
      <c r="EZ87" s="10"/>
      <c r="FA87" s="7">
        <v>2</v>
      </c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2</v>
      </c>
    </row>
    <row r="88" spans="1:171" ht="15.95" customHeight="1" x14ac:dyDescent="0.2">
      <c r="A88" s="6"/>
      <c r="B88" s="6"/>
      <c r="C88" s="6"/>
      <c r="D88" s="6"/>
      <c r="E88" s="6" t="s">
        <v>73</v>
      </c>
      <c r="F88" s="6">
        <f t="shared" ref="F88:AK88" si="100">SUM(F80:F87)</f>
        <v>2</v>
      </c>
      <c r="G88" s="6">
        <f t="shared" si="100"/>
        <v>10</v>
      </c>
      <c r="H88" s="6">
        <f t="shared" si="100"/>
        <v>126</v>
      </c>
      <c r="I88" s="6">
        <f t="shared" si="100"/>
        <v>44</v>
      </c>
      <c r="J88" s="6">
        <f t="shared" si="100"/>
        <v>0</v>
      </c>
      <c r="K88" s="6">
        <f t="shared" si="100"/>
        <v>37</v>
      </c>
      <c r="L88" s="6">
        <f t="shared" si="100"/>
        <v>0</v>
      </c>
      <c r="M88" s="6">
        <f t="shared" si="100"/>
        <v>36</v>
      </c>
      <c r="N88" s="6">
        <f t="shared" si="100"/>
        <v>0</v>
      </c>
      <c r="O88" s="6">
        <f t="shared" si="100"/>
        <v>0</v>
      </c>
      <c r="P88" s="6">
        <f t="shared" si="100"/>
        <v>9</v>
      </c>
      <c r="Q88" s="7">
        <f t="shared" si="100"/>
        <v>32</v>
      </c>
      <c r="R88" s="7">
        <f t="shared" si="100"/>
        <v>25.7</v>
      </c>
      <c r="S88" s="7">
        <f t="shared" si="100"/>
        <v>4.2</v>
      </c>
      <c r="T88" s="11">
        <f t="shared" si="100"/>
        <v>0</v>
      </c>
      <c r="U88" s="10">
        <f t="shared" si="100"/>
        <v>0</v>
      </c>
      <c r="V88" s="11">
        <f t="shared" si="100"/>
        <v>0</v>
      </c>
      <c r="W88" s="10">
        <f t="shared" si="100"/>
        <v>0</v>
      </c>
      <c r="X88" s="7">
        <f t="shared" si="100"/>
        <v>0</v>
      </c>
      <c r="Y88" s="11">
        <f t="shared" si="100"/>
        <v>0</v>
      </c>
      <c r="Z88" s="10">
        <f t="shared" si="100"/>
        <v>0</v>
      </c>
      <c r="AA88" s="11">
        <f t="shared" si="100"/>
        <v>0</v>
      </c>
      <c r="AB88" s="10">
        <f t="shared" si="100"/>
        <v>0</v>
      </c>
      <c r="AC88" s="11">
        <f t="shared" si="100"/>
        <v>0</v>
      </c>
      <c r="AD88" s="10">
        <f t="shared" si="100"/>
        <v>0</v>
      </c>
      <c r="AE88" s="11">
        <f t="shared" si="100"/>
        <v>0</v>
      </c>
      <c r="AF88" s="10">
        <f t="shared" si="100"/>
        <v>0</v>
      </c>
      <c r="AG88" s="11">
        <f t="shared" si="100"/>
        <v>0</v>
      </c>
      <c r="AH88" s="10">
        <f t="shared" si="100"/>
        <v>0</v>
      </c>
      <c r="AI88" s="11">
        <f t="shared" si="100"/>
        <v>0</v>
      </c>
      <c r="AJ88" s="10">
        <f t="shared" si="100"/>
        <v>0</v>
      </c>
      <c r="AK88" s="7">
        <f t="shared" si="100"/>
        <v>0</v>
      </c>
      <c r="AL88" s="7">
        <f t="shared" ref="AL88:BQ88" si="101">SUM(AL80:AL87)</f>
        <v>0</v>
      </c>
      <c r="AM88" s="11">
        <f t="shared" si="101"/>
        <v>0</v>
      </c>
      <c r="AN88" s="10">
        <f t="shared" si="101"/>
        <v>0</v>
      </c>
      <c r="AO88" s="11">
        <f t="shared" si="101"/>
        <v>0</v>
      </c>
      <c r="AP88" s="10">
        <f t="shared" si="101"/>
        <v>0</v>
      </c>
      <c r="AQ88" s="7">
        <f t="shared" si="101"/>
        <v>0</v>
      </c>
      <c r="AR88" s="11">
        <f t="shared" si="101"/>
        <v>0</v>
      </c>
      <c r="AS88" s="10">
        <f t="shared" si="101"/>
        <v>0</v>
      </c>
      <c r="AT88" s="11">
        <f t="shared" si="101"/>
        <v>0</v>
      </c>
      <c r="AU88" s="10">
        <f t="shared" si="101"/>
        <v>0</v>
      </c>
      <c r="AV88" s="11">
        <f t="shared" si="101"/>
        <v>0</v>
      </c>
      <c r="AW88" s="10">
        <f t="shared" si="101"/>
        <v>0</v>
      </c>
      <c r="AX88" s="11">
        <f t="shared" si="101"/>
        <v>0</v>
      </c>
      <c r="AY88" s="10">
        <f t="shared" si="101"/>
        <v>0</v>
      </c>
      <c r="AZ88" s="11">
        <f t="shared" si="101"/>
        <v>0</v>
      </c>
      <c r="BA88" s="10">
        <f t="shared" si="101"/>
        <v>0</v>
      </c>
      <c r="BB88" s="11">
        <f t="shared" si="101"/>
        <v>0</v>
      </c>
      <c r="BC88" s="10">
        <f t="shared" si="101"/>
        <v>0</v>
      </c>
      <c r="BD88" s="7">
        <f t="shared" si="101"/>
        <v>0</v>
      </c>
      <c r="BE88" s="7">
        <f t="shared" si="101"/>
        <v>0</v>
      </c>
      <c r="BF88" s="11">
        <f t="shared" si="101"/>
        <v>0</v>
      </c>
      <c r="BG88" s="10">
        <f t="shared" si="101"/>
        <v>0</v>
      </c>
      <c r="BH88" s="11">
        <f t="shared" si="101"/>
        <v>0</v>
      </c>
      <c r="BI88" s="10">
        <f t="shared" si="101"/>
        <v>0</v>
      </c>
      <c r="BJ88" s="7">
        <f t="shared" si="101"/>
        <v>0</v>
      </c>
      <c r="BK88" s="11">
        <f t="shared" si="101"/>
        <v>0</v>
      </c>
      <c r="BL88" s="10">
        <f t="shared" si="101"/>
        <v>0</v>
      </c>
      <c r="BM88" s="11">
        <f t="shared" si="101"/>
        <v>0</v>
      </c>
      <c r="BN88" s="10">
        <f t="shared" si="101"/>
        <v>0</v>
      </c>
      <c r="BO88" s="11">
        <f t="shared" si="101"/>
        <v>0</v>
      </c>
      <c r="BP88" s="10">
        <f t="shared" si="101"/>
        <v>0</v>
      </c>
      <c r="BQ88" s="11">
        <f t="shared" si="101"/>
        <v>0</v>
      </c>
      <c r="BR88" s="10">
        <f t="shared" ref="BR88:CW88" si="102">SUM(BR80:BR87)</f>
        <v>0</v>
      </c>
      <c r="BS88" s="11">
        <f t="shared" si="102"/>
        <v>0</v>
      </c>
      <c r="BT88" s="10">
        <f t="shared" si="102"/>
        <v>0</v>
      </c>
      <c r="BU88" s="11">
        <f t="shared" si="102"/>
        <v>0</v>
      </c>
      <c r="BV88" s="10">
        <f t="shared" si="102"/>
        <v>0</v>
      </c>
      <c r="BW88" s="7">
        <f t="shared" si="102"/>
        <v>0</v>
      </c>
      <c r="BX88" s="7">
        <f t="shared" si="102"/>
        <v>0</v>
      </c>
      <c r="BY88" s="11">
        <f t="shared" si="102"/>
        <v>0</v>
      </c>
      <c r="BZ88" s="10">
        <f t="shared" si="102"/>
        <v>0</v>
      </c>
      <c r="CA88" s="11">
        <f t="shared" si="102"/>
        <v>0</v>
      </c>
      <c r="CB88" s="10">
        <f t="shared" si="102"/>
        <v>0</v>
      </c>
      <c r="CC88" s="7">
        <f t="shared" si="102"/>
        <v>0</v>
      </c>
      <c r="CD88" s="11">
        <f t="shared" si="102"/>
        <v>0</v>
      </c>
      <c r="CE88" s="10">
        <f t="shared" si="102"/>
        <v>0</v>
      </c>
      <c r="CF88" s="11">
        <f t="shared" si="102"/>
        <v>0</v>
      </c>
      <c r="CG88" s="10">
        <f t="shared" si="102"/>
        <v>0</v>
      </c>
      <c r="CH88" s="11">
        <f t="shared" si="102"/>
        <v>0</v>
      </c>
      <c r="CI88" s="10">
        <f t="shared" si="102"/>
        <v>0</v>
      </c>
      <c r="CJ88" s="11">
        <f t="shared" si="102"/>
        <v>0</v>
      </c>
      <c r="CK88" s="10">
        <f t="shared" si="102"/>
        <v>0</v>
      </c>
      <c r="CL88" s="11">
        <f t="shared" si="102"/>
        <v>0</v>
      </c>
      <c r="CM88" s="10">
        <f t="shared" si="102"/>
        <v>0</v>
      </c>
      <c r="CN88" s="11">
        <f t="shared" si="102"/>
        <v>0</v>
      </c>
      <c r="CO88" s="10">
        <f t="shared" si="102"/>
        <v>0</v>
      </c>
      <c r="CP88" s="7">
        <f t="shared" si="102"/>
        <v>0</v>
      </c>
      <c r="CQ88" s="7">
        <f t="shared" si="102"/>
        <v>0</v>
      </c>
      <c r="CR88" s="11">
        <f t="shared" si="102"/>
        <v>9</v>
      </c>
      <c r="CS88" s="10">
        <f t="shared" si="102"/>
        <v>0</v>
      </c>
      <c r="CT88" s="11">
        <f t="shared" si="102"/>
        <v>0</v>
      </c>
      <c r="CU88" s="10">
        <f t="shared" si="102"/>
        <v>0</v>
      </c>
      <c r="CV88" s="7">
        <f t="shared" si="102"/>
        <v>1</v>
      </c>
      <c r="CW88" s="11">
        <f t="shared" si="102"/>
        <v>9</v>
      </c>
      <c r="CX88" s="10">
        <f t="shared" ref="CX88:EC88" si="103">SUM(CX80:CX87)</f>
        <v>0</v>
      </c>
      <c r="CY88" s="11">
        <f t="shared" si="103"/>
        <v>0</v>
      </c>
      <c r="CZ88" s="10">
        <f t="shared" si="103"/>
        <v>0</v>
      </c>
      <c r="DA88" s="11">
        <f t="shared" si="103"/>
        <v>0</v>
      </c>
      <c r="DB88" s="10">
        <f t="shared" si="103"/>
        <v>0</v>
      </c>
      <c r="DC88" s="11">
        <f t="shared" si="103"/>
        <v>0</v>
      </c>
      <c r="DD88" s="10">
        <f t="shared" si="103"/>
        <v>0</v>
      </c>
      <c r="DE88" s="11">
        <f t="shared" si="103"/>
        <v>0</v>
      </c>
      <c r="DF88" s="10">
        <f t="shared" si="103"/>
        <v>0</v>
      </c>
      <c r="DG88" s="11">
        <f t="shared" si="103"/>
        <v>0</v>
      </c>
      <c r="DH88" s="10">
        <f t="shared" si="103"/>
        <v>0</v>
      </c>
      <c r="DI88" s="7">
        <f t="shared" si="103"/>
        <v>1</v>
      </c>
      <c r="DJ88" s="7">
        <f t="shared" si="103"/>
        <v>2</v>
      </c>
      <c r="DK88" s="11">
        <f t="shared" si="103"/>
        <v>9</v>
      </c>
      <c r="DL88" s="10">
        <f t="shared" si="103"/>
        <v>0</v>
      </c>
      <c r="DM88" s="11">
        <f t="shared" si="103"/>
        <v>0</v>
      </c>
      <c r="DN88" s="10">
        <f t="shared" si="103"/>
        <v>0</v>
      </c>
      <c r="DO88" s="7">
        <f t="shared" si="103"/>
        <v>1</v>
      </c>
      <c r="DP88" s="11">
        <f t="shared" si="103"/>
        <v>18</v>
      </c>
      <c r="DQ88" s="10">
        <f t="shared" si="103"/>
        <v>0</v>
      </c>
      <c r="DR88" s="11">
        <f t="shared" si="103"/>
        <v>0</v>
      </c>
      <c r="DS88" s="10">
        <f t="shared" si="103"/>
        <v>0</v>
      </c>
      <c r="DT88" s="11">
        <f t="shared" si="103"/>
        <v>0</v>
      </c>
      <c r="DU88" s="10">
        <f t="shared" si="103"/>
        <v>0</v>
      </c>
      <c r="DV88" s="11">
        <f t="shared" si="103"/>
        <v>0</v>
      </c>
      <c r="DW88" s="10">
        <f t="shared" si="103"/>
        <v>0</v>
      </c>
      <c r="DX88" s="11">
        <f t="shared" si="103"/>
        <v>0</v>
      </c>
      <c r="DY88" s="10">
        <f t="shared" si="103"/>
        <v>0</v>
      </c>
      <c r="DZ88" s="11">
        <f t="shared" si="103"/>
        <v>0</v>
      </c>
      <c r="EA88" s="10">
        <f t="shared" si="103"/>
        <v>0</v>
      </c>
      <c r="EB88" s="7">
        <f t="shared" si="103"/>
        <v>3</v>
      </c>
      <c r="EC88" s="7">
        <f t="shared" si="103"/>
        <v>4</v>
      </c>
      <c r="ED88" s="11">
        <f t="shared" ref="ED88:FI88" si="104">SUM(ED80:ED87)</f>
        <v>17</v>
      </c>
      <c r="EE88" s="10">
        <f t="shared" si="104"/>
        <v>0</v>
      </c>
      <c r="EF88" s="11">
        <f t="shared" si="104"/>
        <v>0</v>
      </c>
      <c r="EG88" s="10">
        <f t="shared" si="104"/>
        <v>0</v>
      </c>
      <c r="EH88" s="7">
        <f t="shared" si="104"/>
        <v>2.2999999999999998</v>
      </c>
      <c r="EI88" s="11">
        <f t="shared" si="104"/>
        <v>10</v>
      </c>
      <c r="EJ88" s="10">
        <f t="shared" si="104"/>
        <v>0</v>
      </c>
      <c r="EK88" s="11">
        <f t="shared" si="104"/>
        <v>0</v>
      </c>
      <c r="EL88" s="10">
        <f t="shared" si="104"/>
        <v>0</v>
      </c>
      <c r="EM88" s="11">
        <f t="shared" si="104"/>
        <v>36</v>
      </c>
      <c r="EN88" s="10">
        <f t="shared" si="104"/>
        <v>0</v>
      </c>
      <c r="EO88" s="11">
        <f t="shared" si="104"/>
        <v>0</v>
      </c>
      <c r="EP88" s="10">
        <f t="shared" si="104"/>
        <v>0</v>
      </c>
      <c r="EQ88" s="11">
        <f t="shared" si="104"/>
        <v>0</v>
      </c>
      <c r="ER88" s="10">
        <f t="shared" si="104"/>
        <v>0</v>
      </c>
      <c r="ES88" s="11">
        <f t="shared" si="104"/>
        <v>9</v>
      </c>
      <c r="ET88" s="10">
        <f t="shared" si="104"/>
        <v>0</v>
      </c>
      <c r="EU88" s="7">
        <f t="shared" si="104"/>
        <v>6.7</v>
      </c>
      <c r="EV88" s="7">
        <f t="shared" si="104"/>
        <v>9</v>
      </c>
      <c r="EW88" s="11">
        <f t="shared" si="104"/>
        <v>9</v>
      </c>
      <c r="EX88" s="10">
        <f t="shared" si="104"/>
        <v>0</v>
      </c>
      <c r="EY88" s="11">
        <f t="shared" si="104"/>
        <v>0</v>
      </c>
      <c r="EZ88" s="10">
        <f t="shared" si="104"/>
        <v>0</v>
      </c>
      <c r="FA88" s="7">
        <f t="shared" si="104"/>
        <v>2</v>
      </c>
      <c r="FB88" s="11">
        <f t="shared" si="104"/>
        <v>0</v>
      </c>
      <c r="FC88" s="10">
        <f t="shared" si="104"/>
        <v>0</v>
      </c>
      <c r="FD88" s="11">
        <f t="shared" si="104"/>
        <v>0</v>
      </c>
      <c r="FE88" s="10">
        <f t="shared" si="104"/>
        <v>0</v>
      </c>
      <c r="FF88" s="11">
        <f t="shared" si="104"/>
        <v>0</v>
      </c>
      <c r="FG88" s="10">
        <f t="shared" si="104"/>
        <v>0</v>
      </c>
      <c r="FH88" s="11">
        <f t="shared" si="104"/>
        <v>0</v>
      </c>
      <c r="FI88" s="10">
        <f t="shared" si="104"/>
        <v>0</v>
      </c>
      <c r="FJ88" s="11">
        <f t="shared" ref="FJ88:FO88" si="105">SUM(FJ80:FJ87)</f>
        <v>0</v>
      </c>
      <c r="FK88" s="10">
        <f t="shared" si="105"/>
        <v>0</v>
      </c>
      <c r="FL88" s="11">
        <f t="shared" si="105"/>
        <v>0</v>
      </c>
      <c r="FM88" s="10">
        <f t="shared" si="105"/>
        <v>0</v>
      </c>
      <c r="FN88" s="7">
        <f t="shared" si="105"/>
        <v>15</v>
      </c>
      <c r="FO88" s="7">
        <f t="shared" si="105"/>
        <v>17</v>
      </c>
    </row>
    <row r="89" spans="1:171" ht="20.100000000000001" customHeight="1" x14ac:dyDescent="0.2">
      <c r="A89" s="19" t="s">
        <v>178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9"/>
      <c r="FO89" s="13"/>
    </row>
    <row r="90" spans="1:171" x14ac:dyDescent="0.2">
      <c r="A90" s="20">
        <v>50</v>
      </c>
      <c r="B90" s="20">
        <v>1</v>
      </c>
      <c r="C90" s="20"/>
      <c r="D90" s="6" t="s">
        <v>179</v>
      </c>
      <c r="E90" s="3" t="s">
        <v>180</v>
      </c>
      <c r="F90" s="6">
        <f t="shared" ref="F90:F123" si="106">COUNTIF(T90:FM90,"e")</f>
        <v>0</v>
      </c>
      <c r="G90" s="6">
        <f t="shared" ref="G90:G123" si="107">COUNTIF(T90:FM90,"z")</f>
        <v>1</v>
      </c>
      <c r="H90" s="6">
        <f t="shared" ref="H90:H123" si="108">SUM(I90:P90)</f>
        <v>30</v>
      </c>
      <c r="I90" s="6">
        <f t="shared" ref="I90:I123" si="109">T90+AM90+BF90+BY90+CR90+DK90+ED90+EW90</f>
        <v>0</v>
      </c>
      <c r="J90" s="6">
        <f t="shared" ref="J90:J123" si="110">V90+AO90+BH90+CA90+CT90+DM90+EF90+EY90</f>
        <v>0</v>
      </c>
      <c r="K90" s="6">
        <f t="shared" ref="K90:K123" si="111">Y90+AR90+BK90+CD90+CW90+DP90+EI90+FB90</f>
        <v>0</v>
      </c>
      <c r="L90" s="6">
        <f t="shared" ref="L90:L123" si="112">AA90+AT90+BM90+CF90+CY90+DR90+EK90+FD90</f>
        <v>30</v>
      </c>
      <c r="M90" s="6">
        <f t="shared" ref="M90:M123" si="113">AC90+AV90+BO90+CH90+DA90+DT90+EM90+FF90</f>
        <v>0</v>
      </c>
      <c r="N90" s="6">
        <f t="shared" ref="N90:N123" si="114">AE90+AX90+BQ90+CJ90+DC90+DV90+EO90+FH90</f>
        <v>0</v>
      </c>
      <c r="O90" s="6">
        <f t="shared" ref="O90:O123" si="115">AG90+AZ90+BS90+CL90+DE90+DX90+EQ90+FJ90</f>
        <v>0</v>
      </c>
      <c r="P90" s="6">
        <f t="shared" ref="P90:P123" si="116">AI90+BB90+BU90+CN90+DG90+DZ90+ES90+FL90</f>
        <v>0</v>
      </c>
      <c r="Q90" s="7">
        <f t="shared" ref="Q90:Q123" si="117">AL90+BE90+BX90+CQ90+DJ90+EC90+EV90+FO90</f>
        <v>2</v>
      </c>
      <c r="R90" s="7">
        <f t="shared" ref="R90:R123" si="118">AK90+BD90+BW90+CP90+DI90+EB90+EU90+FN90</f>
        <v>2</v>
      </c>
      <c r="S90" s="7">
        <v>1.3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ref="AL90:AL123" si="119">X90+AK90</f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ref="BE90:BE123" si="120">AQ90+BD90</f>
        <v>0</v>
      </c>
      <c r="BF90" s="11"/>
      <c r="BG90" s="10"/>
      <c r="BH90" s="11"/>
      <c r="BI90" s="10"/>
      <c r="BJ90" s="7"/>
      <c r="BK90" s="11"/>
      <c r="BL90" s="10"/>
      <c r="BM90" s="11">
        <v>30</v>
      </c>
      <c r="BN90" s="10" t="s">
        <v>61</v>
      </c>
      <c r="BO90" s="11"/>
      <c r="BP90" s="10"/>
      <c r="BQ90" s="11"/>
      <c r="BR90" s="10"/>
      <c r="BS90" s="11"/>
      <c r="BT90" s="10"/>
      <c r="BU90" s="11"/>
      <c r="BV90" s="10"/>
      <c r="BW90" s="7">
        <v>2</v>
      </c>
      <c r="BX90" s="7">
        <f t="shared" ref="BX90:BX123" si="121">BJ90+BW90</f>
        <v>2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ref="CQ90:CQ123" si="122">CC90+CP90</f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ref="DJ90:DJ123" si="123">CV90+DI90</f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ref="EC90:EC123" si="124">DO90+EB90</f>
        <v>0</v>
      </c>
      <c r="ED90" s="11"/>
      <c r="EE90" s="10"/>
      <c r="EF90" s="11"/>
      <c r="EG90" s="10"/>
      <c r="EH90" s="7"/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ref="EV90:EV123" si="125">EH90+EU90</f>
        <v>0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ref="FO90:FO123" si="126">FA90+FN90</f>
        <v>0</v>
      </c>
    </row>
    <row r="91" spans="1:171" x14ac:dyDescent="0.2">
      <c r="A91" s="20">
        <v>50</v>
      </c>
      <c r="B91" s="20">
        <v>1</v>
      </c>
      <c r="C91" s="20"/>
      <c r="D91" s="6" t="s">
        <v>181</v>
      </c>
      <c r="E91" s="3" t="s">
        <v>182</v>
      </c>
      <c r="F91" s="6">
        <f t="shared" si="106"/>
        <v>0</v>
      </c>
      <c r="G91" s="6">
        <f t="shared" si="107"/>
        <v>1</v>
      </c>
      <c r="H91" s="6">
        <f t="shared" si="108"/>
        <v>30</v>
      </c>
      <c r="I91" s="6">
        <f t="shared" si="109"/>
        <v>0</v>
      </c>
      <c r="J91" s="6">
        <f t="shared" si="110"/>
        <v>0</v>
      </c>
      <c r="K91" s="6">
        <f t="shared" si="111"/>
        <v>0</v>
      </c>
      <c r="L91" s="6">
        <f t="shared" si="112"/>
        <v>30</v>
      </c>
      <c r="M91" s="6">
        <f t="shared" si="113"/>
        <v>0</v>
      </c>
      <c r="N91" s="6">
        <f t="shared" si="114"/>
        <v>0</v>
      </c>
      <c r="O91" s="6">
        <f t="shared" si="115"/>
        <v>0</v>
      </c>
      <c r="P91" s="6">
        <f t="shared" si="116"/>
        <v>0</v>
      </c>
      <c r="Q91" s="7">
        <f t="shared" si="117"/>
        <v>2</v>
      </c>
      <c r="R91" s="7">
        <f t="shared" si="118"/>
        <v>2</v>
      </c>
      <c r="S91" s="7">
        <v>1.3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119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120"/>
        <v>0</v>
      </c>
      <c r="BF91" s="11"/>
      <c r="BG91" s="10"/>
      <c r="BH91" s="11"/>
      <c r="BI91" s="10"/>
      <c r="BJ91" s="7"/>
      <c r="BK91" s="11"/>
      <c r="BL91" s="10"/>
      <c r="BM91" s="11">
        <v>30</v>
      </c>
      <c r="BN91" s="10" t="s">
        <v>61</v>
      </c>
      <c r="BO91" s="11"/>
      <c r="BP91" s="10"/>
      <c r="BQ91" s="11"/>
      <c r="BR91" s="10"/>
      <c r="BS91" s="11"/>
      <c r="BT91" s="10"/>
      <c r="BU91" s="11"/>
      <c r="BV91" s="10"/>
      <c r="BW91" s="7">
        <v>2</v>
      </c>
      <c r="BX91" s="7">
        <f t="shared" si="121"/>
        <v>2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22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123"/>
        <v>0</v>
      </c>
      <c r="DK91" s="11"/>
      <c r="DL91" s="10"/>
      <c r="DM91" s="11"/>
      <c r="DN91" s="10"/>
      <c r="DO91" s="7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24"/>
        <v>0</v>
      </c>
      <c r="ED91" s="11"/>
      <c r="EE91" s="10"/>
      <c r="EF91" s="11"/>
      <c r="EG91" s="10"/>
      <c r="EH91" s="7"/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25"/>
        <v>0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26"/>
        <v>0</v>
      </c>
    </row>
    <row r="92" spans="1:171" x14ac:dyDescent="0.2">
      <c r="A92" s="20">
        <v>51</v>
      </c>
      <c r="B92" s="20">
        <v>1</v>
      </c>
      <c r="C92" s="20"/>
      <c r="D92" s="6" t="s">
        <v>183</v>
      </c>
      <c r="E92" s="3" t="s">
        <v>184</v>
      </c>
      <c r="F92" s="6">
        <f t="shared" si="106"/>
        <v>0</v>
      </c>
      <c r="G92" s="6">
        <f t="shared" si="107"/>
        <v>1</v>
      </c>
      <c r="H92" s="6">
        <f t="shared" si="108"/>
        <v>30</v>
      </c>
      <c r="I92" s="6">
        <f t="shared" si="109"/>
        <v>0</v>
      </c>
      <c r="J92" s="6">
        <f t="shared" si="110"/>
        <v>0</v>
      </c>
      <c r="K92" s="6">
        <f t="shared" si="111"/>
        <v>0</v>
      </c>
      <c r="L92" s="6">
        <f t="shared" si="112"/>
        <v>30</v>
      </c>
      <c r="M92" s="6">
        <f t="shared" si="113"/>
        <v>0</v>
      </c>
      <c r="N92" s="6">
        <f t="shared" si="114"/>
        <v>0</v>
      </c>
      <c r="O92" s="6">
        <f t="shared" si="115"/>
        <v>0</v>
      </c>
      <c r="P92" s="6">
        <f t="shared" si="116"/>
        <v>0</v>
      </c>
      <c r="Q92" s="7">
        <f t="shared" si="117"/>
        <v>2</v>
      </c>
      <c r="R92" s="7">
        <f t="shared" si="118"/>
        <v>2</v>
      </c>
      <c r="S92" s="7">
        <v>1.3</v>
      </c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119"/>
        <v>0</v>
      </c>
      <c r="AM92" s="11"/>
      <c r="AN92" s="10"/>
      <c r="AO92" s="11"/>
      <c r="AP92" s="10"/>
      <c r="AQ92" s="7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120"/>
        <v>0</v>
      </c>
      <c r="BF92" s="11"/>
      <c r="BG92" s="10"/>
      <c r="BH92" s="11"/>
      <c r="BI92" s="10"/>
      <c r="BJ92" s="7"/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21"/>
        <v>0</v>
      </c>
      <c r="BY92" s="11"/>
      <c r="BZ92" s="10"/>
      <c r="CA92" s="11"/>
      <c r="CB92" s="10"/>
      <c r="CC92" s="7"/>
      <c r="CD92" s="11"/>
      <c r="CE92" s="10"/>
      <c r="CF92" s="11">
        <v>30</v>
      </c>
      <c r="CG92" s="10" t="s">
        <v>61</v>
      </c>
      <c r="CH92" s="11"/>
      <c r="CI92" s="10"/>
      <c r="CJ92" s="11"/>
      <c r="CK92" s="10"/>
      <c r="CL92" s="11"/>
      <c r="CM92" s="10"/>
      <c r="CN92" s="11"/>
      <c r="CO92" s="10"/>
      <c r="CP92" s="7">
        <v>2</v>
      </c>
      <c r="CQ92" s="7">
        <f t="shared" si="122"/>
        <v>2</v>
      </c>
      <c r="CR92" s="11"/>
      <c r="CS92" s="10"/>
      <c r="CT92" s="11"/>
      <c r="CU92" s="10"/>
      <c r="CV92" s="7"/>
      <c r="CW92" s="11"/>
      <c r="CX92" s="10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23"/>
        <v>0</v>
      </c>
      <c r="DK92" s="11"/>
      <c r="DL92" s="10"/>
      <c r="DM92" s="11"/>
      <c r="DN92" s="10"/>
      <c r="DO92" s="7"/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124"/>
        <v>0</v>
      </c>
      <c r="ED92" s="11"/>
      <c r="EE92" s="10"/>
      <c r="EF92" s="11"/>
      <c r="EG92" s="10"/>
      <c r="EH92" s="7"/>
      <c r="EI92" s="11"/>
      <c r="EJ92" s="10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25"/>
        <v>0</v>
      </c>
      <c r="EW92" s="11"/>
      <c r="EX92" s="10"/>
      <c r="EY92" s="11"/>
      <c r="EZ92" s="10"/>
      <c r="FA92" s="7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26"/>
        <v>0</v>
      </c>
    </row>
    <row r="93" spans="1:171" x14ac:dyDescent="0.2">
      <c r="A93" s="20">
        <v>51</v>
      </c>
      <c r="B93" s="20">
        <v>1</v>
      </c>
      <c r="C93" s="20"/>
      <c r="D93" s="6" t="s">
        <v>185</v>
      </c>
      <c r="E93" s="3" t="s">
        <v>186</v>
      </c>
      <c r="F93" s="6">
        <f t="shared" si="106"/>
        <v>0</v>
      </c>
      <c r="G93" s="6">
        <f t="shared" si="107"/>
        <v>1</v>
      </c>
      <c r="H93" s="6">
        <f t="shared" si="108"/>
        <v>30</v>
      </c>
      <c r="I93" s="6">
        <f t="shared" si="109"/>
        <v>0</v>
      </c>
      <c r="J93" s="6">
        <f t="shared" si="110"/>
        <v>0</v>
      </c>
      <c r="K93" s="6">
        <f t="shared" si="111"/>
        <v>0</v>
      </c>
      <c r="L93" s="6">
        <f t="shared" si="112"/>
        <v>30</v>
      </c>
      <c r="M93" s="6">
        <f t="shared" si="113"/>
        <v>0</v>
      </c>
      <c r="N93" s="6">
        <f t="shared" si="114"/>
        <v>0</v>
      </c>
      <c r="O93" s="6">
        <f t="shared" si="115"/>
        <v>0</v>
      </c>
      <c r="P93" s="6">
        <f t="shared" si="116"/>
        <v>0</v>
      </c>
      <c r="Q93" s="7">
        <f t="shared" si="117"/>
        <v>2</v>
      </c>
      <c r="R93" s="7">
        <f t="shared" si="118"/>
        <v>2</v>
      </c>
      <c r="S93" s="7">
        <v>1.3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119"/>
        <v>0</v>
      </c>
      <c r="AM93" s="11"/>
      <c r="AN93" s="10"/>
      <c r="AO93" s="11"/>
      <c r="AP93" s="10"/>
      <c r="AQ93" s="7"/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120"/>
        <v>0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21"/>
        <v>0</v>
      </c>
      <c r="BY93" s="11"/>
      <c r="BZ93" s="10"/>
      <c r="CA93" s="11"/>
      <c r="CB93" s="10"/>
      <c r="CC93" s="7"/>
      <c r="CD93" s="11"/>
      <c r="CE93" s="10"/>
      <c r="CF93" s="11">
        <v>30</v>
      </c>
      <c r="CG93" s="10" t="s">
        <v>61</v>
      </c>
      <c r="CH93" s="11"/>
      <c r="CI93" s="10"/>
      <c r="CJ93" s="11"/>
      <c r="CK93" s="10"/>
      <c r="CL93" s="11"/>
      <c r="CM93" s="10"/>
      <c r="CN93" s="11"/>
      <c r="CO93" s="10"/>
      <c r="CP93" s="7">
        <v>2</v>
      </c>
      <c r="CQ93" s="7">
        <f t="shared" si="122"/>
        <v>2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23"/>
        <v>0</v>
      </c>
      <c r="DK93" s="11"/>
      <c r="DL93" s="10"/>
      <c r="DM93" s="11"/>
      <c r="DN93" s="10"/>
      <c r="DO93" s="7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24"/>
        <v>0</v>
      </c>
      <c r="ED93" s="11"/>
      <c r="EE93" s="10"/>
      <c r="EF93" s="11"/>
      <c r="EG93" s="10"/>
      <c r="EH93" s="7"/>
      <c r="EI93" s="11"/>
      <c r="EJ93" s="10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25"/>
        <v>0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26"/>
        <v>0</v>
      </c>
    </row>
    <row r="94" spans="1:171" x14ac:dyDescent="0.2">
      <c r="A94" s="20">
        <v>52</v>
      </c>
      <c r="B94" s="20">
        <v>1</v>
      </c>
      <c r="C94" s="20"/>
      <c r="D94" s="6" t="s">
        <v>187</v>
      </c>
      <c r="E94" s="3" t="s">
        <v>188</v>
      </c>
      <c r="F94" s="6">
        <f t="shared" si="106"/>
        <v>1</v>
      </c>
      <c r="G94" s="6">
        <f t="shared" si="107"/>
        <v>0</v>
      </c>
      <c r="H94" s="6">
        <f t="shared" si="108"/>
        <v>40</v>
      </c>
      <c r="I94" s="6">
        <f t="shared" si="109"/>
        <v>0</v>
      </c>
      <c r="J94" s="6">
        <f t="shared" si="110"/>
        <v>0</v>
      </c>
      <c r="K94" s="6">
        <f t="shared" si="111"/>
        <v>0</v>
      </c>
      <c r="L94" s="6">
        <f t="shared" si="112"/>
        <v>40</v>
      </c>
      <c r="M94" s="6">
        <f t="shared" si="113"/>
        <v>0</v>
      </c>
      <c r="N94" s="6">
        <f t="shared" si="114"/>
        <v>0</v>
      </c>
      <c r="O94" s="6">
        <f t="shared" si="115"/>
        <v>0</v>
      </c>
      <c r="P94" s="6">
        <f t="shared" si="116"/>
        <v>0</v>
      </c>
      <c r="Q94" s="7">
        <f t="shared" si="117"/>
        <v>3</v>
      </c>
      <c r="R94" s="7">
        <f t="shared" si="118"/>
        <v>3</v>
      </c>
      <c r="S94" s="7">
        <v>1.3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19"/>
        <v>0</v>
      </c>
      <c r="AM94" s="11"/>
      <c r="AN94" s="10"/>
      <c r="AO94" s="11"/>
      <c r="AP94" s="10"/>
      <c r="AQ94" s="7"/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0"/>
        <v>0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21"/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2"/>
        <v>0</v>
      </c>
      <c r="CR94" s="11"/>
      <c r="CS94" s="10"/>
      <c r="CT94" s="11"/>
      <c r="CU94" s="10"/>
      <c r="CV94" s="7"/>
      <c r="CW94" s="11"/>
      <c r="CX94" s="10"/>
      <c r="CY94" s="11">
        <v>40</v>
      </c>
      <c r="CZ94" s="10" t="s">
        <v>64</v>
      </c>
      <c r="DA94" s="11"/>
      <c r="DB94" s="10"/>
      <c r="DC94" s="11"/>
      <c r="DD94" s="10"/>
      <c r="DE94" s="11"/>
      <c r="DF94" s="10"/>
      <c r="DG94" s="11"/>
      <c r="DH94" s="10"/>
      <c r="DI94" s="7">
        <v>3</v>
      </c>
      <c r="DJ94" s="7">
        <f t="shared" si="123"/>
        <v>3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4"/>
        <v>0</v>
      </c>
      <c r="ED94" s="11"/>
      <c r="EE94" s="10"/>
      <c r="EF94" s="11"/>
      <c r="EG94" s="10"/>
      <c r="EH94" s="7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5"/>
        <v>0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6"/>
        <v>0</v>
      </c>
    </row>
    <row r="95" spans="1:171" x14ac:dyDescent="0.2">
      <c r="A95" s="20">
        <v>52</v>
      </c>
      <c r="B95" s="20">
        <v>1</v>
      </c>
      <c r="C95" s="20"/>
      <c r="D95" s="6" t="s">
        <v>189</v>
      </c>
      <c r="E95" s="3" t="s">
        <v>190</v>
      </c>
      <c r="F95" s="6">
        <f t="shared" si="106"/>
        <v>1</v>
      </c>
      <c r="G95" s="6">
        <f t="shared" si="107"/>
        <v>0</v>
      </c>
      <c r="H95" s="6">
        <f t="shared" si="108"/>
        <v>40</v>
      </c>
      <c r="I95" s="6">
        <f t="shared" si="109"/>
        <v>0</v>
      </c>
      <c r="J95" s="6">
        <f t="shared" si="110"/>
        <v>0</v>
      </c>
      <c r="K95" s="6">
        <f t="shared" si="111"/>
        <v>0</v>
      </c>
      <c r="L95" s="6">
        <f t="shared" si="112"/>
        <v>40</v>
      </c>
      <c r="M95" s="6">
        <f t="shared" si="113"/>
        <v>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3</v>
      </c>
      <c r="R95" s="7">
        <f t="shared" si="118"/>
        <v>3</v>
      </c>
      <c r="S95" s="7">
        <v>1.3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0</v>
      </c>
      <c r="AM95" s="11"/>
      <c r="AN95" s="10"/>
      <c r="AO95" s="11"/>
      <c r="AP95" s="10"/>
      <c r="AQ95" s="7"/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21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7"/>
      <c r="CW95" s="11"/>
      <c r="CX95" s="10"/>
      <c r="CY95" s="11">
        <v>40</v>
      </c>
      <c r="CZ95" s="10" t="s">
        <v>64</v>
      </c>
      <c r="DA95" s="11"/>
      <c r="DB95" s="10"/>
      <c r="DC95" s="11"/>
      <c r="DD95" s="10"/>
      <c r="DE95" s="11"/>
      <c r="DF95" s="10"/>
      <c r="DG95" s="11"/>
      <c r="DH95" s="10"/>
      <c r="DI95" s="7">
        <v>3</v>
      </c>
      <c r="DJ95" s="7">
        <f t="shared" si="123"/>
        <v>3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7"/>
      <c r="EI95" s="11"/>
      <c r="EJ95" s="10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20">
        <v>1</v>
      </c>
      <c r="B96" s="20">
        <v>1</v>
      </c>
      <c r="C96" s="20"/>
      <c r="D96" s="6" t="s">
        <v>191</v>
      </c>
      <c r="E96" s="3" t="s">
        <v>192</v>
      </c>
      <c r="F96" s="6">
        <f t="shared" si="106"/>
        <v>0</v>
      </c>
      <c r="G96" s="6">
        <f t="shared" si="107"/>
        <v>1</v>
      </c>
      <c r="H96" s="6">
        <f t="shared" si="108"/>
        <v>9</v>
      </c>
      <c r="I96" s="6">
        <f t="shared" si="109"/>
        <v>9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1</v>
      </c>
      <c r="R96" s="7">
        <f t="shared" si="118"/>
        <v>0</v>
      </c>
      <c r="S96" s="7">
        <v>0.3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21"/>
        <v>0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7"/>
      <c r="CW96" s="11"/>
      <c r="CX96" s="10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>
        <v>9</v>
      </c>
      <c r="EE96" s="10" t="s">
        <v>61</v>
      </c>
      <c r="EF96" s="11"/>
      <c r="EG96" s="10"/>
      <c r="EH96" s="7">
        <v>1</v>
      </c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1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20">
        <v>1</v>
      </c>
      <c r="B97" s="20">
        <v>1</v>
      </c>
      <c r="C97" s="20"/>
      <c r="D97" s="6" t="s">
        <v>193</v>
      </c>
      <c r="E97" s="3" t="s">
        <v>194</v>
      </c>
      <c r="F97" s="6">
        <f t="shared" si="106"/>
        <v>0</v>
      </c>
      <c r="G97" s="6">
        <f t="shared" si="107"/>
        <v>1</v>
      </c>
      <c r="H97" s="6">
        <f t="shared" si="108"/>
        <v>9</v>
      </c>
      <c r="I97" s="6">
        <f t="shared" si="109"/>
        <v>9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1</v>
      </c>
      <c r="R97" s="7">
        <f t="shared" si="118"/>
        <v>0</v>
      </c>
      <c r="S97" s="7">
        <v>0.3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7"/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1"/>
        <v>0</v>
      </c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22"/>
        <v>0</v>
      </c>
      <c r="CR97" s="11"/>
      <c r="CS97" s="10"/>
      <c r="CT97" s="11"/>
      <c r="CU97" s="10"/>
      <c r="CV97" s="7"/>
      <c r="CW97" s="11"/>
      <c r="CX97" s="10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>
        <v>9</v>
      </c>
      <c r="EE97" s="10" t="s">
        <v>61</v>
      </c>
      <c r="EF97" s="11"/>
      <c r="EG97" s="10"/>
      <c r="EH97" s="7">
        <v>1</v>
      </c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1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20">
        <v>53</v>
      </c>
      <c r="B98" s="20">
        <v>1</v>
      </c>
      <c r="C98" s="20"/>
      <c r="D98" s="6" t="s">
        <v>195</v>
      </c>
      <c r="E98" s="3" t="s">
        <v>196</v>
      </c>
      <c r="F98" s="6">
        <f t="shared" si="106"/>
        <v>0</v>
      </c>
      <c r="G98" s="6">
        <f t="shared" si="107"/>
        <v>2</v>
      </c>
      <c r="H98" s="6">
        <f t="shared" si="108"/>
        <v>18</v>
      </c>
      <c r="I98" s="6">
        <f t="shared" si="109"/>
        <v>9</v>
      </c>
      <c r="J98" s="6">
        <f t="shared" si="110"/>
        <v>9</v>
      </c>
      <c r="K98" s="6">
        <f t="shared" si="111"/>
        <v>0</v>
      </c>
      <c r="L98" s="6">
        <f t="shared" si="112"/>
        <v>0</v>
      </c>
      <c r="M98" s="6">
        <f t="shared" si="113"/>
        <v>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0</v>
      </c>
      <c r="S98" s="7">
        <v>2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7"/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22"/>
        <v>0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7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>
        <v>9</v>
      </c>
      <c r="EX98" s="10" t="s">
        <v>61</v>
      </c>
      <c r="EY98" s="11">
        <v>9</v>
      </c>
      <c r="EZ98" s="10" t="s">
        <v>61</v>
      </c>
      <c r="FA98" s="7">
        <v>2</v>
      </c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2</v>
      </c>
    </row>
    <row r="99" spans="1:171" x14ac:dyDescent="0.2">
      <c r="A99" s="20">
        <v>53</v>
      </c>
      <c r="B99" s="20">
        <v>1</v>
      </c>
      <c r="C99" s="20"/>
      <c r="D99" s="6" t="s">
        <v>197</v>
      </c>
      <c r="E99" s="3" t="s">
        <v>194</v>
      </c>
      <c r="F99" s="6">
        <f t="shared" si="106"/>
        <v>0</v>
      </c>
      <c r="G99" s="6">
        <f t="shared" si="107"/>
        <v>2</v>
      </c>
      <c r="H99" s="6">
        <f t="shared" si="108"/>
        <v>18</v>
      </c>
      <c r="I99" s="6">
        <f t="shared" si="109"/>
        <v>9</v>
      </c>
      <c r="J99" s="6">
        <f t="shared" si="110"/>
        <v>9</v>
      </c>
      <c r="K99" s="6">
        <f t="shared" si="111"/>
        <v>0</v>
      </c>
      <c r="L99" s="6">
        <f t="shared" si="112"/>
        <v>0</v>
      </c>
      <c r="M99" s="6">
        <f t="shared" si="113"/>
        <v>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2</v>
      </c>
      <c r="R99" s="7">
        <f t="shared" si="118"/>
        <v>0</v>
      </c>
      <c r="S99" s="7">
        <v>2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7"/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2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23"/>
        <v>0</v>
      </c>
      <c r="DK99" s="11"/>
      <c r="DL99" s="10"/>
      <c r="DM99" s="11"/>
      <c r="DN99" s="10"/>
      <c r="DO99" s="7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>
        <v>9</v>
      </c>
      <c r="EX99" s="10" t="s">
        <v>61</v>
      </c>
      <c r="EY99" s="11">
        <v>9</v>
      </c>
      <c r="EZ99" s="10" t="s">
        <v>61</v>
      </c>
      <c r="FA99" s="7">
        <v>2</v>
      </c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2</v>
      </c>
    </row>
    <row r="100" spans="1:171" x14ac:dyDescent="0.2">
      <c r="A100" s="6">
        <v>2</v>
      </c>
      <c r="B100" s="6">
        <v>1</v>
      </c>
      <c r="C100" s="6"/>
      <c r="D100" s="6" t="s">
        <v>198</v>
      </c>
      <c r="E100" s="3" t="s">
        <v>199</v>
      </c>
      <c r="F100" s="6">
        <f t="shared" si="106"/>
        <v>0</v>
      </c>
      <c r="G100" s="6">
        <f t="shared" si="107"/>
        <v>2</v>
      </c>
      <c r="H100" s="6">
        <f t="shared" si="108"/>
        <v>18</v>
      </c>
      <c r="I100" s="6">
        <f t="shared" si="109"/>
        <v>9</v>
      </c>
      <c r="J100" s="6">
        <f t="shared" si="110"/>
        <v>0</v>
      </c>
      <c r="K100" s="6">
        <f t="shared" si="111"/>
        <v>9</v>
      </c>
      <c r="L100" s="6">
        <f t="shared" si="112"/>
        <v>0</v>
      </c>
      <c r="M100" s="6">
        <f t="shared" si="113"/>
        <v>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2</v>
      </c>
      <c r="R100" s="7">
        <f t="shared" si="118"/>
        <v>1</v>
      </c>
      <c r="S100" s="7">
        <v>0.6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>
        <v>9</v>
      </c>
      <c r="AN100" s="10" t="s">
        <v>61</v>
      </c>
      <c r="AO100" s="11"/>
      <c r="AP100" s="10"/>
      <c r="AQ100" s="7">
        <v>1</v>
      </c>
      <c r="AR100" s="11">
        <v>9</v>
      </c>
      <c r="AS100" s="10" t="s">
        <v>61</v>
      </c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>
        <v>1</v>
      </c>
      <c r="BE100" s="7">
        <f t="shared" si="120"/>
        <v>2</v>
      </c>
      <c r="BF100" s="11"/>
      <c r="BG100" s="10"/>
      <c r="BH100" s="11"/>
      <c r="BI100" s="10"/>
      <c r="BJ100" s="7"/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23"/>
        <v>0</v>
      </c>
      <c r="DK100" s="11"/>
      <c r="DL100" s="10"/>
      <c r="DM100" s="11"/>
      <c r="DN100" s="10"/>
      <c r="DO100" s="7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20">
        <v>3</v>
      </c>
      <c r="B101" s="20">
        <v>1</v>
      </c>
      <c r="C101" s="20"/>
      <c r="D101" s="6" t="s">
        <v>200</v>
      </c>
      <c r="E101" s="3" t="s">
        <v>201</v>
      </c>
      <c r="F101" s="6">
        <f t="shared" si="106"/>
        <v>0</v>
      </c>
      <c r="G101" s="6">
        <f t="shared" si="107"/>
        <v>2</v>
      </c>
      <c r="H101" s="6">
        <f t="shared" si="108"/>
        <v>24</v>
      </c>
      <c r="I101" s="6">
        <f t="shared" si="109"/>
        <v>12</v>
      </c>
      <c r="J101" s="6">
        <f t="shared" si="110"/>
        <v>0</v>
      </c>
      <c r="K101" s="6">
        <f t="shared" si="111"/>
        <v>0</v>
      </c>
      <c r="L101" s="6">
        <f t="shared" si="112"/>
        <v>0</v>
      </c>
      <c r="M101" s="6">
        <f t="shared" si="113"/>
        <v>12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2</v>
      </c>
      <c r="R101" s="7">
        <f t="shared" si="118"/>
        <v>1</v>
      </c>
      <c r="S101" s="7">
        <v>0.8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7"/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>
        <v>12</v>
      </c>
      <c r="BZ101" s="10" t="s">
        <v>61</v>
      </c>
      <c r="CA101" s="11"/>
      <c r="CB101" s="10"/>
      <c r="CC101" s="7">
        <v>1</v>
      </c>
      <c r="CD101" s="11"/>
      <c r="CE101" s="10"/>
      <c r="CF101" s="11"/>
      <c r="CG101" s="10"/>
      <c r="CH101" s="11">
        <v>12</v>
      </c>
      <c r="CI101" s="10" t="s">
        <v>61</v>
      </c>
      <c r="CJ101" s="11"/>
      <c r="CK101" s="10"/>
      <c r="CL101" s="11"/>
      <c r="CM101" s="10"/>
      <c r="CN101" s="11"/>
      <c r="CO101" s="10"/>
      <c r="CP101" s="7">
        <v>1</v>
      </c>
      <c r="CQ101" s="7">
        <f t="shared" si="122"/>
        <v>2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3"/>
        <v>0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20">
        <v>3</v>
      </c>
      <c r="B102" s="20">
        <v>1</v>
      </c>
      <c r="C102" s="20"/>
      <c r="D102" s="6" t="s">
        <v>202</v>
      </c>
      <c r="E102" s="3" t="s">
        <v>203</v>
      </c>
      <c r="F102" s="6">
        <f t="shared" si="106"/>
        <v>0</v>
      </c>
      <c r="G102" s="6">
        <f t="shared" si="107"/>
        <v>2</v>
      </c>
      <c r="H102" s="6">
        <f t="shared" si="108"/>
        <v>24</v>
      </c>
      <c r="I102" s="6">
        <f t="shared" si="109"/>
        <v>12</v>
      </c>
      <c r="J102" s="6">
        <f t="shared" si="110"/>
        <v>0</v>
      </c>
      <c r="K102" s="6">
        <f t="shared" si="111"/>
        <v>0</v>
      </c>
      <c r="L102" s="6">
        <f t="shared" si="112"/>
        <v>0</v>
      </c>
      <c r="M102" s="6">
        <f t="shared" si="113"/>
        <v>12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2</v>
      </c>
      <c r="R102" s="7">
        <f t="shared" si="118"/>
        <v>1</v>
      </c>
      <c r="S102" s="7">
        <v>0.8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7"/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12</v>
      </c>
      <c r="BZ102" s="10" t="s">
        <v>61</v>
      </c>
      <c r="CA102" s="11"/>
      <c r="CB102" s="10"/>
      <c r="CC102" s="7">
        <v>1</v>
      </c>
      <c r="CD102" s="11"/>
      <c r="CE102" s="10"/>
      <c r="CF102" s="11"/>
      <c r="CG102" s="10"/>
      <c r="CH102" s="11">
        <v>12</v>
      </c>
      <c r="CI102" s="10" t="s">
        <v>61</v>
      </c>
      <c r="CJ102" s="11"/>
      <c r="CK102" s="10"/>
      <c r="CL102" s="11"/>
      <c r="CM102" s="10"/>
      <c r="CN102" s="11"/>
      <c r="CO102" s="10"/>
      <c r="CP102" s="7">
        <v>1</v>
      </c>
      <c r="CQ102" s="7">
        <f t="shared" si="122"/>
        <v>2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7"/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6">
        <v>4</v>
      </c>
      <c r="B103" s="6">
        <v>1</v>
      </c>
      <c r="C103" s="6"/>
      <c r="D103" s="6" t="s">
        <v>204</v>
      </c>
      <c r="E103" s="3" t="s">
        <v>205</v>
      </c>
      <c r="F103" s="6">
        <f t="shared" si="106"/>
        <v>1</v>
      </c>
      <c r="G103" s="6">
        <f t="shared" si="107"/>
        <v>2</v>
      </c>
      <c r="H103" s="6">
        <f t="shared" si="108"/>
        <v>39</v>
      </c>
      <c r="I103" s="6">
        <f t="shared" si="109"/>
        <v>12</v>
      </c>
      <c r="J103" s="6">
        <f t="shared" si="110"/>
        <v>18</v>
      </c>
      <c r="K103" s="6">
        <f t="shared" si="111"/>
        <v>9</v>
      </c>
      <c r="L103" s="6">
        <f t="shared" si="112"/>
        <v>0</v>
      </c>
      <c r="M103" s="6">
        <f t="shared" si="113"/>
        <v>0</v>
      </c>
      <c r="N103" s="6">
        <f t="shared" si="114"/>
        <v>0</v>
      </c>
      <c r="O103" s="6">
        <f t="shared" si="115"/>
        <v>0</v>
      </c>
      <c r="P103" s="6">
        <f t="shared" si="116"/>
        <v>0</v>
      </c>
      <c r="Q103" s="7">
        <f t="shared" si="117"/>
        <v>5</v>
      </c>
      <c r="R103" s="7">
        <f t="shared" si="118"/>
        <v>2.2000000000000002</v>
      </c>
      <c r="S103" s="7">
        <v>1.3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7"/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22"/>
        <v>0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>
        <v>12</v>
      </c>
      <c r="DL103" s="10" t="s">
        <v>64</v>
      </c>
      <c r="DM103" s="11">
        <v>18</v>
      </c>
      <c r="DN103" s="10" t="s">
        <v>61</v>
      </c>
      <c r="DO103" s="7">
        <v>2.8</v>
      </c>
      <c r="DP103" s="11">
        <v>9</v>
      </c>
      <c r="DQ103" s="10" t="s">
        <v>61</v>
      </c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>
        <v>2.2000000000000002</v>
      </c>
      <c r="EC103" s="7">
        <f t="shared" si="124"/>
        <v>5</v>
      </c>
      <c r="ED103" s="11"/>
      <c r="EE103" s="10"/>
      <c r="EF103" s="11"/>
      <c r="EG103" s="10"/>
      <c r="EH103" s="7"/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20">
        <v>5</v>
      </c>
      <c r="B104" s="20">
        <v>1</v>
      </c>
      <c r="C104" s="20"/>
      <c r="D104" s="6" t="s">
        <v>206</v>
      </c>
      <c r="E104" s="3" t="s">
        <v>207</v>
      </c>
      <c r="F104" s="6">
        <f t="shared" si="106"/>
        <v>1</v>
      </c>
      <c r="G104" s="6">
        <f t="shared" si="107"/>
        <v>1</v>
      </c>
      <c r="H104" s="6">
        <f t="shared" si="108"/>
        <v>30</v>
      </c>
      <c r="I104" s="6">
        <f t="shared" si="109"/>
        <v>20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10</v>
      </c>
      <c r="N104" s="6">
        <f t="shared" si="114"/>
        <v>0</v>
      </c>
      <c r="O104" s="6">
        <f t="shared" si="115"/>
        <v>0</v>
      </c>
      <c r="P104" s="6">
        <f t="shared" si="116"/>
        <v>0</v>
      </c>
      <c r="Q104" s="7">
        <f t="shared" si="117"/>
        <v>5</v>
      </c>
      <c r="R104" s="7">
        <f t="shared" si="118"/>
        <v>1.8</v>
      </c>
      <c r="S104" s="7">
        <v>1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22"/>
        <v>0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>
        <v>20</v>
      </c>
      <c r="EE104" s="10" t="s">
        <v>64</v>
      </c>
      <c r="EF104" s="11"/>
      <c r="EG104" s="10"/>
      <c r="EH104" s="7">
        <v>3.2</v>
      </c>
      <c r="EI104" s="11"/>
      <c r="EJ104" s="10"/>
      <c r="EK104" s="11"/>
      <c r="EL104" s="10"/>
      <c r="EM104" s="11">
        <v>10</v>
      </c>
      <c r="EN104" s="10" t="s">
        <v>61</v>
      </c>
      <c r="EO104" s="11"/>
      <c r="EP104" s="10"/>
      <c r="EQ104" s="11"/>
      <c r="ER104" s="10"/>
      <c r="ES104" s="11"/>
      <c r="ET104" s="10"/>
      <c r="EU104" s="7">
        <v>1.8</v>
      </c>
      <c r="EV104" s="7">
        <f t="shared" si="125"/>
        <v>5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20">
        <v>5</v>
      </c>
      <c r="B105" s="20">
        <v>1</v>
      </c>
      <c r="C105" s="20"/>
      <c r="D105" s="6" t="s">
        <v>208</v>
      </c>
      <c r="E105" s="3" t="s">
        <v>209</v>
      </c>
      <c r="F105" s="6">
        <f t="shared" si="106"/>
        <v>1</v>
      </c>
      <c r="G105" s="6">
        <f t="shared" si="107"/>
        <v>1</v>
      </c>
      <c r="H105" s="6">
        <f t="shared" si="108"/>
        <v>30</v>
      </c>
      <c r="I105" s="6">
        <f t="shared" si="109"/>
        <v>20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10</v>
      </c>
      <c r="N105" s="6">
        <f t="shared" si="114"/>
        <v>0</v>
      </c>
      <c r="O105" s="6">
        <f t="shared" si="115"/>
        <v>0</v>
      </c>
      <c r="P105" s="6">
        <f t="shared" si="116"/>
        <v>0</v>
      </c>
      <c r="Q105" s="7">
        <f t="shared" si="117"/>
        <v>5</v>
      </c>
      <c r="R105" s="7">
        <f t="shared" si="118"/>
        <v>1.8</v>
      </c>
      <c r="S105" s="7">
        <v>1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2"/>
        <v>0</v>
      </c>
      <c r="CR105" s="11"/>
      <c r="CS105" s="10"/>
      <c r="CT105" s="11"/>
      <c r="CU105" s="10"/>
      <c r="CV105" s="7"/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0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>
        <v>20</v>
      </c>
      <c r="EE105" s="10" t="s">
        <v>64</v>
      </c>
      <c r="EF105" s="11"/>
      <c r="EG105" s="10"/>
      <c r="EH105" s="7">
        <v>3.2</v>
      </c>
      <c r="EI105" s="11"/>
      <c r="EJ105" s="10"/>
      <c r="EK105" s="11"/>
      <c r="EL105" s="10"/>
      <c r="EM105" s="11">
        <v>10</v>
      </c>
      <c r="EN105" s="10" t="s">
        <v>61</v>
      </c>
      <c r="EO105" s="11"/>
      <c r="EP105" s="10"/>
      <c r="EQ105" s="11"/>
      <c r="ER105" s="10"/>
      <c r="ES105" s="11"/>
      <c r="ET105" s="10"/>
      <c r="EU105" s="7">
        <v>1.8</v>
      </c>
      <c r="EV105" s="7">
        <f t="shared" si="125"/>
        <v>5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6">
        <v>6</v>
      </c>
      <c r="B106" s="6">
        <v>1</v>
      </c>
      <c r="C106" s="6"/>
      <c r="D106" s="6" t="s">
        <v>210</v>
      </c>
      <c r="E106" s="3" t="s">
        <v>211</v>
      </c>
      <c r="F106" s="6">
        <f t="shared" si="106"/>
        <v>0</v>
      </c>
      <c r="G106" s="6">
        <f t="shared" si="107"/>
        <v>2</v>
      </c>
      <c r="H106" s="6">
        <f t="shared" si="108"/>
        <v>37</v>
      </c>
      <c r="I106" s="6">
        <f t="shared" si="109"/>
        <v>10</v>
      </c>
      <c r="J106" s="6">
        <f t="shared" si="110"/>
        <v>0</v>
      </c>
      <c r="K106" s="6">
        <f t="shared" si="111"/>
        <v>27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4</v>
      </c>
      <c r="R106" s="7">
        <f t="shared" si="118"/>
        <v>2.2000000000000002</v>
      </c>
      <c r="S106" s="7">
        <v>1.2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/>
      <c r="CS106" s="10"/>
      <c r="CT106" s="11"/>
      <c r="CU106" s="10"/>
      <c r="CV106" s="7"/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0</v>
      </c>
      <c r="DK106" s="11">
        <v>10</v>
      </c>
      <c r="DL106" s="10" t="s">
        <v>61</v>
      </c>
      <c r="DM106" s="11"/>
      <c r="DN106" s="10"/>
      <c r="DO106" s="7">
        <v>1.8</v>
      </c>
      <c r="DP106" s="11">
        <v>27</v>
      </c>
      <c r="DQ106" s="10" t="s">
        <v>61</v>
      </c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>
        <v>2.2000000000000002</v>
      </c>
      <c r="EC106" s="7">
        <f t="shared" si="124"/>
        <v>4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20">
        <v>7</v>
      </c>
      <c r="B107" s="20">
        <v>1</v>
      </c>
      <c r="C107" s="20"/>
      <c r="D107" s="6" t="s">
        <v>212</v>
      </c>
      <c r="E107" s="3" t="s">
        <v>213</v>
      </c>
      <c r="F107" s="6">
        <f t="shared" si="106"/>
        <v>0</v>
      </c>
      <c r="G107" s="6">
        <f t="shared" si="107"/>
        <v>2</v>
      </c>
      <c r="H107" s="6">
        <f t="shared" si="108"/>
        <v>27</v>
      </c>
      <c r="I107" s="6">
        <f t="shared" si="109"/>
        <v>18</v>
      </c>
      <c r="J107" s="6">
        <f t="shared" si="110"/>
        <v>0</v>
      </c>
      <c r="K107" s="6">
        <f t="shared" si="111"/>
        <v>9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3</v>
      </c>
      <c r="R107" s="7">
        <f t="shared" si="118"/>
        <v>1.5</v>
      </c>
      <c r="S107" s="7">
        <v>0.9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/>
      <c r="CS107" s="10"/>
      <c r="CT107" s="11"/>
      <c r="CU107" s="10"/>
      <c r="CV107" s="7"/>
      <c r="CW107" s="11"/>
      <c r="CX107" s="10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0</v>
      </c>
      <c r="DK107" s="11">
        <v>18</v>
      </c>
      <c r="DL107" s="10" t="s">
        <v>61</v>
      </c>
      <c r="DM107" s="11"/>
      <c r="DN107" s="10"/>
      <c r="DO107" s="7">
        <v>1.5</v>
      </c>
      <c r="DP107" s="11">
        <v>9</v>
      </c>
      <c r="DQ107" s="10" t="s">
        <v>61</v>
      </c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>
        <v>1.5</v>
      </c>
      <c r="EC107" s="7">
        <f t="shared" si="124"/>
        <v>3</v>
      </c>
      <c r="ED107" s="11"/>
      <c r="EE107" s="10"/>
      <c r="EF107" s="11"/>
      <c r="EG107" s="10"/>
      <c r="EH107" s="7"/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20">
        <v>7</v>
      </c>
      <c r="B108" s="20">
        <v>1</v>
      </c>
      <c r="C108" s="20"/>
      <c r="D108" s="6" t="s">
        <v>214</v>
      </c>
      <c r="E108" s="3" t="s">
        <v>215</v>
      </c>
      <c r="F108" s="6">
        <f t="shared" si="106"/>
        <v>0</v>
      </c>
      <c r="G108" s="6">
        <f t="shared" si="107"/>
        <v>2</v>
      </c>
      <c r="H108" s="6">
        <f t="shared" si="108"/>
        <v>27</v>
      </c>
      <c r="I108" s="6">
        <f t="shared" si="109"/>
        <v>18</v>
      </c>
      <c r="J108" s="6">
        <f t="shared" si="110"/>
        <v>0</v>
      </c>
      <c r="K108" s="6">
        <f t="shared" si="111"/>
        <v>9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3</v>
      </c>
      <c r="R108" s="7">
        <f t="shared" si="118"/>
        <v>1.5</v>
      </c>
      <c r="S108" s="7">
        <v>0.9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/>
      <c r="CS108" s="10"/>
      <c r="CT108" s="11"/>
      <c r="CU108" s="10"/>
      <c r="CV108" s="7"/>
      <c r="CW108" s="11"/>
      <c r="CX108" s="10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0</v>
      </c>
      <c r="DK108" s="11">
        <v>18</v>
      </c>
      <c r="DL108" s="10" t="s">
        <v>61</v>
      </c>
      <c r="DM108" s="11"/>
      <c r="DN108" s="10"/>
      <c r="DO108" s="7">
        <v>1.5</v>
      </c>
      <c r="DP108" s="11">
        <v>9</v>
      </c>
      <c r="DQ108" s="10" t="s">
        <v>61</v>
      </c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>
        <v>1.5</v>
      </c>
      <c r="EC108" s="7">
        <f t="shared" si="124"/>
        <v>3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20">
        <v>8</v>
      </c>
      <c r="B109" s="20">
        <v>1</v>
      </c>
      <c r="C109" s="20"/>
      <c r="D109" s="6" t="s">
        <v>216</v>
      </c>
      <c r="E109" s="3" t="s">
        <v>217</v>
      </c>
      <c r="F109" s="6">
        <f t="shared" si="106"/>
        <v>1</v>
      </c>
      <c r="G109" s="6">
        <f t="shared" si="107"/>
        <v>1</v>
      </c>
      <c r="H109" s="6">
        <f t="shared" si="108"/>
        <v>20</v>
      </c>
      <c r="I109" s="6">
        <f t="shared" si="109"/>
        <v>10</v>
      </c>
      <c r="J109" s="6">
        <f t="shared" si="110"/>
        <v>0</v>
      </c>
      <c r="K109" s="6">
        <f t="shared" si="111"/>
        <v>10</v>
      </c>
      <c r="L109" s="6">
        <f t="shared" si="112"/>
        <v>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2</v>
      </c>
      <c r="R109" s="7">
        <f t="shared" si="118"/>
        <v>1</v>
      </c>
      <c r="S109" s="7">
        <v>0.6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/>
      <c r="CS109" s="10"/>
      <c r="CT109" s="11"/>
      <c r="CU109" s="10"/>
      <c r="CV109" s="7"/>
      <c r="CW109" s="11"/>
      <c r="CX109" s="10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3"/>
        <v>0</v>
      </c>
      <c r="DK109" s="11">
        <v>10</v>
      </c>
      <c r="DL109" s="10" t="s">
        <v>64</v>
      </c>
      <c r="DM109" s="11"/>
      <c r="DN109" s="10"/>
      <c r="DO109" s="7">
        <v>1</v>
      </c>
      <c r="DP109" s="11">
        <v>10</v>
      </c>
      <c r="DQ109" s="10" t="s">
        <v>61</v>
      </c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>
        <v>1</v>
      </c>
      <c r="EC109" s="7">
        <f t="shared" si="124"/>
        <v>2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20">
        <v>8</v>
      </c>
      <c r="B110" s="20">
        <v>1</v>
      </c>
      <c r="C110" s="20"/>
      <c r="D110" s="6" t="s">
        <v>218</v>
      </c>
      <c r="E110" s="3" t="s">
        <v>219</v>
      </c>
      <c r="F110" s="6">
        <f t="shared" si="106"/>
        <v>1</v>
      </c>
      <c r="G110" s="6">
        <f t="shared" si="107"/>
        <v>1</v>
      </c>
      <c r="H110" s="6">
        <f t="shared" si="108"/>
        <v>20</v>
      </c>
      <c r="I110" s="6">
        <f t="shared" si="109"/>
        <v>10</v>
      </c>
      <c r="J110" s="6">
        <f t="shared" si="110"/>
        <v>0</v>
      </c>
      <c r="K110" s="6">
        <f t="shared" si="111"/>
        <v>10</v>
      </c>
      <c r="L110" s="6">
        <f t="shared" si="112"/>
        <v>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2</v>
      </c>
      <c r="R110" s="7">
        <f t="shared" si="118"/>
        <v>1</v>
      </c>
      <c r="S110" s="7">
        <v>0.6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/>
      <c r="CS110" s="10"/>
      <c r="CT110" s="11"/>
      <c r="CU110" s="10"/>
      <c r="CV110" s="7"/>
      <c r="CW110" s="11"/>
      <c r="CX110" s="10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123"/>
        <v>0</v>
      </c>
      <c r="DK110" s="11">
        <v>10</v>
      </c>
      <c r="DL110" s="10" t="s">
        <v>64</v>
      </c>
      <c r="DM110" s="11"/>
      <c r="DN110" s="10"/>
      <c r="DO110" s="7">
        <v>1</v>
      </c>
      <c r="DP110" s="11">
        <v>10</v>
      </c>
      <c r="DQ110" s="10" t="s">
        <v>61</v>
      </c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>
        <v>1</v>
      </c>
      <c r="EC110" s="7">
        <f t="shared" si="124"/>
        <v>2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20">
        <v>9</v>
      </c>
      <c r="B111" s="20">
        <v>1</v>
      </c>
      <c r="C111" s="20"/>
      <c r="D111" s="6" t="s">
        <v>220</v>
      </c>
      <c r="E111" s="3" t="s">
        <v>221</v>
      </c>
      <c r="F111" s="6">
        <f t="shared" si="106"/>
        <v>0</v>
      </c>
      <c r="G111" s="6">
        <f t="shared" si="107"/>
        <v>2</v>
      </c>
      <c r="H111" s="6">
        <f t="shared" si="108"/>
        <v>18</v>
      </c>
      <c r="I111" s="6">
        <f t="shared" si="109"/>
        <v>9</v>
      </c>
      <c r="J111" s="6">
        <f t="shared" si="110"/>
        <v>0</v>
      </c>
      <c r="K111" s="6">
        <f t="shared" si="111"/>
        <v>0</v>
      </c>
      <c r="L111" s="6">
        <f t="shared" si="112"/>
        <v>0</v>
      </c>
      <c r="M111" s="6">
        <f t="shared" si="113"/>
        <v>9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2</v>
      </c>
      <c r="R111" s="7">
        <f t="shared" si="118"/>
        <v>1</v>
      </c>
      <c r="S111" s="7">
        <v>0.6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/>
      <c r="CS111" s="10"/>
      <c r="CT111" s="11"/>
      <c r="CU111" s="10"/>
      <c r="CV111" s="7"/>
      <c r="CW111" s="11"/>
      <c r="CX111" s="10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3"/>
        <v>0</v>
      </c>
      <c r="DK111" s="11">
        <v>9</v>
      </c>
      <c r="DL111" s="10" t="s">
        <v>61</v>
      </c>
      <c r="DM111" s="11"/>
      <c r="DN111" s="10"/>
      <c r="DO111" s="7">
        <v>1</v>
      </c>
      <c r="DP111" s="11"/>
      <c r="DQ111" s="10"/>
      <c r="DR111" s="11"/>
      <c r="DS111" s="10"/>
      <c r="DT111" s="11">
        <v>9</v>
      </c>
      <c r="DU111" s="10" t="s">
        <v>61</v>
      </c>
      <c r="DV111" s="11"/>
      <c r="DW111" s="10"/>
      <c r="DX111" s="11"/>
      <c r="DY111" s="10"/>
      <c r="DZ111" s="11"/>
      <c r="EA111" s="10"/>
      <c r="EB111" s="7">
        <v>1</v>
      </c>
      <c r="EC111" s="7">
        <f t="shared" si="124"/>
        <v>2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20">
        <v>9</v>
      </c>
      <c r="B112" s="20">
        <v>1</v>
      </c>
      <c r="C112" s="20"/>
      <c r="D112" s="6" t="s">
        <v>222</v>
      </c>
      <c r="E112" s="3" t="s">
        <v>223</v>
      </c>
      <c r="F112" s="6">
        <f t="shared" si="106"/>
        <v>0</v>
      </c>
      <c r="G112" s="6">
        <f t="shared" si="107"/>
        <v>2</v>
      </c>
      <c r="H112" s="6">
        <f t="shared" si="108"/>
        <v>18</v>
      </c>
      <c r="I112" s="6">
        <f t="shared" si="109"/>
        <v>9</v>
      </c>
      <c r="J112" s="6">
        <f t="shared" si="110"/>
        <v>0</v>
      </c>
      <c r="K112" s="6">
        <f t="shared" si="111"/>
        <v>0</v>
      </c>
      <c r="L112" s="6">
        <f t="shared" si="112"/>
        <v>0</v>
      </c>
      <c r="M112" s="6">
        <f t="shared" si="113"/>
        <v>9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2</v>
      </c>
      <c r="R112" s="7">
        <f t="shared" si="118"/>
        <v>1</v>
      </c>
      <c r="S112" s="7">
        <v>0.6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/>
      <c r="CS112" s="10"/>
      <c r="CT112" s="11"/>
      <c r="CU112" s="10"/>
      <c r="CV112" s="7"/>
      <c r="CW112" s="11"/>
      <c r="CX112" s="10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0</v>
      </c>
      <c r="DK112" s="11">
        <v>9</v>
      </c>
      <c r="DL112" s="10" t="s">
        <v>61</v>
      </c>
      <c r="DM112" s="11"/>
      <c r="DN112" s="10"/>
      <c r="DO112" s="7">
        <v>1</v>
      </c>
      <c r="DP112" s="11"/>
      <c r="DQ112" s="10"/>
      <c r="DR112" s="11"/>
      <c r="DS112" s="10"/>
      <c r="DT112" s="11">
        <v>9</v>
      </c>
      <c r="DU112" s="10" t="s">
        <v>61</v>
      </c>
      <c r="DV112" s="11"/>
      <c r="DW112" s="10"/>
      <c r="DX112" s="11"/>
      <c r="DY112" s="10"/>
      <c r="DZ112" s="11"/>
      <c r="EA112" s="10"/>
      <c r="EB112" s="7">
        <v>1</v>
      </c>
      <c r="EC112" s="7">
        <f t="shared" si="124"/>
        <v>2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20">
        <v>10</v>
      </c>
      <c r="B113" s="20">
        <v>1</v>
      </c>
      <c r="C113" s="20"/>
      <c r="D113" s="6" t="s">
        <v>224</v>
      </c>
      <c r="E113" s="3" t="s">
        <v>225</v>
      </c>
      <c r="F113" s="6">
        <f t="shared" si="106"/>
        <v>0</v>
      </c>
      <c r="G113" s="6">
        <f t="shared" si="107"/>
        <v>2</v>
      </c>
      <c r="H113" s="6">
        <f t="shared" si="108"/>
        <v>20</v>
      </c>
      <c r="I113" s="6">
        <f t="shared" si="109"/>
        <v>10</v>
      </c>
      <c r="J113" s="6">
        <f t="shared" si="110"/>
        <v>0</v>
      </c>
      <c r="K113" s="6">
        <f t="shared" si="111"/>
        <v>0</v>
      </c>
      <c r="L113" s="6">
        <f t="shared" si="112"/>
        <v>0</v>
      </c>
      <c r="M113" s="6">
        <f t="shared" si="113"/>
        <v>10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3</v>
      </c>
      <c r="R113" s="7">
        <f t="shared" si="118"/>
        <v>2</v>
      </c>
      <c r="S113" s="7">
        <v>0.6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>
        <v>10</v>
      </c>
      <c r="BZ113" s="10" t="s">
        <v>61</v>
      </c>
      <c r="CA113" s="11"/>
      <c r="CB113" s="10"/>
      <c r="CC113" s="7">
        <v>1</v>
      </c>
      <c r="CD113" s="11"/>
      <c r="CE113" s="10"/>
      <c r="CF113" s="11"/>
      <c r="CG113" s="10"/>
      <c r="CH113" s="11">
        <v>10</v>
      </c>
      <c r="CI113" s="10" t="s">
        <v>61</v>
      </c>
      <c r="CJ113" s="11"/>
      <c r="CK113" s="10"/>
      <c r="CL113" s="11"/>
      <c r="CM113" s="10"/>
      <c r="CN113" s="11"/>
      <c r="CO113" s="10"/>
      <c r="CP113" s="7">
        <v>2</v>
      </c>
      <c r="CQ113" s="7">
        <f t="shared" si="122"/>
        <v>3</v>
      </c>
      <c r="CR113" s="11"/>
      <c r="CS113" s="10"/>
      <c r="CT113" s="11"/>
      <c r="CU113" s="10"/>
      <c r="CV113" s="7"/>
      <c r="CW113" s="11"/>
      <c r="CX113" s="10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123"/>
        <v>0</v>
      </c>
      <c r="DK113" s="11"/>
      <c r="DL113" s="10"/>
      <c r="DM113" s="11"/>
      <c r="DN113" s="10"/>
      <c r="DO113" s="7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20">
        <v>10</v>
      </c>
      <c r="B114" s="20">
        <v>1</v>
      </c>
      <c r="C114" s="20"/>
      <c r="D114" s="6" t="s">
        <v>226</v>
      </c>
      <c r="E114" s="3" t="s">
        <v>227</v>
      </c>
      <c r="F114" s="6">
        <f t="shared" si="106"/>
        <v>0</v>
      </c>
      <c r="G114" s="6">
        <f t="shared" si="107"/>
        <v>2</v>
      </c>
      <c r="H114" s="6">
        <f t="shared" si="108"/>
        <v>20</v>
      </c>
      <c r="I114" s="6">
        <f t="shared" si="109"/>
        <v>10</v>
      </c>
      <c r="J114" s="6">
        <f t="shared" si="110"/>
        <v>0</v>
      </c>
      <c r="K114" s="6">
        <f t="shared" si="111"/>
        <v>0</v>
      </c>
      <c r="L114" s="6">
        <f t="shared" si="112"/>
        <v>0</v>
      </c>
      <c r="M114" s="6">
        <f t="shared" si="113"/>
        <v>10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2</v>
      </c>
      <c r="S114" s="7">
        <v>0.6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>
        <v>10</v>
      </c>
      <c r="BZ114" s="10" t="s">
        <v>61</v>
      </c>
      <c r="CA114" s="11"/>
      <c r="CB114" s="10"/>
      <c r="CC114" s="7">
        <v>1</v>
      </c>
      <c r="CD114" s="11"/>
      <c r="CE114" s="10"/>
      <c r="CF114" s="11"/>
      <c r="CG114" s="10"/>
      <c r="CH114" s="11">
        <v>10</v>
      </c>
      <c r="CI114" s="10" t="s">
        <v>61</v>
      </c>
      <c r="CJ114" s="11"/>
      <c r="CK114" s="10"/>
      <c r="CL114" s="11"/>
      <c r="CM114" s="10"/>
      <c r="CN114" s="11"/>
      <c r="CO114" s="10"/>
      <c r="CP114" s="7">
        <v>2</v>
      </c>
      <c r="CQ114" s="7">
        <f t="shared" si="122"/>
        <v>3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123"/>
        <v>0</v>
      </c>
      <c r="DK114" s="11"/>
      <c r="DL114" s="10"/>
      <c r="DM114" s="11"/>
      <c r="DN114" s="10"/>
      <c r="DO114" s="7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7"/>
      <c r="EI114" s="11"/>
      <c r="EJ114" s="10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20">
        <v>12</v>
      </c>
      <c r="B115" s="20">
        <v>1</v>
      </c>
      <c r="C115" s="20"/>
      <c r="D115" s="6" t="s">
        <v>228</v>
      </c>
      <c r="E115" s="3" t="s">
        <v>229</v>
      </c>
      <c r="F115" s="6">
        <f t="shared" si="106"/>
        <v>0</v>
      </c>
      <c r="G115" s="6">
        <f t="shared" si="107"/>
        <v>1</v>
      </c>
      <c r="H115" s="6">
        <f t="shared" si="108"/>
        <v>12</v>
      </c>
      <c r="I115" s="6">
        <f t="shared" si="109"/>
        <v>12</v>
      </c>
      <c r="J115" s="6">
        <f t="shared" si="110"/>
        <v>0</v>
      </c>
      <c r="K115" s="6">
        <f t="shared" si="111"/>
        <v>0</v>
      </c>
      <c r="L115" s="6">
        <f t="shared" si="112"/>
        <v>0</v>
      </c>
      <c r="M115" s="6">
        <f t="shared" si="113"/>
        <v>0</v>
      </c>
      <c r="N115" s="6">
        <f t="shared" si="114"/>
        <v>0</v>
      </c>
      <c r="O115" s="6">
        <f t="shared" si="115"/>
        <v>0</v>
      </c>
      <c r="P115" s="6">
        <f t="shared" si="116"/>
        <v>0</v>
      </c>
      <c r="Q115" s="7">
        <f t="shared" si="117"/>
        <v>1</v>
      </c>
      <c r="R115" s="7">
        <f t="shared" si="118"/>
        <v>0</v>
      </c>
      <c r="S115" s="7">
        <v>0.4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>
        <v>12</v>
      </c>
      <c r="BG115" s="10" t="s">
        <v>61</v>
      </c>
      <c r="BH115" s="11"/>
      <c r="BI115" s="10"/>
      <c r="BJ115" s="7">
        <v>1</v>
      </c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1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23"/>
        <v>0</v>
      </c>
      <c r="DK115" s="11"/>
      <c r="DL115" s="10"/>
      <c r="DM115" s="11"/>
      <c r="DN115" s="10"/>
      <c r="DO115" s="7"/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/>
      <c r="EE115" s="10"/>
      <c r="EF115" s="11"/>
      <c r="EG115" s="10"/>
      <c r="EH115" s="7"/>
      <c r="EI115" s="11"/>
      <c r="EJ115" s="10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25"/>
        <v>0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20">
        <v>12</v>
      </c>
      <c r="B116" s="20">
        <v>1</v>
      </c>
      <c r="C116" s="20"/>
      <c r="D116" s="6" t="s">
        <v>230</v>
      </c>
      <c r="E116" s="3" t="s">
        <v>231</v>
      </c>
      <c r="F116" s="6">
        <f t="shared" si="106"/>
        <v>0</v>
      </c>
      <c r="G116" s="6">
        <f t="shared" si="107"/>
        <v>1</v>
      </c>
      <c r="H116" s="6">
        <f t="shared" si="108"/>
        <v>12</v>
      </c>
      <c r="I116" s="6">
        <f t="shared" si="109"/>
        <v>12</v>
      </c>
      <c r="J116" s="6">
        <f t="shared" si="110"/>
        <v>0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0</v>
      </c>
      <c r="O116" s="6">
        <f t="shared" si="115"/>
        <v>0</v>
      </c>
      <c r="P116" s="6">
        <f t="shared" si="116"/>
        <v>0</v>
      </c>
      <c r="Q116" s="7">
        <f t="shared" si="117"/>
        <v>1</v>
      </c>
      <c r="R116" s="7">
        <f t="shared" si="118"/>
        <v>0</v>
      </c>
      <c r="S116" s="7">
        <v>0.4</v>
      </c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7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>
        <v>12</v>
      </c>
      <c r="BG116" s="10" t="s">
        <v>61</v>
      </c>
      <c r="BH116" s="11"/>
      <c r="BI116" s="10"/>
      <c r="BJ116" s="7">
        <v>1</v>
      </c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1</v>
      </c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7"/>
      <c r="CW116" s="11"/>
      <c r="CX116" s="10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7"/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/>
      <c r="EE116" s="10"/>
      <c r="EF116" s="11"/>
      <c r="EG116" s="10"/>
      <c r="EH116" s="7"/>
      <c r="EI116" s="11"/>
      <c r="EJ116" s="10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125"/>
        <v>0</v>
      </c>
      <c r="EW116" s="11"/>
      <c r="EX116" s="10"/>
      <c r="EY116" s="11"/>
      <c r="EZ116" s="10"/>
      <c r="FA116" s="7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x14ac:dyDescent="0.2">
      <c r="A117" s="20">
        <v>11</v>
      </c>
      <c r="B117" s="20">
        <v>1</v>
      </c>
      <c r="C117" s="20"/>
      <c r="D117" s="6" t="s">
        <v>232</v>
      </c>
      <c r="E117" s="3" t="s">
        <v>233</v>
      </c>
      <c r="F117" s="6">
        <f t="shared" si="106"/>
        <v>0</v>
      </c>
      <c r="G117" s="6">
        <f t="shared" si="107"/>
        <v>2</v>
      </c>
      <c r="H117" s="6">
        <f t="shared" si="108"/>
        <v>22</v>
      </c>
      <c r="I117" s="6">
        <f t="shared" si="109"/>
        <v>12</v>
      </c>
      <c r="J117" s="6">
        <f t="shared" si="110"/>
        <v>0</v>
      </c>
      <c r="K117" s="6">
        <f t="shared" si="111"/>
        <v>10</v>
      </c>
      <c r="L117" s="6">
        <f t="shared" si="112"/>
        <v>0</v>
      </c>
      <c r="M117" s="6">
        <f t="shared" si="113"/>
        <v>0</v>
      </c>
      <c r="N117" s="6">
        <f t="shared" si="114"/>
        <v>0</v>
      </c>
      <c r="O117" s="6">
        <f t="shared" si="115"/>
        <v>0</v>
      </c>
      <c r="P117" s="6">
        <f t="shared" si="116"/>
        <v>0</v>
      </c>
      <c r="Q117" s="7">
        <f t="shared" si="117"/>
        <v>3</v>
      </c>
      <c r="R117" s="7">
        <f t="shared" si="118"/>
        <v>2</v>
      </c>
      <c r="S117" s="7">
        <v>0.7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9"/>
        <v>0</v>
      </c>
      <c r="AM117" s="11">
        <v>12</v>
      </c>
      <c r="AN117" s="10" t="s">
        <v>61</v>
      </c>
      <c r="AO117" s="11"/>
      <c r="AP117" s="10"/>
      <c r="AQ117" s="7">
        <v>1</v>
      </c>
      <c r="AR117" s="11">
        <v>10</v>
      </c>
      <c r="AS117" s="10" t="s">
        <v>61</v>
      </c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>
        <v>2</v>
      </c>
      <c r="BE117" s="7">
        <f t="shared" si="120"/>
        <v>3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21"/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22"/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23"/>
        <v>0</v>
      </c>
      <c r="DK117" s="11"/>
      <c r="DL117" s="10"/>
      <c r="DM117" s="11"/>
      <c r="DN117" s="10"/>
      <c r="DO117" s="7"/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24"/>
        <v>0</v>
      </c>
      <c r="ED117" s="11"/>
      <c r="EE117" s="10"/>
      <c r="EF117" s="11"/>
      <c r="EG117" s="10"/>
      <c r="EH117" s="7"/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125"/>
        <v>0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26"/>
        <v>0</v>
      </c>
    </row>
    <row r="118" spans="1:171" x14ac:dyDescent="0.2">
      <c r="A118" s="20">
        <v>11</v>
      </c>
      <c r="B118" s="20">
        <v>1</v>
      </c>
      <c r="C118" s="20"/>
      <c r="D118" s="6" t="s">
        <v>234</v>
      </c>
      <c r="E118" s="3" t="s">
        <v>235</v>
      </c>
      <c r="F118" s="6">
        <f t="shared" si="106"/>
        <v>0</v>
      </c>
      <c r="G118" s="6">
        <f t="shared" si="107"/>
        <v>2</v>
      </c>
      <c r="H118" s="6">
        <f t="shared" si="108"/>
        <v>22</v>
      </c>
      <c r="I118" s="6">
        <f t="shared" si="109"/>
        <v>12</v>
      </c>
      <c r="J118" s="6">
        <f t="shared" si="110"/>
        <v>0</v>
      </c>
      <c r="K118" s="6">
        <f t="shared" si="111"/>
        <v>10</v>
      </c>
      <c r="L118" s="6">
        <f t="shared" si="112"/>
        <v>0</v>
      </c>
      <c r="M118" s="6">
        <f t="shared" si="113"/>
        <v>0</v>
      </c>
      <c r="N118" s="6">
        <f t="shared" si="114"/>
        <v>0</v>
      </c>
      <c r="O118" s="6">
        <f t="shared" si="115"/>
        <v>0</v>
      </c>
      <c r="P118" s="6">
        <f t="shared" si="116"/>
        <v>0</v>
      </c>
      <c r="Q118" s="7">
        <f t="shared" si="117"/>
        <v>3</v>
      </c>
      <c r="R118" s="7">
        <f t="shared" si="118"/>
        <v>2</v>
      </c>
      <c r="S118" s="7">
        <v>0.7</v>
      </c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119"/>
        <v>0</v>
      </c>
      <c r="AM118" s="11">
        <v>12</v>
      </c>
      <c r="AN118" s="10" t="s">
        <v>61</v>
      </c>
      <c r="AO118" s="11"/>
      <c r="AP118" s="10"/>
      <c r="AQ118" s="7">
        <v>1</v>
      </c>
      <c r="AR118" s="11">
        <v>10</v>
      </c>
      <c r="AS118" s="10" t="s">
        <v>61</v>
      </c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>
        <v>2</v>
      </c>
      <c r="BE118" s="7">
        <f t="shared" si="120"/>
        <v>3</v>
      </c>
      <c r="BF118" s="11"/>
      <c r="BG118" s="10"/>
      <c r="BH118" s="11"/>
      <c r="BI118" s="10"/>
      <c r="BJ118" s="7"/>
      <c r="BK118" s="11"/>
      <c r="BL118" s="10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121"/>
        <v>0</v>
      </c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122"/>
        <v>0</v>
      </c>
      <c r="CR118" s="11"/>
      <c r="CS118" s="10"/>
      <c r="CT118" s="11"/>
      <c r="CU118" s="10"/>
      <c r="CV118" s="7"/>
      <c r="CW118" s="11"/>
      <c r="CX118" s="10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123"/>
        <v>0</v>
      </c>
      <c r="DK118" s="11"/>
      <c r="DL118" s="10"/>
      <c r="DM118" s="11"/>
      <c r="DN118" s="10"/>
      <c r="DO118" s="7"/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124"/>
        <v>0</v>
      </c>
      <c r="ED118" s="11"/>
      <c r="EE118" s="10"/>
      <c r="EF118" s="11"/>
      <c r="EG118" s="10"/>
      <c r="EH118" s="7"/>
      <c r="EI118" s="11"/>
      <c r="EJ118" s="10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125"/>
        <v>0</v>
      </c>
      <c r="EW118" s="11"/>
      <c r="EX118" s="10"/>
      <c r="EY118" s="11"/>
      <c r="EZ118" s="10"/>
      <c r="FA118" s="7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126"/>
        <v>0</v>
      </c>
    </row>
    <row r="119" spans="1:171" x14ac:dyDescent="0.2">
      <c r="A119" s="20">
        <v>13</v>
      </c>
      <c r="B119" s="20">
        <v>1</v>
      </c>
      <c r="C119" s="20"/>
      <c r="D119" s="6" t="s">
        <v>236</v>
      </c>
      <c r="E119" s="3" t="s">
        <v>237</v>
      </c>
      <c r="F119" s="6">
        <f t="shared" si="106"/>
        <v>0</v>
      </c>
      <c r="G119" s="6">
        <f t="shared" si="107"/>
        <v>1</v>
      </c>
      <c r="H119" s="6">
        <f t="shared" si="108"/>
        <v>12</v>
      </c>
      <c r="I119" s="6">
        <f t="shared" si="109"/>
        <v>12</v>
      </c>
      <c r="J119" s="6">
        <f t="shared" si="110"/>
        <v>0</v>
      </c>
      <c r="K119" s="6">
        <f t="shared" si="111"/>
        <v>0</v>
      </c>
      <c r="L119" s="6">
        <f t="shared" si="112"/>
        <v>0</v>
      </c>
      <c r="M119" s="6">
        <f t="shared" si="113"/>
        <v>0</v>
      </c>
      <c r="N119" s="6">
        <f t="shared" si="114"/>
        <v>0</v>
      </c>
      <c r="O119" s="6">
        <f t="shared" si="115"/>
        <v>0</v>
      </c>
      <c r="P119" s="6">
        <f t="shared" si="116"/>
        <v>0</v>
      </c>
      <c r="Q119" s="7">
        <f t="shared" si="117"/>
        <v>2</v>
      </c>
      <c r="R119" s="7">
        <f t="shared" si="118"/>
        <v>0</v>
      </c>
      <c r="S119" s="7">
        <v>0.4</v>
      </c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119"/>
        <v>0</v>
      </c>
      <c r="AM119" s="11"/>
      <c r="AN119" s="10"/>
      <c r="AO119" s="11"/>
      <c r="AP119" s="10"/>
      <c r="AQ119" s="7"/>
      <c r="AR119" s="11"/>
      <c r="AS119" s="10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120"/>
        <v>0</v>
      </c>
      <c r="BF119" s="11"/>
      <c r="BG119" s="10"/>
      <c r="BH119" s="11"/>
      <c r="BI119" s="10"/>
      <c r="BJ119" s="7"/>
      <c r="BK119" s="11"/>
      <c r="BL119" s="10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121"/>
        <v>0</v>
      </c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122"/>
        <v>0</v>
      </c>
      <c r="CR119" s="11"/>
      <c r="CS119" s="10"/>
      <c r="CT119" s="11"/>
      <c r="CU119" s="10"/>
      <c r="CV119" s="7"/>
      <c r="CW119" s="11"/>
      <c r="CX119" s="10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123"/>
        <v>0</v>
      </c>
      <c r="DK119" s="11"/>
      <c r="DL119" s="10"/>
      <c r="DM119" s="11"/>
      <c r="DN119" s="10"/>
      <c r="DO119" s="7"/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124"/>
        <v>0</v>
      </c>
      <c r="ED119" s="11">
        <v>12</v>
      </c>
      <c r="EE119" s="10" t="s">
        <v>61</v>
      </c>
      <c r="EF119" s="11"/>
      <c r="EG119" s="10"/>
      <c r="EH119" s="7">
        <v>2</v>
      </c>
      <c r="EI119" s="11"/>
      <c r="EJ119" s="10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125"/>
        <v>2</v>
      </c>
      <c r="EW119" s="11"/>
      <c r="EX119" s="10"/>
      <c r="EY119" s="11"/>
      <c r="EZ119" s="10"/>
      <c r="FA119" s="7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126"/>
        <v>0</v>
      </c>
    </row>
    <row r="120" spans="1:171" x14ac:dyDescent="0.2">
      <c r="A120" s="20">
        <v>13</v>
      </c>
      <c r="B120" s="20">
        <v>1</v>
      </c>
      <c r="C120" s="20"/>
      <c r="D120" s="6" t="s">
        <v>238</v>
      </c>
      <c r="E120" s="3" t="s">
        <v>239</v>
      </c>
      <c r="F120" s="6">
        <f t="shared" si="106"/>
        <v>0</v>
      </c>
      <c r="G120" s="6">
        <f t="shared" si="107"/>
        <v>1</v>
      </c>
      <c r="H120" s="6">
        <f t="shared" si="108"/>
        <v>12</v>
      </c>
      <c r="I120" s="6">
        <f t="shared" si="109"/>
        <v>12</v>
      </c>
      <c r="J120" s="6">
        <f t="shared" si="110"/>
        <v>0</v>
      </c>
      <c r="K120" s="6">
        <f t="shared" si="111"/>
        <v>0</v>
      </c>
      <c r="L120" s="6">
        <f t="shared" si="112"/>
        <v>0</v>
      </c>
      <c r="M120" s="6">
        <f t="shared" si="113"/>
        <v>0</v>
      </c>
      <c r="N120" s="6">
        <f t="shared" si="114"/>
        <v>0</v>
      </c>
      <c r="O120" s="6">
        <f t="shared" si="115"/>
        <v>0</v>
      </c>
      <c r="P120" s="6">
        <f t="shared" si="116"/>
        <v>0</v>
      </c>
      <c r="Q120" s="7">
        <f t="shared" si="117"/>
        <v>2</v>
      </c>
      <c r="R120" s="7">
        <f t="shared" si="118"/>
        <v>0</v>
      </c>
      <c r="S120" s="7">
        <v>0.4</v>
      </c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119"/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120"/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121"/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122"/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123"/>
        <v>0</v>
      </c>
      <c r="DK120" s="11"/>
      <c r="DL120" s="10"/>
      <c r="DM120" s="11"/>
      <c r="DN120" s="10"/>
      <c r="DO120" s="7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124"/>
        <v>0</v>
      </c>
      <c r="ED120" s="11">
        <v>12</v>
      </c>
      <c r="EE120" s="10" t="s">
        <v>61</v>
      </c>
      <c r="EF120" s="11"/>
      <c r="EG120" s="10"/>
      <c r="EH120" s="7">
        <v>2</v>
      </c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125"/>
        <v>2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126"/>
        <v>0</v>
      </c>
    </row>
    <row r="121" spans="1:171" x14ac:dyDescent="0.2">
      <c r="A121" s="6">
        <v>14</v>
      </c>
      <c r="B121" s="6">
        <v>1</v>
      </c>
      <c r="C121" s="6"/>
      <c r="D121" s="6" t="s">
        <v>240</v>
      </c>
      <c r="E121" s="3" t="s">
        <v>241</v>
      </c>
      <c r="F121" s="6">
        <f t="shared" si="106"/>
        <v>0</v>
      </c>
      <c r="G121" s="6">
        <f t="shared" si="107"/>
        <v>2</v>
      </c>
      <c r="H121" s="6">
        <f t="shared" si="108"/>
        <v>18</v>
      </c>
      <c r="I121" s="6">
        <f t="shared" si="109"/>
        <v>9</v>
      </c>
      <c r="J121" s="6">
        <f t="shared" si="110"/>
        <v>0</v>
      </c>
      <c r="K121" s="6">
        <f t="shared" si="111"/>
        <v>0</v>
      </c>
      <c r="L121" s="6">
        <f t="shared" si="112"/>
        <v>0</v>
      </c>
      <c r="M121" s="6">
        <f t="shared" si="113"/>
        <v>9</v>
      </c>
      <c r="N121" s="6">
        <f t="shared" si="114"/>
        <v>0</v>
      </c>
      <c r="O121" s="6">
        <f t="shared" si="115"/>
        <v>0</v>
      </c>
      <c r="P121" s="6">
        <f t="shared" si="116"/>
        <v>0</v>
      </c>
      <c r="Q121" s="7">
        <f t="shared" si="117"/>
        <v>2</v>
      </c>
      <c r="R121" s="7">
        <f t="shared" si="118"/>
        <v>1</v>
      </c>
      <c r="S121" s="7">
        <v>0.6</v>
      </c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119"/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120"/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121"/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122"/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123"/>
        <v>0</v>
      </c>
      <c r="DK121" s="11"/>
      <c r="DL121" s="10"/>
      <c r="DM121" s="11"/>
      <c r="DN121" s="10"/>
      <c r="DO121" s="7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si="124"/>
        <v>0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si="125"/>
        <v>0</v>
      </c>
      <c r="EW121" s="11">
        <v>9</v>
      </c>
      <c r="EX121" s="10" t="s">
        <v>61</v>
      </c>
      <c r="EY121" s="11"/>
      <c r="EZ121" s="10"/>
      <c r="FA121" s="7">
        <v>1</v>
      </c>
      <c r="FB121" s="11"/>
      <c r="FC121" s="10"/>
      <c r="FD121" s="11"/>
      <c r="FE121" s="10"/>
      <c r="FF121" s="11">
        <v>9</v>
      </c>
      <c r="FG121" s="10" t="s">
        <v>61</v>
      </c>
      <c r="FH121" s="11"/>
      <c r="FI121" s="10"/>
      <c r="FJ121" s="11"/>
      <c r="FK121" s="10"/>
      <c r="FL121" s="11"/>
      <c r="FM121" s="10"/>
      <c r="FN121" s="7">
        <v>1</v>
      </c>
      <c r="FO121" s="7">
        <f t="shared" si="126"/>
        <v>2</v>
      </c>
    </row>
    <row r="122" spans="1:171" x14ac:dyDescent="0.2">
      <c r="A122" s="20">
        <v>15</v>
      </c>
      <c r="B122" s="20">
        <v>1</v>
      </c>
      <c r="C122" s="20"/>
      <c r="D122" s="6" t="s">
        <v>242</v>
      </c>
      <c r="E122" s="3" t="s">
        <v>243</v>
      </c>
      <c r="F122" s="6">
        <f t="shared" si="106"/>
        <v>0</v>
      </c>
      <c r="G122" s="6">
        <f t="shared" si="107"/>
        <v>2</v>
      </c>
      <c r="H122" s="6">
        <f t="shared" si="108"/>
        <v>30</v>
      </c>
      <c r="I122" s="6">
        <f t="shared" si="109"/>
        <v>15</v>
      </c>
      <c r="J122" s="6">
        <f t="shared" si="110"/>
        <v>0</v>
      </c>
      <c r="K122" s="6">
        <f t="shared" si="111"/>
        <v>0</v>
      </c>
      <c r="L122" s="6">
        <f t="shared" si="112"/>
        <v>0</v>
      </c>
      <c r="M122" s="6">
        <f t="shared" si="113"/>
        <v>15</v>
      </c>
      <c r="N122" s="6">
        <f t="shared" si="114"/>
        <v>0</v>
      </c>
      <c r="O122" s="6">
        <f t="shared" si="115"/>
        <v>0</v>
      </c>
      <c r="P122" s="6">
        <f t="shared" si="116"/>
        <v>0</v>
      </c>
      <c r="Q122" s="7">
        <f t="shared" si="117"/>
        <v>3</v>
      </c>
      <c r="R122" s="7">
        <f t="shared" si="118"/>
        <v>2</v>
      </c>
      <c r="S122" s="7">
        <v>1</v>
      </c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9"/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20"/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21"/>
        <v>0</v>
      </c>
      <c r="BY122" s="11">
        <v>15</v>
      </c>
      <c r="BZ122" s="10" t="s">
        <v>61</v>
      </c>
      <c r="CA122" s="11"/>
      <c r="CB122" s="10"/>
      <c r="CC122" s="7">
        <v>1</v>
      </c>
      <c r="CD122" s="11"/>
      <c r="CE122" s="10"/>
      <c r="CF122" s="11"/>
      <c r="CG122" s="10"/>
      <c r="CH122" s="11">
        <v>15</v>
      </c>
      <c r="CI122" s="10" t="s">
        <v>61</v>
      </c>
      <c r="CJ122" s="11"/>
      <c r="CK122" s="10"/>
      <c r="CL122" s="11"/>
      <c r="CM122" s="10"/>
      <c r="CN122" s="11"/>
      <c r="CO122" s="10"/>
      <c r="CP122" s="7">
        <v>2</v>
      </c>
      <c r="CQ122" s="7">
        <f t="shared" si="122"/>
        <v>3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23"/>
        <v>0</v>
      </c>
      <c r="DK122" s="11"/>
      <c r="DL122" s="10"/>
      <c r="DM122" s="11"/>
      <c r="DN122" s="10"/>
      <c r="DO122" s="7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124"/>
        <v>0</v>
      </c>
      <c r="ED122" s="11"/>
      <c r="EE122" s="10"/>
      <c r="EF122" s="11"/>
      <c r="EG122" s="10"/>
      <c r="EH122" s="7"/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25"/>
        <v>0</v>
      </c>
      <c r="EW122" s="11"/>
      <c r="EX122" s="10"/>
      <c r="EY122" s="11"/>
      <c r="EZ122" s="10"/>
      <c r="FA122" s="7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26"/>
        <v>0</v>
      </c>
    </row>
    <row r="123" spans="1:171" x14ac:dyDescent="0.2">
      <c r="A123" s="20">
        <v>15</v>
      </c>
      <c r="B123" s="20">
        <v>1</v>
      </c>
      <c r="C123" s="20"/>
      <c r="D123" s="6" t="s">
        <v>244</v>
      </c>
      <c r="E123" s="3" t="s">
        <v>245</v>
      </c>
      <c r="F123" s="6">
        <f t="shared" si="106"/>
        <v>0</v>
      </c>
      <c r="G123" s="6">
        <f t="shared" si="107"/>
        <v>2</v>
      </c>
      <c r="H123" s="6">
        <f t="shared" si="108"/>
        <v>30</v>
      </c>
      <c r="I123" s="6">
        <f t="shared" si="109"/>
        <v>15</v>
      </c>
      <c r="J123" s="6">
        <f t="shared" si="110"/>
        <v>0</v>
      </c>
      <c r="K123" s="6">
        <f t="shared" si="111"/>
        <v>0</v>
      </c>
      <c r="L123" s="6">
        <f t="shared" si="112"/>
        <v>0</v>
      </c>
      <c r="M123" s="6">
        <f t="shared" si="113"/>
        <v>15</v>
      </c>
      <c r="N123" s="6">
        <f t="shared" si="114"/>
        <v>0</v>
      </c>
      <c r="O123" s="6">
        <f t="shared" si="115"/>
        <v>0</v>
      </c>
      <c r="P123" s="6">
        <f t="shared" si="116"/>
        <v>0</v>
      </c>
      <c r="Q123" s="7">
        <f t="shared" si="117"/>
        <v>3</v>
      </c>
      <c r="R123" s="7">
        <f t="shared" si="118"/>
        <v>2</v>
      </c>
      <c r="S123" s="7">
        <v>1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9"/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20"/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21"/>
        <v>0</v>
      </c>
      <c r="BY123" s="11">
        <v>15</v>
      </c>
      <c r="BZ123" s="10" t="s">
        <v>61</v>
      </c>
      <c r="CA123" s="11"/>
      <c r="CB123" s="10"/>
      <c r="CC123" s="7">
        <v>1</v>
      </c>
      <c r="CD123" s="11"/>
      <c r="CE123" s="10"/>
      <c r="CF123" s="11"/>
      <c r="CG123" s="10"/>
      <c r="CH123" s="11">
        <v>15</v>
      </c>
      <c r="CI123" s="10" t="s">
        <v>61</v>
      </c>
      <c r="CJ123" s="11"/>
      <c r="CK123" s="10"/>
      <c r="CL123" s="11"/>
      <c r="CM123" s="10"/>
      <c r="CN123" s="11"/>
      <c r="CO123" s="10"/>
      <c r="CP123" s="7">
        <v>2</v>
      </c>
      <c r="CQ123" s="7">
        <f t="shared" si="122"/>
        <v>3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23"/>
        <v>0</v>
      </c>
      <c r="DK123" s="11"/>
      <c r="DL123" s="10"/>
      <c r="DM123" s="11"/>
      <c r="DN123" s="10"/>
      <c r="DO123" s="7"/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124"/>
        <v>0</v>
      </c>
      <c r="ED123" s="11"/>
      <c r="EE123" s="10"/>
      <c r="EF123" s="11"/>
      <c r="EG123" s="10"/>
      <c r="EH123" s="7"/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25"/>
        <v>0</v>
      </c>
      <c r="EW123" s="11"/>
      <c r="EX123" s="10"/>
      <c r="EY123" s="11"/>
      <c r="EZ123" s="10"/>
      <c r="FA123" s="7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26"/>
        <v>0</v>
      </c>
    </row>
    <row r="124" spans="1:171" ht="20.100000000000001" customHeight="1" x14ac:dyDescent="0.2">
      <c r="A124" s="19" t="s">
        <v>246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9"/>
      <c r="FO124" s="13"/>
    </row>
    <row r="125" spans="1:171" x14ac:dyDescent="0.2">
      <c r="A125" s="6"/>
      <c r="B125" s="6"/>
      <c r="C125" s="6"/>
      <c r="D125" s="6" t="s">
        <v>247</v>
      </c>
      <c r="E125" s="3" t="s">
        <v>248</v>
      </c>
      <c r="F125" s="6">
        <f>COUNTIF(T125:FM125,"e")</f>
        <v>0</v>
      </c>
      <c r="G125" s="6">
        <f>COUNTIF(T125:FM125,"z")</f>
        <v>1</v>
      </c>
      <c r="H125" s="6">
        <f>SUM(I125:P125)</f>
        <v>6</v>
      </c>
      <c r="I125" s="6">
        <f>T125+AM125+BF125+BY125+CR125+DK125+ED125+EW125</f>
        <v>0</v>
      </c>
      <c r="J125" s="6">
        <f>V125+AO125+BH125+CA125+CT125+DM125+EF125+EY125</f>
        <v>0</v>
      </c>
      <c r="K125" s="6">
        <f>Y125+AR125+BK125+CD125+CW125+DP125+EI125+FB125</f>
        <v>0</v>
      </c>
      <c r="L125" s="6">
        <f>AA125+AT125+BM125+CF125+CY125+DR125+EK125+FD125</f>
        <v>0</v>
      </c>
      <c r="M125" s="6">
        <f>AC125+AV125+BO125+CH125+DA125+DT125+EM125+FF125</f>
        <v>0</v>
      </c>
      <c r="N125" s="6">
        <f>AE125+AX125+BQ125+CJ125+DC125+DV125+EO125+FH125</f>
        <v>0</v>
      </c>
      <c r="O125" s="6">
        <f>AG125+AZ125+BS125+CL125+DE125+DX125+EQ125+FJ125</f>
        <v>6</v>
      </c>
      <c r="P125" s="6">
        <f>AI125+BB125+BU125+CN125+DG125+DZ125+ES125+FL125</f>
        <v>0</v>
      </c>
      <c r="Q125" s="7">
        <f>AL125+BE125+BX125+CQ125+DJ125+EC125+EV125+FO125</f>
        <v>6</v>
      </c>
      <c r="R125" s="7">
        <f>AK125+BD125+BW125+CP125+DI125+EB125+EU125+FN125</f>
        <v>6</v>
      </c>
      <c r="S125" s="7">
        <v>0.2</v>
      </c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>X125+AK125</f>
        <v>0</v>
      </c>
      <c r="AM125" s="11"/>
      <c r="AN125" s="10"/>
      <c r="AO125" s="11"/>
      <c r="AP125" s="10"/>
      <c r="AQ125" s="7"/>
      <c r="AR125" s="11"/>
      <c r="AS125" s="10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>AQ125+BD125</f>
        <v>0</v>
      </c>
      <c r="BF125" s="11"/>
      <c r="BG125" s="10"/>
      <c r="BH125" s="11"/>
      <c r="BI125" s="10"/>
      <c r="BJ125" s="7"/>
      <c r="BK125" s="11"/>
      <c r="BL125" s="10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>BJ125+BW125</f>
        <v>0</v>
      </c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>CC125+CP125</f>
        <v>0</v>
      </c>
      <c r="CR125" s="11"/>
      <c r="CS125" s="10"/>
      <c r="CT125" s="11"/>
      <c r="CU125" s="10"/>
      <c r="CV125" s="7"/>
      <c r="CW125" s="11"/>
      <c r="CX125" s="10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>CV125+DI125</f>
        <v>0</v>
      </c>
      <c r="DK125" s="11"/>
      <c r="DL125" s="10"/>
      <c r="DM125" s="11"/>
      <c r="DN125" s="10"/>
      <c r="DO125" s="7"/>
      <c r="DP125" s="11"/>
      <c r="DQ125" s="10"/>
      <c r="DR125" s="11"/>
      <c r="DS125" s="10"/>
      <c r="DT125" s="11"/>
      <c r="DU125" s="10"/>
      <c r="DV125" s="11"/>
      <c r="DW125" s="10"/>
      <c r="DX125" s="11"/>
      <c r="DY125" s="10"/>
      <c r="DZ125" s="11"/>
      <c r="EA125" s="10"/>
      <c r="EB125" s="7"/>
      <c r="EC125" s="7">
        <f>DO125+EB125</f>
        <v>0</v>
      </c>
      <c r="ED125" s="11"/>
      <c r="EE125" s="10"/>
      <c r="EF125" s="11"/>
      <c r="EG125" s="10"/>
      <c r="EH125" s="7"/>
      <c r="EI125" s="11"/>
      <c r="EJ125" s="10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>EH125+EU125</f>
        <v>0</v>
      </c>
      <c r="EW125" s="11"/>
      <c r="EX125" s="10"/>
      <c r="EY125" s="11"/>
      <c r="EZ125" s="10"/>
      <c r="FA125" s="7"/>
      <c r="FB125" s="11"/>
      <c r="FC125" s="10"/>
      <c r="FD125" s="11"/>
      <c r="FE125" s="10"/>
      <c r="FF125" s="11"/>
      <c r="FG125" s="10"/>
      <c r="FH125" s="11"/>
      <c r="FI125" s="10"/>
      <c r="FJ125" s="11">
        <v>6</v>
      </c>
      <c r="FK125" s="10" t="s">
        <v>61</v>
      </c>
      <c r="FL125" s="11"/>
      <c r="FM125" s="10"/>
      <c r="FN125" s="7">
        <v>6</v>
      </c>
      <c r="FO125" s="7">
        <f>FA125+FN125</f>
        <v>6</v>
      </c>
    </row>
    <row r="126" spans="1:171" ht="15.95" customHeight="1" x14ac:dyDescent="0.2">
      <c r="A126" s="6"/>
      <c r="B126" s="6"/>
      <c r="C126" s="6"/>
      <c r="D126" s="6"/>
      <c r="E126" s="6" t="s">
        <v>73</v>
      </c>
      <c r="F126" s="6">
        <f t="shared" ref="F126:AK126" si="127">SUM(F125:F125)</f>
        <v>0</v>
      </c>
      <c r="G126" s="6">
        <f t="shared" si="127"/>
        <v>1</v>
      </c>
      <c r="H126" s="6">
        <f t="shared" si="127"/>
        <v>6</v>
      </c>
      <c r="I126" s="6">
        <f t="shared" si="127"/>
        <v>0</v>
      </c>
      <c r="J126" s="6">
        <f t="shared" si="127"/>
        <v>0</v>
      </c>
      <c r="K126" s="6">
        <f t="shared" si="127"/>
        <v>0</v>
      </c>
      <c r="L126" s="6">
        <f t="shared" si="127"/>
        <v>0</v>
      </c>
      <c r="M126" s="6">
        <f t="shared" si="127"/>
        <v>0</v>
      </c>
      <c r="N126" s="6">
        <f t="shared" si="127"/>
        <v>0</v>
      </c>
      <c r="O126" s="6">
        <f t="shared" si="127"/>
        <v>6</v>
      </c>
      <c r="P126" s="6">
        <f t="shared" si="127"/>
        <v>0</v>
      </c>
      <c r="Q126" s="7">
        <f t="shared" si="127"/>
        <v>6</v>
      </c>
      <c r="R126" s="7">
        <f t="shared" si="127"/>
        <v>6</v>
      </c>
      <c r="S126" s="7">
        <f t="shared" si="127"/>
        <v>0.2</v>
      </c>
      <c r="T126" s="11">
        <f t="shared" si="127"/>
        <v>0</v>
      </c>
      <c r="U126" s="10">
        <f t="shared" si="127"/>
        <v>0</v>
      </c>
      <c r="V126" s="11">
        <f t="shared" si="127"/>
        <v>0</v>
      </c>
      <c r="W126" s="10">
        <f t="shared" si="127"/>
        <v>0</v>
      </c>
      <c r="X126" s="7">
        <f t="shared" si="127"/>
        <v>0</v>
      </c>
      <c r="Y126" s="11">
        <f t="shared" si="127"/>
        <v>0</v>
      </c>
      <c r="Z126" s="10">
        <f t="shared" si="127"/>
        <v>0</v>
      </c>
      <c r="AA126" s="11">
        <f t="shared" si="127"/>
        <v>0</v>
      </c>
      <c r="AB126" s="10">
        <f t="shared" si="127"/>
        <v>0</v>
      </c>
      <c r="AC126" s="11">
        <f t="shared" si="127"/>
        <v>0</v>
      </c>
      <c r="AD126" s="10">
        <f t="shared" si="127"/>
        <v>0</v>
      </c>
      <c r="AE126" s="11">
        <f t="shared" si="127"/>
        <v>0</v>
      </c>
      <c r="AF126" s="10">
        <f t="shared" si="127"/>
        <v>0</v>
      </c>
      <c r="AG126" s="11">
        <f t="shared" si="127"/>
        <v>0</v>
      </c>
      <c r="AH126" s="10">
        <f t="shared" si="127"/>
        <v>0</v>
      </c>
      <c r="AI126" s="11">
        <f t="shared" si="127"/>
        <v>0</v>
      </c>
      <c r="AJ126" s="10">
        <f t="shared" si="127"/>
        <v>0</v>
      </c>
      <c r="AK126" s="7">
        <f t="shared" si="127"/>
        <v>0</v>
      </c>
      <c r="AL126" s="7">
        <f t="shared" ref="AL126:BQ126" si="128">SUM(AL125:AL125)</f>
        <v>0</v>
      </c>
      <c r="AM126" s="11">
        <f t="shared" si="128"/>
        <v>0</v>
      </c>
      <c r="AN126" s="10">
        <f t="shared" si="128"/>
        <v>0</v>
      </c>
      <c r="AO126" s="11">
        <f t="shared" si="128"/>
        <v>0</v>
      </c>
      <c r="AP126" s="10">
        <f t="shared" si="128"/>
        <v>0</v>
      </c>
      <c r="AQ126" s="7">
        <f t="shared" si="128"/>
        <v>0</v>
      </c>
      <c r="AR126" s="11">
        <f t="shared" si="128"/>
        <v>0</v>
      </c>
      <c r="AS126" s="10">
        <f t="shared" si="128"/>
        <v>0</v>
      </c>
      <c r="AT126" s="11">
        <f t="shared" si="128"/>
        <v>0</v>
      </c>
      <c r="AU126" s="10">
        <f t="shared" si="128"/>
        <v>0</v>
      </c>
      <c r="AV126" s="11">
        <f t="shared" si="128"/>
        <v>0</v>
      </c>
      <c r="AW126" s="10">
        <f t="shared" si="128"/>
        <v>0</v>
      </c>
      <c r="AX126" s="11">
        <f t="shared" si="128"/>
        <v>0</v>
      </c>
      <c r="AY126" s="10">
        <f t="shared" si="128"/>
        <v>0</v>
      </c>
      <c r="AZ126" s="11">
        <f t="shared" si="128"/>
        <v>0</v>
      </c>
      <c r="BA126" s="10">
        <f t="shared" si="128"/>
        <v>0</v>
      </c>
      <c r="BB126" s="11">
        <f t="shared" si="128"/>
        <v>0</v>
      </c>
      <c r="BC126" s="10">
        <f t="shared" si="128"/>
        <v>0</v>
      </c>
      <c r="BD126" s="7">
        <f t="shared" si="128"/>
        <v>0</v>
      </c>
      <c r="BE126" s="7">
        <f t="shared" si="128"/>
        <v>0</v>
      </c>
      <c r="BF126" s="11">
        <f t="shared" si="128"/>
        <v>0</v>
      </c>
      <c r="BG126" s="10">
        <f t="shared" si="128"/>
        <v>0</v>
      </c>
      <c r="BH126" s="11">
        <f t="shared" si="128"/>
        <v>0</v>
      </c>
      <c r="BI126" s="10">
        <f t="shared" si="128"/>
        <v>0</v>
      </c>
      <c r="BJ126" s="7">
        <f t="shared" si="128"/>
        <v>0</v>
      </c>
      <c r="BK126" s="11">
        <f t="shared" si="128"/>
        <v>0</v>
      </c>
      <c r="BL126" s="10">
        <f t="shared" si="128"/>
        <v>0</v>
      </c>
      <c r="BM126" s="11">
        <f t="shared" si="128"/>
        <v>0</v>
      </c>
      <c r="BN126" s="10">
        <f t="shared" si="128"/>
        <v>0</v>
      </c>
      <c r="BO126" s="11">
        <f t="shared" si="128"/>
        <v>0</v>
      </c>
      <c r="BP126" s="10">
        <f t="shared" si="128"/>
        <v>0</v>
      </c>
      <c r="BQ126" s="11">
        <f t="shared" si="128"/>
        <v>0</v>
      </c>
      <c r="BR126" s="10">
        <f t="shared" ref="BR126:CW126" si="129">SUM(BR125:BR125)</f>
        <v>0</v>
      </c>
      <c r="BS126" s="11">
        <f t="shared" si="129"/>
        <v>0</v>
      </c>
      <c r="BT126" s="10">
        <f t="shared" si="129"/>
        <v>0</v>
      </c>
      <c r="BU126" s="11">
        <f t="shared" si="129"/>
        <v>0</v>
      </c>
      <c r="BV126" s="10">
        <f t="shared" si="129"/>
        <v>0</v>
      </c>
      <c r="BW126" s="7">
        <f t="shared" si="129"/>
        <v>0</v>
      </c>
      <c r="BX126" s="7">
        <f t="shared" si="129"/>
        <v>0</v>
      </c>
      <c r="BY126" s="11">
        <f t="shared" si="129"/>
        <v>0</v>
      </c>
      <c r="BZ126" s="10">
        <f t="shared" si="129"/>
        <v>0</v>
      </c>
      <c r="CA126" s="11">
        <f t="shared" si="129"/>
        <v>0</v>
      </c>
      <c r="CB126" s="10">
        <f t="shared" si="129"/>
        <v>0</v>
      </c>
      <c r="CC126" s="7">
        <f t="shared" si="129"/>
        <v>0</v>
      </c>
      <c r="CD126" s="11">
        <f t="shared" si="129"/>
        <v>0</v>
      </c>
      <c r="CE126" s="10">
        <f t="shared" si="129"/>
        <v>0</v>
      </c>
      <c r="CF126" s="11">
        <f t="shared" si="129"/>
        <v>0</v>
      </c>
      <c r="CG126" s="10">
        <f t="shared" si="129"/>
        <v>0</v>
      </c>
      <c r="CH126" s="11">
        <f t="shared" si="129"/>
        <v>0</v>
      </c>
      <c r="CI126" s="10">
        <f t="shared" si="129"/>
        <v>0</v>
      </c>
      <c r="CJ126" s="11">
        <f t="shared" si="129"/>
        <v>0</v>
      </c>
      <c r="CK126" s="10">
        <f t="shared" si="129"/>
        <v>0</v>
      </c>
      <c r="CL126" s="11">
        <f t="shared" si="129"/>
        <v>0</v>
      </c>
      <c r="CM126" s="10">
        <f t="shared" si="129"/>
        <v>0</v>
      </c>
      <c r="CN126" s="11">
        <f t="shared" si="129"/>
        <v>0</v>
      </c>
      <c r="CO126" s="10">
        <f t="shared" si="129"/>
        <v>0</v>
      </c>
      <c r="CP126" s="7">
        <f t="shared" si="129"/>
        <v>0</v>
      </c>
      <c r="CQ126" s="7">
        <f t="shared" si="129"/>
        <v>0</v>
      </c>
      <c r="CR126" s="11">
        <f t="shared" si="129"/>
        <v>0</v>
      </c>
      <c r="CS126" s="10">
        <f t="shared" si="129"/>
        <v>0</v>
      </c>
      <c r="CT126" s="11">
        <f t="shared" si="129"/>
        <v>0</v>
      </c>
      <c r="CU126" s="10">
        <f t="shared" si="129"/>
        <v>0</v>
      </c>
      <c r="CV126" s="7">
        <f t="shared" si="129"/>
        <v>0</v>
      </c>
      <c r="CW126" s="11">
        <f t="shared" si="129"/>
        <v>0</v>
      </c>
      <c r="CX126" s="10">
        <f t="shared" ref="CX126:EC126" si="130">SUM(CX125:CX125)</f>
        <v>0</v>
      </c>
      <c r="CY126" s="11">
        <f t="shared" si="130"/>
        <v>0</v>
      </c>
      <c r="CZ126" s="10">
        <f t="shared" si="130"/>
        <v>0</v>
      </c>
      <c r="DA126" s="11">
        <f t="shared" si="130"/>
        <v>0</v>
      </c>
      <c r="DB126" s="10">
        <f t="shared" si="130"/>
        <v>0</v>
      </c>
      <c r="DC126" s="11">
        <f t="shared" si="130"/>
        <v>0</v>
      </c>
      <c r="DD126" s="10">
        <f t="shared" si="130"/>
        <v>0</v>
      </c>
      <c r="DE126" s="11">
        <f t="shared" si="130"/>
        <v>0</v>
      </c>
      <c r="DF126" s="10">
        <f t="shared" si="130"/>
        <v>0</v>
      </c>
      <c r="DG126" s="11">
        <f t="shared" si="130"/>
        <v>0</v>
      </c>
      <c r="DH126" s="10">
        <f t="shared" si="130"/>
        <v>0</v>
      </c>
      <c r="DI126" s="7">
        <f t="shared" si="130"/>
        <v>0</v>
      </c>
      <c r="DJ126" s="7">
        <f t="shared" si="130"/>
        <v>0</v>
      </c>
      <c r="DK126" s="11">
        <f t="shared" si="130"/>
        <v>0</v>
      </c>
      <c r="DL126" s="10">
        <f t="shared" si="130"/>
        <v>0</v>
      </c>
      <c r="DM126" s="11">
        <f t="shared" si="130"/>
        <v>0</v>
      </c>
      <c r="DN126" s="10">
        <f t="shared" si="130"/>
        <v>0</v>
      </c>
      <c r="DO126" s="7">
        <f t="shared" si="130"/>
        <v>0</v>
      </c>
      <c r="DP126" s="11">
        <f t="shared" si="130"/>
        <v>0</v>
      </c>
      <c r="DQ126" s="10">
        <f t="shared" si="130"/>
        <v>0</v>
      </c>
      <c r="DR126" s="11">
        <f t="shared" si="130"/>
        <v>0</v>
      </c>
      <c r="DS126" s="10">
        <f t="shared" si="130"/>
        <v>0</v>
      </c>
      <c r="DT126" s="11">
        <f t="shared" si="130"/>
        <v>0</v>
      </c>
      <c r="DU126" s="10">
        <f t="shared" si="130"/>
        <v>0</v>
      </c>
      <c r="DV126" s="11">
        <f t="shared" si="130"/>
        <v>0</v>
      </c>
      <c r="DW126" s="10">
        <f t="shared" si="130"/>
        <v>0</v>
      </c>
      <c r="DX126" s="11">
        <f t="shared" si="130"/>
        <v>0</v>
      </c>
      <c r="DY126" s="10">
        <f t="shared" si="130"/>
        <v>0</v>
      </c>
      <c r="DZ126" s="11">
        <f t="shared" si="130"/>
        <v>0</v>
      </c>
      <c r="EA126" s="10">
        <f t="shared" si="130"/>
        <v>0</v>
      </c>
      <c r="EB126" s="7">
        <f t="shared" si="130"/>
        <v>0</v>
      </c>
      <c r="EC126" s="7">
        <f t="shared" si="130"/>
        <v>0</v>
      </c>
      <c r="ED126" s="11">
        <f t="shared" ref="ED126:FI126" si="131">SUM(ED125:ED125)</f>
        <v>0</v>
      </c>
      <c r="EE126" s="10">
        <f t="shared" si="131"/>
        <v>0</v>
      </c>
      <c r="EF126" s="11">
        <f t="shared" si="131"/>
        <v>0</v>
      </c>
      <c r="EG126" s="10">
        <f t="shared" si="131"/>
        <v>0</v>
      </c>
      <c r="EH126" s="7">
        <f t="shared" si="131"/>
        <v>0</v>
      </c>
      <c r="EI126" s="11">
        <f t="shared" si="131"/>
        <v>0</v>
      </c>
      <c r="EJ126" s="10">
        <f t="shared" si="131"/>
        <v>0</v>
      </c>
      <c r="EK126" s="11">
        <f t="shared" si="131"/>
        <v>0</v>
      </c>
      <c r="EL126" s="10">
        <f t="shared" si="131"/>
        <v>0</v>
      </c>
      <c r="EM126" s="11">
        <f t="shared" si="131"/>
        <v>0</v>
      </c>
      <c r="EN126" s="10">
        <f t="shared" si="131"/>
        <v>0</v>
      </c>
      <c r="EO126" s="11">
        <f t="shared" si="131"/>
        <v>0</v>
      </c>
      <c r="EP126" s="10">
        <f t="shared" si="131"/>
        <v>0</v>
      </c>
      <c r="EQ126" s="11">
        <f t="shared" si="131"/>
        <v>0</v>
      </c>
      <c r="ER126" s="10">
        <f t="shared" si="131"/>
        <v>0</v>
      </c>
      <c r="ES126" s="11">
        <f t="shared" si="131"/>
        <v>0</v>
      </c>
      <c r="ET126" s="10">
        <f t="shared" si="131"/>
        <v>0</v>
      </c>
      <c r="EU126" s="7">
        <f t="shared" si="131"/>
        <v>0</v>
      </c>
      <c r="EV126" s="7">
        <f t="shared" si="131"/>
        <v>0</v>
      </c>
      <c r="EW126" s="11">
        <f t="shared" si="131"/>
        <v>0</v>
      </c>
      <c r="EX126" s="10">
        <f t="shared" si="131"/>
        <v>0</v>
      </c>
      <c r="EY126" s="11">
        <f t="shared" si="131"/>
        <v>0</v>
      </c>
      <c r="EZ126" s="10">
        <f t="shared" si="131"/>
        <v>0</v>
      </c>
      <c r="FA126" s="7">
        <f t="shared" si="131"/>
        <v>0</v>
      </c>
      <c r="FB126" s="11">
        <f t="shared" si="131"/>
        <v>0</v>
      </c>
      <c r="FC126" s="10">
        <f t="shared" si="131"/>
        <v>0</v>
      </c>
      <c r="FD126" s="11">
        <f t="shared" si="131"/>
        <v>0</v>
      </c>
      <c r="FE126" s="10">
        <f t="shared" si="131"/>
        <v>0</v>
      </c>
      <c r="FF126" s="11">
        <f t="shared" si="131"/>
        <v>0</v>
      </c>
      <c r="FG126" s="10">
        <f t="shared" si="131"/>
        <v>0</v>
      </c>
      <c r="FH126" s="11">
        <f t="shared" si="131"/>
        <v>0</v>
      </c>
      <c r="FI126" s="10">
        <f t="shared" si="131"/>
        <v>0</v>
      </c>
      <c r="FJ126" s="11">
        <f t="shared" ref="FJ126:FO126" si="132">SUM(FJ125:FJ125)</f>
        <v>6</v>
      </c>
      <c r="FK126" s="10">
        <f t="shared" si="132"/>
        <v>0</v>
      </c>
      <c r="FL126" s="11">
        <f t="shared" si="132"/>
        <v>0</v>
      </c>
      <c r="FM126" s="10">
        <f t="shared" si="132"/>
        <v>0</v>
      </c>
      <c r="FN126" s="7">
        <f t="shared" si="132"/>
        <v>6</v>
      </c>
      <c r="FO126" s="7">
        <f t="shared" si="132"/>
        <v>6</v>
      </c>
    </row>
    <row r="127" spans="1:171" ht="20.100000000000001" customHeight="1" x14ac:dyDescent="0.2">
      <c r="A127" s="19" t="s">
        <v>249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9"/>
      <c r="FO127" s="13"/>
    </row>
    <row r="128" spans="1:171" x14ac:dyDescent="0.2">
      <c r="A128" s="6"/>
      <c r="B128" s="6"/>
      <c r="C128" s="6"/>
      <c r="D128" s="6" t="s">
        <v>250</v>
      </c>
      <c r="E128" s="3" t="s">
        <v>251</v>
      </c>
      <c r="F128" s="6">
        <f>COUNTIF(T128:FM128,"e")</f>
        <v>0</v>
      </c>
      <c r="G128" s="6">
        <f>COUNTIF(T128:FM128,"z")</f>
        <v>1</v>
      </c>
      <c r="H128" s="6">
        <f>SUM(I128:P128)</f>
        <v>4</v>
      </c>
      <c r="I128" s="6">
        <f>T128+AM128+BF128+BY128+CR128+DK128+ED128+EW128</f>
        <v>4</v>
      </c>
      <c r="J128" s="6">
        <f>V128+AO128+BH128+CA128+CT128+DM128+EF128+EY128</f>
        <v>0</v>
      </c>
      <c r="K128" s="6">
        <f>Y128+AR128+BK128+CD128+CW128+DP128+EI128+FB128</f>
        <v>0</v>
      </c>
      <c r="L128" s="6">
        <f>AA128+AT128+BM128+CF128+CY128+DR128+EK128+FD128</f>
        <v>0</v>
      </c>
      <c r="M128" s="6">
        <f>AC128+AV128+BO128+CH128+DA128+DT128+EM128+FF128</f>
        <v>0</v>
      </c>
      <c r="N128" s="6">
        <f>AE128+AX128+BQ128+CJ128+DC128+DV128+EO128+FH128</f>
        <v>0</v>
      </c>
      <c r="O128" s="6">
        <f>AG128+AZ128+BS128+CL128+DE128+DX128+EQ128+FJ128</f>
        <v>0</v>
      </c>
      <c r="P128" s="6">
        <f>AI128+BB128+BU128+CN128+DG128+DZ128+ES128+FL128</f>
        <v>0</v>
      </c>
      <c r="Q128" s="7">
        <f>AL128+BE128+BX128+CQ128+DJ128+EC128+EV128+FO128</f>
        <v>0</v>
      </c>
      <c r="R128" s="7">
        <f>AK128+BD128+BW128+CP128+DI128+EB128+EU128+FN128</f>
        <v>0</v>
      </c>
      <c r="S128" s="7">
        <v>0.1</v>
      </c>
      <c r="T128" s="11">
        <v>4</v>
      </c>
      <c r="U128" s="10" t="s">
        <v>61</v>
      </c>
      <c r="V128" s="11"/>
      <c r="W128" s="10"/>
      <c r="X128" s="7">
        <v>0</v>
      </c>
      <c r="Y128" s="11"/>
      <c r="Z128" s="10"/>
      <c r="AA128" s="11"/>
      <c r="AB128" s="10"/>
      <c r="AC128" s="11"/>
      <c r="AD128" s="10"/>
      <c r="AE128" s="11"/>
      <c r="AF128" s="10"/>
      <c r="AG128" s="11"/>
      <c r="AH128" s="10"/>
      <c r="AI128" s="11"/>
      <c r="AJ128" s="10"/>
      <c r="AK128" s="7"/>
      <c r="AL128" s="7">
        <f>X128+AK128</f>
        <v>0</v>
      </c>
      <c r="AM128" s="11"/>
      <c r="AN128" s="10"/>
      <c r="AO128" s="11"/>
      <c r="AP128" s="10"/>
      <c r="AQ128" s="7"/>
      <c r="AR128" s="11"/>
      <c r="AS128" s="10"/>
      <c r="AT128" s="11"/>
      <c r="AU128" s="10"/>
      <c r="AV128" s="11"/>
      <c r="AW128" s="10"/>
      <c r="AX128" s="11"/>
      <c r="AY128" s="10"/>
      <c r="AZ128" s="11"/>
      <c r="BA128" s="10"/>
      <c r="BB128" s="11"/>
      <c r="BC128" s="10"/>
      <c r="BD128" s="7"/>
      <c r="BE128" s="7">
        <f>AQ128+BD128</f>
        <v>0</v>
      </c>
      <c r="BF128" s="11"/>
      <c r="BG128" s="10"/>
      <c r="BH128" s="11"/>
      <c r="BI128" s="10"/>
      <c r="BJ128" s="7"/>
      <c r="BK128" s="11"/>
      <c r="BL128" s="10"/>
      <c r="BM128" s="11"/>
      <c r="BN128" s="10"/>
      <c r="BO128" s="11"/>
      <c r="BP128" s="10"/>
      <c r="BQ128" s="11"/>
      <c r="BR128" s="10"/>
      <c r="BS128" s="11"/>
      <c r="BT128" s="10"/>
      <c r="BU128" s="11"/>
      <c r="BV128" s="10"/>
      <c r="BW128" s="7"/>
      <c r="BX128" s="7">
        <f>BJ128+BW128</f>
        <v>0</v>
      </c>
      <c r="BY128" s="11"/>
      <c r="BZ128" s="10"/>
      <c r="CA128" s="11"/>
      <c r="CB128" s="10"/>
      <c r="CC128" s="7"/>
      <c r="CD128" s="11"/>
      <c r="CE128" s="10"/>
      <c r="CF128" s="11"/>
      <c r="CG128" s="10"/>
      <c r="CH128" s="11"/>
      <c r="CI128" s="10"/>
      <c r="CJ128" s="11"/>
      <c r="CK128" s="10"/>
      <c r="CL128" s="11"/>
      <c r="CM128" s="10"/>
      <c r="CN128" s="11"/>
      <c r="CO128" s="10"/>
      <c r="CP128" s="7"/>
      <c r="CQ128" s="7">
        <f>CC128+CP128</f>
        <v>0</v>
      </c>
      <c r="CR128" s="11"/>
      <c r="CS128" s="10"/>
      <c r="CT128" s="11"/>
      <c r="CU128" s="10"/>
      <c r="CV128" s="7"/>
      <c r="CW128" s="11"/>
      <c r="CX128" s="10"/>
      <c r="CY128" s="11"/>
      <c r="CZ128" s="10"/>
      <c r="DA128" s="11"/>
      <c r="DB128" s="10"/>
      <c r="DC128" s="11"/>
      <c r="DD128" s="10"/>
      <c r="DE128" s="11"/>
      <c r="DF128" s="10"/>
      <c r="DG128" s="11"/>
      <c r="DH128" s="10"/>
      <c r="DI128" s="7"/>
      <c r="DJ128" s="7">
        <f>CV128+DI128</f>
        <v>0</v>
      </c>
      <c r="DK128" s="11"/>
      <c r="DL128" s="10"/>
      <c r="DM128" s="11"/>
      <c r="DN128" s="10"/>
      <c r="DO128" s="7"/>
      <c r="DP128" s="11"/>
      <c r="DQ128" s="10"/>
      <c r="DR128" s="11"/>
      <c r="DS128" s="10"/>
      <c r="DT128" s="11"/>
      <c r="DU128" s="10"/>
      <c r="DV128" s="11"/>
      <c r="DW128" s="10"/>
      <c r="DX128" s="11"/>
      <c r="DY128" s="10"/>
      <c r="DZ128" s="11"/>
      <c r="EA128" s="10"/>
      <c r="EB128" s="7"/>
      <c r="EC128" s="7">
        <f>DO128+EB128</f>
        <v>0</v>
      </c>
      <c r="ED128" s="11"/>
      <c r="EE128" s="10"/>
      <c r="EF128" s="11"/>
      <c r="EG128" s="10"/>
      <c r="EH128" s="7"/>
      <c r="EI128" s="11"/>
      <c r="EJ128" s="10"/>
      <c r="EK128" s="11"/>
      <c r="EL128" s="10"/>
      <c r="EM128" s="11"/>
      <c r="EN128" s="10"/>
      <c r="EO128" s="11"/>
      <c r="EP128" s="10"/>
      <c r="EQ128" s="11"/>
      <c r="ER128" s="10"/>
      <c r="ES128" s="11"/>
      <c r="ET128" s="10"/>
      <c r="EU128" s="7"/>
      <c r="EV128" s="7">
        <f>EH128+EU128</f>
        <v>0</v>
      </c>
      <c r="EW128" s="11"/>
      <c r="EX128" s="10"/>
      <c r="EY128" s="11"/>
      <c r="EZ128" s="10"/>
      <c r="FA128" s="7"/>
      <c r="FB128" s="11"/>
      <c r="FC128" s="10"/>
      <c r="FD128" s="11"/>
      <c r="FE128" s="10"/>
      <c r="FF128" s="11"/>
      <c r="FG128" s="10"/>
      <c r="FH128" s="11"/>
      <c r="FI128" s="10"/>
      <c r="FJ128" s="11"/>
      <c r="FK128" s="10"/>
      <c r="FL128" s="11"/>
      <c r="FM128" s="10"/>
      <c r="FN128" s="7"/>
      <c r="FO128" s="7">
        <f>FA128+FN128</f>
        <v>0</v>
      </c>
    </row>
    <row r="129" spans="1:171" x14ac:dyDescent="0.2">
      <c r="A129" s="6"/>
      <c r="B129" s="6"/>
      <c r="C129" s="6"/>
      <c r="D129" s="6" t="s">
        <v>252</v>
      </c>
      <c r="E129" s="3" t="s">
        <v>253</v>
      </c>
      <c r="F129" s="6">
        <f>COUNTIF(T129:FM129,"e")</f>
        <v>0</v>
      </c>
      <c r="G129" s="6">
        <f>COUNTIF(T129:FM129,"z")</f>
        <v>1</v>
      </c>
      <c r="H129" s="6">
        <f>SUM(I129:P129)</f>
        <v>1</v>
      </c>
      <c r="I129" s="6">
        <f>T129+AM129+BF129+BY129+CR129+DK129+ED129+EW129</f>
        <v>1</v>
      </c>
      <c r="J129" s="6">
        <f>V129+AO129+BH129+CA129+CT129+DM129+EF129+EY129</f>
        <v>0</v>
      </c>
      <c r="K129" s="6">
        <f>Y129+AR129+BK129+CD129+CW129+DP129+EI129+FB129</f>
        <v>0</v>
      </c>
      <c r="L129" s="6">
        <f>AA129+AT129+BM129+CF129+CY129+DR129+EK129+FD129</f>
        <v>0</v>
      </c>
      <c r="M129" s="6">
        <f>AC129+AV129+BO129+CH129+DA129+DT129+EM129+FF129</f>
        <v>0</v>
      </c>
      <c r="N129" s="6">
        <f>AE129+AX129+BQ129+CJ129+DC129+DV129+EO129+FH129</f>
        <v>0</v>
      </c>
      <c r="O129" s="6">
        <f>AG129+AZ129+BS129+CL129+DE129+DX129+EQ129+FJ129</f>
        <v>0</v>
      </c>
      <c r="P129" s="6">
        <f>AI129+BB129+BU129+CN129+DG129+DZ129+ES129+FL129</f>
        <v>0</v>
      </c>
      <c r="Q129" s="7">
        <f>AL129+BE129+BX129+CQ129+DJ129+EC129+EV129+FO129</f>
        <v>0</v>
      </c>
      <c r="R129" s="7">
        <f>AK129+BD129+BW129+CP129+DI129+EB129+EU129+FN129</f>
        <v>0</v>
      </c>
      <c r="S129" s="7">
        <v>0</v>
      </c>
      <c r="T129" s="11">
        <v>1</v>
      </c>
      <c r="U129" s="10" t="s">
        <v>61</v>
      </c>
      <c r="V129" s="11"/>
      <c r="W129" s="10"/>
      <c r="X129" s="7">
        <v>0</v>
      </c>
      <c r="Y129" s="11"/>
      <c r="Z129" s="10"/>
      <c r="AA129" s="11"/>
      <c r="AB129" s="10"/>
      <c r="AC129" s="11"/>
      <c r="AD129" s="10"/>
      <c r="AE129" s="11"/>
      <c r="AF129" s="10"/>
      <c r="AG129" s="11"/>
      <c r="AH129" s="10"/>
      <c r="AI129" s="11"/>
      <c r="AJ129" s="10"/>
      <c r="AK129" s="7"/>
      <c r="AL129" s="7">
        <f>X129+AK129</f>
        <v>0</v>
      </c>
      <c r="AM129" s="11"/>
      <c r="AN129" s="10"/>
      <c r="AO129" s="11"/>
      <c r="AP129" s="10"/>
      <c r="AQ129" s="7"/>
      <c r="AR129" s="11"/>
      <c r="AS129" s="10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7"/>
      <c r="BE129" s="7">
        <f>AQ129+BD129</f>
        <v>0</v>
      </c>
      <c r="BF129" s="11"/>
      <c r="BG129" s="10"/>
      <c r="BH129" s="11"/>
      <c r="BI129" s="10"/>
      <c r="BJ129" s="7"/>
      <c r="BK129" s="11"/>
      <c r="BL129" s="10"/>
      <c r="BM129" s="11"/>
      <c r="BN129" s="10"/>
      <c r="BO129" s="11"/>
      <c r="BP129" s="10"/>
      <c r="BQ129" s="11"/>
      <c r="BR129" s="10"/>
      <c r="BS129" s="11"/>
      <c r="BT129" s="10"/>
      <c r="BU129" s="11"/>
      <c r="BV129" s="10"/>
      <c r="BW129" s="7"/>
      <c r="BX129" s="7">
        <f>BJ129+BW129</f>
        <v>0</v>
      </c>
      <c r="BY129" s="11"/>
      <c r="BZ129" s="10"/>
      <c r="CA129" s="11"/>
      <c r="CB129" s="10"/>
      <c r="CC129" s="7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7"/>
      <c r="CQ129" s="7">
        <f>CC129+CP129</f>
        <v>0</v>
      </c>
      <c r="CR129" s="11"/>
      <c r="CS129" s="10"/>
      <c r="CT129" s="11"/>
      <c r="CU129" s="10"/>
      <c r="CV129" s="7"/>
      <c r="CW129" s="11"/>
      <c r="CX129" s="10"/>
      <c r="CY129" s="11"/>
      <c r="CZ129" s="10"/>
      <c r="DA129" s="11"/>
      <c r="DB129" s="10"/>
      <c r="DC129" s="11"/>
      <c r="DD129" s="10"/>
      <c r="DE129" s="11"/>
      <c r="DF129" s="10"/>
      <c r="DG129" s="11"/>
      <c r="DH129" s="10"/>
      <c r="DI129" s="7"/>
      <c r="DJ129" s="7">
        <f>CV129+DI129</f>
        <v>0</v>
      </c>
      <c r="DK129" s="11"/>
      <c r="DL129" s="10"/>
      <c r="DM129" s="11"/>
      <c r="DN129" s="10"/>
      <c r="DO129" s="7"/>
      <c r="DP129" s="11"/>
      <c r="DQ129" s="10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7"/>
      <c r="EC129" s="7">
        <f>DO129+EB129</f>
        <v>0</v>
      </c>
      <c r="ED129" s="11"/>
      <c r="EE129" s="10"/>
      <c r="EF129" s="11"/>
      <c r="EG129" s="10"/>
      <c r="EH129" s="7"/>
      <c r="EI129" s="11"/>
      <c r="EJ129" s="10"/>
      <c r="EK129" s="11"/>
      <c r="EL129" s="10"/>
      <c r="EM129" s="11"/>
      <c r="EN129" s="10"/>
      <c r="EO129" s="11"/>
      <c r="EP129" s="10"/>
      <c r="EQ129" s="11"/>
      <c r="ER129" s="10"/>
      <c r="ES129" s="11"/>
      <c r="ET129" s="10"/>
      <c r="EU129" s="7"/>
      <c r="EV129" s="7">
        <f>EH129+EU129</f>
        <v>0</v>
      </c>
      <c r="EW129" s="11"/>
      <c r="EX129" s="10"/>
      <c r="EY129" s="11"/>
      <c r="EZ129" s="10"/>
      <c r="FA129" s="7"/>
      <c r="FB129" s="11"/>
      <c r="FC129" s="10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7"/>
      <c r="FO129" s="7">
        <f>FA129+FN129</f>
        <v>0</v>
      </c>
    </row>
    <row r="130" spans="1:171" x14ac:dyDescent="0.2">
      <c r="A130" s="6"/>
      <c r="B130" s="6"/>
      <c r="C130" s="6"/>
      <c r="D130" s="6" t="s">
        <v>254</v>
      </c>
      <c r="E130" s="3" t="s">
        <v>255</v>
      </c>
      <c r="F130" s="6">
        <f>COUNTIF(T130:FM130,"e")</f>
        <v>0</v>
      </c>
      <c r="G130" s="6">
        <f>COUNTIF(T130:FM130,"z")</f>
        <v>1</v>
      </c>
      <c r="H130" s="6">
        <f>SUM(I130:P130)</f>
        <v>2</v>
      </c>
      <c r="I130" s="6">
        <f>T130+AM130+BF130+BY130+CR130+DK130+ED130+EW130</f>
        <v>2</v>
      </c>
      <c r="J130" s="6">
        <f>V130+AO130+BH130+CA130+CT130+DM130+EF130+EY130</f>
        <v>0</v>
      </c>
      <c r="K130" s="6">
        <f>Y130+AR130+BK130+CD130+CW130+DP130+EI130+FB130</f>
        <v>0</v>
      </c>
      <c r="L130" s="6">
        <f>AA130+AT130+BM130+CF130+CY130+DR130+EK130+FD130</f>
        <v>0</v>
      </c>
      <c r="M130" s="6">
        <f>AC130+AV130+BO130+CH130+DA130+DT130+EM130+FF130</f>
        <v>0</v>
      </c>
      <c r="N130" s="6">
        <f>AE130+AX130+BQ130+CJ130+DC130+DV130+EO130+FH130</f>
        <v>0</v>
      </c>
      <c r="O130" s="6">
        <f>AG130+AZ130+BS130+CL130+DE130+DX130+EQ130+FJ130</f>
        <v>0</v>
      </c>
      <c r="P130" s="6">
        <f>AI130+BB130+BU130+CN130+DG130+DZ130+ES130+FL130</f>
        <v>0</v>
      </c>
      <c r="Q130" s="7">
        <f>AL130+BE130+BX130+CQ130+DJ130+EC130+EV130+FO130</f>
        <v>0</v>
      </c>
      <c r="R130" s="7">
        <f>AK130+BD130+BW130+CP130+DI130+EB130+EU130+FN130</f>
        <v>0</v>
      </c>
      <c r="S130" s="7">
        <v>0</v>
      </c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>X130+AK130</f>
        <v>0</v>
      </c>
      <c r="AM130" s="11"/>
      <c r="AN130" s="10"/>
      <c r="AO130" s="11"/>
      <c r="AP130" s="10"/>
      <c r="AQ130" s="7"/>
      <c r="AR130" s="11"/>
      <c r="AS130" s="10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>AQ130+BD130</f>
        <v>0</v>
      </c>
      <c r="BF130" s="11"/>
      <c r="BG130" s="10"/>
      <c r="BH130" s="11"/>
      <c r="BI130" s="10"/>
      <c r="BJ130" s="7"/>
      <c r="BK130" s="11"/>
      <c r="BL130" s="10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>BJ130+BW130</f>
        <v>0</v>
      </c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>CC130+CP130</f>
        <v>0</v>
      </c>
      <c r="CR130" s="11"/>
      <c r="CS130" s="10"/>
      <c r="CT130" s="11"/>
      <c r="CU130" s="10"/>
      <c r="CV130" s="7"/>
      <c r="CW130" s="11"/>
      <c r="CX130" s="10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>CV130+DI130</f>
        <v>0</v>
      </c>
      <c r="DK130" s="11"/>
      <c r="DL130" s="10"/>
      <c r="DM130" s="11"/>
      <c r="DN130" s="10"/>
      <c r="DO130" s="7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>DO130+EB130</f>
        <v>0</v>
      </c>
      <c r="ED130" s="11">
        <v>2</v>
      </c>
      <c r="EE130" s="10" t="s">
        <v>61</v>
      </c>
      <c r="EF130" s="11"/>
      <c r="EG130" s="10"/>
      <c r="EH130" s="7">
        <v>0</v>
      </c>
      <c r="EI130" s="11"/>
      <c r="EJ130" s="10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>EH130+EU130</f>
        <v>0</v>
      </c>
      <c r="EW130" s="11"/>
      <c r="EX130" s="10"/>
      <c r="EY130" s="11"/>
      <c r="EZ130" s="10"/>
      <c r="FA130" s="7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>FA130+FN130</f>
        <v>0</v>
      </c>
    </row>
    <row r="131" spans="1:171" ht="15.95" customHeight="1" x14ac:dyDescent="0.2">
      <c r="A131" s="6"/>
      <c r="B131" s="6"/>
      <c r="C131" s="6"/>
      <c r="D131" s="6"/>
      <c r="E131" s="6" t="s">
        <v>73</v>
      </c>
      <c r="F131" s="6">
        <f t="shared" ref="F131:AK131" si="133">SUM(F128:F130)</f>
        <v>0</v>
      </c>
      <c r="G131" s="6">
        <f t="shared" si="133"/>
        <v>3</v>
      </c>
      <c r="H131" s="6">
        <f t="shared" si="133"/>
        <v>7</v>
      </c>
      <c r="I131" s="6">
        <f t="shared" si="133"/>
        <v>7</v>
      </c>
      <c r="J131" s="6">
        <f t="shared" si="133"/>
        <v>0</v>
      </c>
      <c r="K131" s="6">
        <f t="shared" si="133"/>
        <v>0</v>
      </c>
      <c r="L131" s="6">
        <f t="shared" si="133"/>
        <v>0</v>
      </c>
      <c r="M131" s="6">
        <f t="shared" si="133"/>
        <v>0</v>
      </c>
      <c r="N131" s="6">
        <f t="shared" si="133"/>
        <v>0</v>
      </c>
      <c r="O131" s="6">
        <f t="shared" si="133"/>
        <v>0</v>
      </c>
      <c r="P131" s="6">
        <f t="shared" si="133"/>
        <v>0</v>
      </c>
      <c r="Q131" s="7">
        <f t="shared" si="133"/>
        <v>0</v>
      </c>
      <c r="R131" s="7">
        <f t="shared" si="133"/>
        <v>0</v>
      </c>
      <c r="S131" s="7">
        <f t="shared" si="133"/>
        <v>0.1</v>
      </c>
      <c r="T131" s="11">
        <f t="shared" si="133"/>
        <v>5</v>
      </c>
      <c r="U131" s="10">
        <f t="shared" si="133"/>
        <v>0</v>
      </c>
      <c r="V131" s="11">
        <f t="shared" si="133"/>
        <v>0</v>
      </c>
      <c r="W131" s="10">
        <f t="shared" si="133"/>
        <v>0</v>
      </c>
      <c r="X131" s="7">
        <f t="shared" si="133"/>
        <v>0</v>
      </c>
      <c r="Y131" s="11">
        <f t="shared" si="133"/>
        <v>0</v>
      </c>
      <c r="Z131" s="10">
        <f t="shared" si="133"/>
        <v>0</v>
      </c>
      <c r="AA131" s="11">
        <f t="shared" si="133"/>
        <v>0</v>
      </c>
      <c r="AB131" s="10">
        <f t="shared" si="133"/>
        <v>0</v>
      </c>
      <c r="AC131" s="11">
        <f t="shared" si="133"/>
        <v>0</v>
      </c>
      <c r="AD131" s="10">
        <f t="shared" si="133"/>
        <v>0</v>
      </c>
      <c r="AE131" s="11">
        <f t="shared" si="133"/>
        <v>0</v>
      </c>
      <c r="AF131" s="10">
        <f t="shared" si="133"/>
        <v>0</v>
      </c>
      <c r="AG131" s="11">
        <f t="shared" si="133"/>
        <v>0</v>
      </c>
      <c r="AH131" s="10">
        <f t="shared" si="133"/>
        <v>0</v>
      </c>
      <c r="AI131" s="11">
        <f t="shared" si="133"/>
        <v>0</v>
      </c>
      <c r="AJ131" s="10">
        <f t="shared" si="133"/>
        <v>0</v>
      </c>
      <c r="AK131" s="7">
        <f t="shared" si="133"/>
        <v>0</v>
      </c>
      <c r="AL131" s="7">
        <f t="shared" ref="AL131:BQ131" si="134">SUM(AL128:AL130)</f>
        <v>0</v>
      </c>
      <c r="AM131" s="11">
        <f t="shared" si="134"/>
        <v>0</v>
      </c>
      <c r="AN131" s="10">
        <f t="shared" si="134"/>
        <v>0</v>
      </c>
      <c r="AO131" s="11">
        <f t="shared" si="134"/>
        <v>0</v>
      </c>
      <c r="AP131" s="10">
        <f t="shared" si="134"/>
        <v>0</v>
      </c>
      <c r="AQ131" s="7">
        <f t="shared" si="134"/>
        <v>0</v>
      </c>
      <c r="AR131" s="11">
        <f t="shared" si="134"/>
        <v>0</v>
      </c>
      <c r="AS131" s="10">
        <f t="shared" si="134"/>
        <v>0</v>
      </c>
      <c r="AT131" s="11">
        <f t="shared" si="134"/>
        <v>0</v>
      </c>
      <c r="AU131" s="10">
        <f t="shared" si="134"/>
        <v>0</v>
      </c>
      <c r="AV131" s="11">
        <f t="shared" si="134"/>
        <v>0</v>
      </c>
      <c r="AW131" s="10">
        <f t="shared" si="134"/>
        <v>0</v>
      </c>
      <c r="AX131" s="11">
        <f t="shared" si="134"/>
        <v>0</v>
      </c>
      <c r="AY131" s="10">
        <f t="shared" si="134"/>
        <v>0</v>
      </c>
      <c r="AZ131" s="11">
        <f t="shared" si="134"/>
        <v>0</v>
      </c>
      <c r="BA131" s="10">
        <f t="shared" si="134"/>
        <v>0</v>
      </c>
      <c r="BB131" s="11">
        <f t="shared" si="134"/>
        <v>0</v>
      </c>
      <c r="BC131" s="10">
        <f t="shared" si="134"/>
        <v>0</v>
      </c>
      <c r="BD131" s="7">
        <f t="shared" si="134"/>
        <v>0</v>
      </c>
      <c r="BE131" s="7">
        <f t="shared" si="134"/>
        <v>0</v>
      </c>
      <c r="BF131" s="11">
        <f t="shared" si="134"/>
        <v>0</v>
      </c>
      <c r="BG131" s="10">
        <f t="shared" si="134"/>
        <v>0</v>
      </c>
      <c r="BH131" s="11">
        <f t="shared" si="134"/>
        <v>0</v>
      </c>
      <c r="BI131" s="10">
        <f t="shared" si="134"/>
        <v>0</v>
      </c>
      <c r="BJ131" s="7">
        <f t="shared" si="134"/>
        <v>0</v>
      </c>
      <c r="BK131" s="11">
        <f t="shared" si="134"/>
        <v>0</v>
      </c>
      <c r="BL131" s="10">
        <f t="shared" si="134"/>
        <v>0</v>
      </c>
      <c r="BM131" s="11">
        <f t="shared" si="134"/>
        <v>0</v>
      </c>
      <c r="BN131" s="10">
        <f t="shared" si="134"/>
        <v>0</v>
      </c>
      <c r="BO131" s="11">
        <f t="shared" si="134"/>
        <v>0</v>
      </c>
      <c r="BP131" s="10">
        <f t="shared" si="134"/>
        <v>0</v>
      </c>
      <c r="BQ131" s="11">
        <f t="shared" si="134"/>
        <v>0</v>
      </c>
      <c r="BR131" s="10">
        <f t="shared" ref="BR131:CW131" si="135">SUM(BR128:BR130)</f>
        <v>0</v>
      </c>
      <c r="BS131" s="11">
        <f t="shared" si="135"/>
        <v>0</v>
      </c>
      <c r="BT131" s="10">
        <f t="shared" si="135"/>
        <v>0</v>
      </c>
      <c r="BU131" s="11">
        <f t="shared" si="135"/>
        <v>0</v>
      </c>
      <c r="BV131" s="10">
        <f t="shared" si="135"/>
        <v>0</v>
      </c>
      <c r="BW131" s="7">
        <f t="shared" si="135"/>
        <v>0</v>
      </c>
      <c r="BX131" s="7">
        <f t="shared" si="135"/>
        <v>0</v>
      </c>
      <c r="BY131" s="11">
        <f t="shared" si="135"/>
        <v>0</v>
      </c>
      <c r="BZ131" s="10">
        <f t="shared" si="135"/>
        <v>0</v>
      </c>
      <c r="CA131" s="11">
        <f t="shared" si="135"/>
        <v>0</v>
      </c>
      <c r="CB131" s="10">
        <f t="shared" si="135"/>
        <v>0</v>
      </c>
      <c r="CC131" s="7">
        <f t="shared" si="135"/>
        <v>0</v>
      </c>
      <c r="CD131" s="11">
        <f t="shared" si="135"/>
        <v>0</v>
      </c>
      <c r="CE131" s="10">
        <f t="shared" si="135"/>
        <v>0</v>
      </c>
      <c r="CF131" s="11">
        <f t="shared" si="135"/>
        <v>0</v>
      </c>
      <c r="CG131" s="10">
        <f t="shared" si="135"/>
        <v>0</v>
      </c>
      <c r="CH131" s="11">
        <f t="shared" si="135"/>
        <v>0</v>
      </c>
      <c r="CI131" s="10">
        <f t="shared" si="135"/>
        <v>0</v>
      </c>
      <c r="CJ131" s="11">
        <f t="shared" si="135"/>
        <v>0</v>
      </c>
      <c r="CK131" s="10">
        <f t="shared" si="135"/>
        <v>0</v>
      </c>
      <c r="CL131" s="11">
        <f t="shared" si="135"/>
        <v>0</v>
      </c>
      <c r="CM131" s="10">
        <f t="shared" si="135"/>
        <v>0</v>
      </c>
      <c r="CN131" s="11">
        <f t="shared" si="135"/>
        <v>0</v>
      </c>
      <c r="CO131" s="10">
        <f t="shared" si="135"/>
        <v>0</v>
      </c>
      <c r="CP131" s="7">
        <f t="shared" si="135"/>
        <v>0</v>
      </c>
      <c r="CQ131" s="7">
        <f t="shared" si="135"/>
        <v>0</v>
      </c>
      <c r="CR131" s="11">
        <f t="shared" si="135"/>
        <v>0</v>
      </c>
      <c r="CS131" s="10">
        <f t="shared" si="135"/>
        <v>0</v>
      </c>
      <c r="CT131" s="11">
        <f t="shared" si="135"/>
        <v>0</v>
      </c>
      <c r="CU131" s="10">
        <f t="shared" si="135"/>
        <v>0</v>
      </c>
      <c r="CV131" s="7">
        <f t="shared" si="135"/>
        <v>0</v>
      </c>
      <c r="CW131" s="11">
        <f t="shared" si="135"/>
        <v>0</v>
      </c>
      <c r="CX131" s="10">
        <f t="shared" ref="CX131:EC131" si="136">SUM(CX128:CX130)</f>
        <v>0</v>
      </c>
      <c r="CY131" s="11">
        <f t="shared" si="136"/>
        <v>0</v>
      </c>
      <c r="CZ131" s="10">
        <f t="shared" si="136"/>
        <v>0</v>
      </c>
      <c r="DA131" s="11">
        <f t="shared" si="136"/>
        <v>0</v>
      </c>
      <c r="DB131" s="10">
        <f t="shared" si="136"/>
        <v>0</v>
      </c>
      <c r="DC131" s="11">
        <f t="shared" si="136"/>
        <v>0</v>
      </c>
      <c r="DD131" s="10">
        <f t="shared" si="136"/>
        <v>0</v>
      </c>
      <c r="DE131" s="11">
        <f t="shared" si="136"/>
        <v>0</v>
      </c>
      <c r="DF131" s="10">
        <f t="shared" si="136"/>
        <v>0</v>
      </c>
      <c r="DG131" s="11">
        <f t="shared" si="136"/>
        <v>0</v>
      </c>
      <c r="DH131" s="10">
        <f t="shared" si="136"/>
        <v>0</v>
      </c>
      <c r="DI131" s="7">
        <f t="shared" si="136"/>
        <v>0</v>
      </c>
      <c r="DJ131" s="7">
        <f t="shared" si="136"/>
        <v>0</v>
      </c>
      <c r="DK131" s="11">
        <f t="shared" si="136"/>
        <v>0</v>
      </c>
      <c r="DL131" s="10">
        <f t="shared" si="136"/>
        <v>0</v>
      </c>
      <c r="DM131" s="11">
        <f t="shared" si="136"/>
        <v>0</v>
      </c>
      <c r="DN131" s="10">
        <f t="shared" si="136"/>
        <v>0</v>
      </c>
      <c r="DO131" s="7">
        <f t="shared" si="136"/>
        <v>0</v>
      </c>
      <c r="DP131" s="11">
        <f t="shared" si="136"/>
        <v>0</v>
      </c>
      <c r="DQ131" s="10">
        <f t="shared" si="136"/>
        <v>0</v>
      </c>
      <c r="DR131" s="11">
        <f t="shared" si="136"/>
        <v>0</v>
      </c>
      <c r="DS131" s="10">
        <f t="shared" si="136"/>
        <v>0</v>
      </c>
      <c r="DT131" s="11">
        <f t="shared" si="136"/>
        <v>0</v>
      </c>
      <c r="DU131" s="10">
        <f t="shared" si="136"/>
        <v>0</v>
      </c>
      <c r="DV131" s="11">
        <f t="shared" si="136"/>
        <v>0</v>
      </c>
      <c r="DW131" s="10">
        <f t="shared" si="136"/>
        <v>0</v>
      </c>
      <c r="DX131" s="11">
        <f t="shared" si="136"/>
        <v>0</v>
      </c>
      <c r="DY131" s="10">
        <f t="shared" si="136"/>
        <v>0</v>
      </c>
      <c r="DZ131" s="11">
        <f t="shared" si="136"/>
        <v>0</v>
      </c>
      <c r="EA131" s="10">
        <f t="shared" si="136"/>
        <v>0</v>
      </c>
      <c r="EB131" s="7">
        <f t="shared" si="136"/>
        <v>0</v>
      </c>
      <c r="EC131" s="7">
        <f t="shared" si="136"/>
        <v>0</v>
      </c>
      <c r="ED131" s="11">
        <f t="shared" ref="ED131:FI131" si="137">SUM(ED128:ED130)</f>
        <v>2</v>
      </c>
      <c r="EE131" s="10">
        <f t="shared" si="137"/>
        <v>0</v>
      </c>
      <c r="EF131" s="11">
        <f t="shared" si="137"/>
        <v>0</v>
      </c>
      <c r="EG131" s="10">
        <f t="shared" si="137"/>
        <v>0</v>
      </c>
      <c r="EH131" s="7">
        <f t="shared" si="137"/>
        <v>0</v>
      </c>
      <c r="EI131" s="11">
        <f t="shared" si="137"/>
        <v>0</v>
      </c>
      <c r="EJ131" s="10">
        <f t="shared" si="137"/>
        <v>0</v>
      </c>
      <c r="EK131" s="11">
        <f t="shared" si="137"/>
        <v>0</v>
      </c>
      <c r="EL131" s="10">
        <f t="shared" si="137"/>
        <v>0</v>
      </c>
      <c r="EM131" s="11">
        <f t="shared" si="137"/>
        <v>0</v>
      </c>
      <c r="EN131" s="10">
        <f t="shared" si="137"/>
        <v>0</v>
      </c>
      <c r="EO131" s="11">
        <f t="shared" si="137"/>
        <v>0</v>
      </c>
      <c r="EP131" s="10">
        <f t="shared" si="137"/>
        <v>0</v>
      </c>
      <c r="EQ131" s="11">
        <f t="shared" si="137"/>
        <v>0</v>
      </c>
      <c r="ER131" s="10">
        <f t="shared" si="137"/>
        <v>0</v>
      </c>
      <c r="ES131" s="11">
        <f t="shared" si="137"/>
        <v>0</v>
      </c>
      <c r="ET131" s="10">
        <f t="shared" si="137"/>
        <v>0</v>
      </c>
      <c r="EU131" s="7">
        <f t="shared" si="137"/>
        <v>0</v>
      </c>
      <c r="EV131" s="7">
        <f t="shared" si="137"/>
        <v>0</v>
      </c>
      <c r="EW131" s="11">
        <f t="shared" si="137"/>
        <v>0</v>
      </c>
      <c r="EX131" s="10">
        <f t="shared" si="137"/>
        <v>0</v>
      </c>
      <c r="EY131" s="11">
        <f t="shared" si="137"/>
        <v>0</v>
      </c>
      <c r="EZ131" s="10">
        <f t="shared" si="137"/>
        <v>0</v>
      </c>
      <c r="FA131" s="7">
        <f t="shared" si="137"/>
        <v>0</v>
      </c>
      <c r="FB131" s="11">
        <f t="shared" si="137"/>
        <v>0</v>
      </c>
      <c r="FC131" s="10">
        <f t="shared" si="137"/>
        <v>0</v>
      </c>
      <c r="FD131" s="11">
        <f t="shared" si="137"/>
        <v>0</v>
      </c>
      <c r="FE131" s="10">
        <f t="shared" si="137"/>
        <v>0</v>
      </c>
      <c r="FF131" s="11">
        <f t="shared" si="137"/>
        <v>0</v>
      </c>
      <c r="FG131" s="10">
        <f t="shared" si="137"/>
        <v>0</v>
      </c>
      <c r="FH131" s="11">
        <f t="shared" si="137"/>
        <v>0</v>
      </c>
      <c r="FI131" s="10">
        <f t="shared" si="137"/>
        <v>0</v>
      </c>
      <c r="FJ131" s="11">
        <f t="shared" ref="FJ131:FO131" si="138">SUM(FJ128:FJ130)</f>
        <v>0</v>
      </c>
      <c r="FK131" s="10">
        <f t="shared" si="138"/>
        <v>0</v>
      </c>
      <c r="FL131" s="11">
        <f t="shared" si="138"/>
        <v>0</v>
      </c>
      <c r="FM131" s="10">
        <f t="shared" si="138"/>
        <v>0</v>
      </c>
      <c r="FN131" s="7">
        <f t="shared" si="138"/>
        <v>0</v>
      </c>
      <c r="FO131" s="7">
        <f t="shared" si="138"/>
        <v>0</v>
      </c>
    </row>
    <row r="132" spans="1:171" ht="20.100000000000001" customHeight="1" x14ac:dyDescent="0.2">
      <c r="A132" s="6"/>
      <c r="B132" s="6"/>
      <c r="C132" s="6"/>
      <c r="D132" s="6"/>
      <c r="E132" s="8" t="s">
        <v>256</v>
      </c>
      <c r="F132" s="6">
        <f>F25+F39+F78+F88+F126+F131</f>
        <v>21</v>
      </c>
      <c r="G132" s="6">
        <f>G25+G39+G78+G88+G126+G131</f>
        <v>101</v>
      </c>
      <c r="H132" s="6">
        <f t="shared" ref="H132:P132" si="139">H25+H39+H78+H88+H131</f>
        <v>1549</v>
      </c>
      <c r="I132" s="6">
        <f t="shared" si="139"/>
        <v>738</v>
      </c>
      <c r="J132" s="6">
        <f t="shared" si="139"/>
        <v>179</v>
      </c>
      <c r="K132" s="6">
        <f t="shared" si="139"/>
        <v>358</v>
      </c>
      <c r="L132" s="6">
        <f t="shared" si="139"/>
        <v>100</v>
      </c>
      <c r="M132" s="6">
        <f t="shared" si="139"/>
        <v>165</v>
      </c>
      <c r="N132" s="6">
        <f t="shared" si="139"/>
        <v>0</v>
      </c>
      <c r="O132" s="6">
        <f t="shared" si="139"/>
        <v>0</v>
      </c>
      <c r="P132" s="6">
        <f t="shared" si="139"/>
        <v>9</v>
      </c>
      <c r="Q132" s="7">
        <f>Q25+Q39+Q78+Q88+Q126+Q131</f>
        <v>210</v>
      </c>
      <c r="R132" s="7">
        <f>R25+R39+R78+R88+R126+R131</f>
        <v>96.899999999999991</v>
      </c>
      <c r="S132" s="7">
        <f>S25+S39+S78+S88+S126+S131</f>
        <v>53.900000000000013</v>
      </c>
      <c r="T132" s="11">
        <f>T25+T39+T78+T88+T131</f>
        <v>105</v>
      </c>
      <c r="U132" s="10">
        <f>U25+U39+U78+U88+U131</f>
        <v>0</v>
      </c>
      <c r="V132" s="11">
        <f>V25+V39+V78+V88+V131</f>
        <v>40</v>
      </c>
      <c r="W132" s="10">
        <f>W25+W39+W78+W88+W131</f>
        <v>0</v>
      </c>
      <c r="X132" s="7">
        <f>X25+X39+X78+X88+X126+X131</f>
        <v>18</v>
      </c>
      <c r="Y132" s="11">
        <f t="shared" ref="Y132:AJ132" si="140">Y25+Y39+Y78+Y88+Y131</f>
        <v>27</v>
      </c>
      <c r="Z132" s="10">
        <f t="shared" si="140"/>
        <v>0</v>
      </c>
      <c r="AA132" s="11">
        <f t="shared" si="140"/>
        <v>0</v>
      </c>
      <c r="AB132" s="10">
        <f t="shared" si="140"/>
        <v>0</v>
      </c>
      <c r="AC132" s="11">
        <f t="shared" si="140"/>
        <v>10</v>
      </c>
      <c r="AD132" s="10">
        <f t="shared" si="140"/>
        <v>0</v>
      </c>
      <c r="AE132" s="11">
        <f t="shared" si="140"/>
        <v>0</v>
      </c>
      <c r="AF132" s="10">
        <f t="shared" si="140"/>
        <v>0</v>
      </c>
      <c r="AG132" s="11">
        <f t="shared" si="140"/>
        <v>0</v>
      </c>
      <c r="AH132" s="10">
        <f t="shared" si="140"/>
        <v>0</v>
      </c>
      <c r="AI132" s="11">
        <f t="shared" si="140"/>
        <v>0</v>
      </c>
      <c r="AJ132" s="10">
        <f t="shared" si="140"/>
        <v>0</v>
      </c>
      <c r="AK132" s="7">
        <f>AK25+AK39+AK78+AK88+AK126+AK131</f>
        <v>4</v>
      </c>
      <c r="AL132" s="7">
        <f>AL25+AL39+AL78+AL88+AL126+AL131</f>
        <v>22</v>
      </c>
      <c r="AM132" s="11">
        <f>AM25+AM39+AM78+AM88+AM131</f>
        <v>86</v>
      </c>
      <c r="AN132" s="10">
        <f>AN25+AN39+AN78+AN88+AN131</f>
        <v>0</v>
      </c>
      <c r="AO132" s="11">
        <f>AO25+AO39+AO78+AO88+AO131</f>
        <v>38</v>
      </c>
      <c r="AP132" s="10">
        <f>AP25+AP39+AP78+AP88+AP131</f>
        <v>0</v>
      </c>
      <c r="AQ132" s="7">
        <f>AQ25+AQ39+AQ78+AQ88+AQ126+AQ131</f>
        <v>15.9</v>
      </c>
      <c r="AR132" s="11">
        <f t="shared" ref="AR132:BC132" si="141">AR25+AR39+AR78+AR88+AR131</f>
        <v>37</v>
      </c>
      <c r="AS132" s="10">
        <f t="shared" si="141"/>
        <v>0</v>
      </c>
      <c r="AT132" s="11">
        <f t="shared" si="141"/>
        <v>0</v>
      </c>
      <c r="AU132" s="10">
        <f t="shared" si="141"/>
        <v>0</v>
      </c>
      <c r="AV132" s="11">
        <f t="shared" si="141"/>
        <v>18</v>
      </c>
      <c r="AW132" s="10">
        <f t="shared" si="141"/>
        <v>0</v>
      </c>
      <c r="AX132" s="11">
        <f t="shared" si="141"/>
        <v>0</v>
      </c>
      <c r="AY132" s="10">
        <f t="shared" si="141"/>
        <v>0</v>
      </c>
      <c r="AZ132" s="11">
        <f t="shared" si="141"/>
        <v>0</v>
      </c>
      <c r="BA132" s="10">
        <f t="shared" si="141"/>
        <v>0</v>
      </c>
      <c r="BB132" s="11">
        <f t="shared" si="141"/>
        <v>0</v>
      </c>
      <c r="BC132" s="10">
        <f t="shared" si="141"/>
        <v>0</v>
      </c>
      <c r="BD132" s="7">
        <f>BD25+BD39+BD78+BD88+BD126+BD131</f>
        <v>8.1</v>
      </c>
      <c r="BE132" s="7">
        <f>BE25+BE39+BE78+BE88+BE126+BE131</f>
        <v>24</v>
      </c>
      <c r="BF132" s="11">
        <f>BF25+BF39+BF78+BF88+BF131</f>
        <v>82</v>
      </c>
      <c r="BG132" s="10">
        <f>BG25+BG39+BG78+BG88+BG131</f>
        <v>0</v>
      </c>
      <c r="BH132" s="11">
        <f>BH25+BH39+BH78+BH88+BH131</f>
        <v>19</v>
      </c>
      <c r="BI132" s="10">
        <f>BI25+BI39+BI78+BI88+BI131</f>
        <v>0</v>
      </c>
      <c r="BJ132" s="7">
        <f>BJ25+BJ39+BJ78+BJ88+BJ126+BJ131</f>
        <v>14</v>
      </c>
      <c r="BK132" s="11">
        <f t="shared" ref="BK132:BV132" si="142">BK25+BK39+BK78+BK88+BK131</f>
        <v>83</v>
      </c>
      <c r="BL132" s="10">
        <f t="shared" si="142"/>
        <v>0</v>
      </c>
      <c r="BM132" s="11">
        <f t="shared" si="142"/>
        <v>30</v>
      </c>
      <c r="BN132" s="10">
        <f t="shared" si="142"/>
        <v>0</v>
      </c>
      <c r="BO132" s="11">
        <f t="shared" si="142"/>
        <v>0</v>
      </c>
      <c r="BP132" s="10">
        <f t="shared" si="142"/>
        <v>0</v>
      </c>
      <c r="BQ132" s="11">
        <f t="shared" si="142"/>
        <v>0</v>
      </c>
      <c r="BR132" s="10">
        <f t="shared" si="142"/>
        <v>0</v>
      </c>
      <c r="BS132" s="11">
        <f t="shared" si="142"/>
        <v>0</v>
      </c>
      <c r="BT132" s="10">
        <f t="shared" si="142"/>
        <v>0</v>
      </c>
      <c r="BU132" s="11">
        <f t="shared" si="142"/>
        <v>0</v>
      </c>
      <c r="BV132" s="10">
        <f t="shared" si="142"/>
        <v>0</v>
      </c>
      <c r="BW132" s="7">
        <f>BW25+BW39+BW78+BW88+BW126+BW131</f>
        <v>12</v>
      </c>
      <c r="BX132" s="7">
        <f>BX25+BX39+BX78+BX88+BX126+BX131</f>
        <v>26</v>
      </c>
      <c r="BY132" s="11">
        <f>BY25+BY39+BY78+BY88+BY131</f>
        <v>109</v>
      </c>
      <c r="BZ132" s="10">
        <f>BZ25+BZ39+BZ78+BZ88+BZ131</f>
        <v>0</v>
      </c>
      <c r="CA132" s="11">
        <f>CA25+CA39+CA78+CA88+CA131</f>
        <v>9</v>
      </c>
      <c r="CB132" s="10">
        <f>CB25+CB39+CB78+CB88+CB131</f>
        <v>0</v>
      </c>
      <c r="CC132" s="7">
        <f>CC25+CC39+CC78+CC88+CC126+CC131</f>
        <v>12.8</v>
      </c>
      <c r="CD132" s="11">
        <f t="shared" ref="CD132:CO132" si="143">CD25+CD39+CD78+CD88+CD131</f>
        <v>48</v>
      </c>
      <c r="CE132" s="10">
        <f t="shared" si="143"/>
        <v>0</v>
      </c>
      <c r="CF132" s="11">
        <f t="shared" si="143"/>
        <v>30</v>
      </c>
      <c r="CG132" s="10">
        <f t="shared" si="143"/>
        <v>0</v>
      </c>
      <c r="CH132" s="11">
        <f t="shared" si="143"/>
        <v>45</v>
      </c>
      <c r="CI132" s="10">
        <f t="shared" si="143"/>
        <v>0</v>
      </c>
      <c r="CJ132" s="11">
        <f t="shared" si="143"/>
        <v>0</v>
      </c>
      <c r="CK132" s="10">
        <f t="shared" si="143"/>
        <v>0</v>
      </c>
      <c r="CL132" s="11">
        <f t="shared" si="143"/>
        <v>0</v>
      </c>
      <c r="CM132" s="10">
        <f t="shared" si="143"/>
        <v>0</v>
      </c>
      <c r="CN132" s="11">
        <f t="shared" si="143"/>
        <v>0</v>
      </c>
      <c r="CO132" s="10">
        <f t="shared" si="143"/>
        <v>0</v>
      </c>
      <c r="CP132" s="7">
        <f>CP25+CP39+CP78+CP88+CP126+CP131</f>
        <v>13.2</v>
      </c>
      <c r="CQ132" s="7">
        <f>CQ25+CQ39+CQ78+CQ88+CQ126+CQ131</f>
        <v>26</v>
      </c>
      <c r="CR132" s="11">
        <f>CR25+CR39+CR78+CR88+CR131</f>
        <v>115</v>
      </c>
      <c r="CS132" s="10">
        <f>CS25+CS39+CS78+CS88+CS131</f>
        <v>0</v>
      </c>
      <c r="CT132" s="11">
        <f>CT25+CT39+CT78+CT88+CT131</f>
        <v>0</v>
      </c>
      <c r="CU132" s="10">
        <f>CU25+CU39+CU78+CU88+CU131</f>
        <v>0</v>
      </c>
      <c r="CV132" s="7">
        <f>CV25+CV39+CV78+CV88+CV126+CV131</f>
        <v>13</v>
      </c>
      <c r="CW132" s="11">
        <f t="shared" ref="CW132:DH132" si="144">CW25+CW39+CW78+CW88+CW131</f>
        <v>62</v>
      </c>
      <c r="CX132" s="10">
        <f t="shared" si="144"/>
        <v>0</v>
      </c>
      <c r="CY132" s="11">
        <f t="shared" si="144"/>
        <v>40</v>
      </c>
      <c r="CZ132" s="10">
        <f t="shared" si="144"/>
        <v>0</v>
      </c>
      <c r="DA132" s="11">
        <f t="shared" si="144"/>
        <v>18</v>
      </c>
      <c r="DB132" s="10">
        <f t="shared" si="144"/>
        <v>0</v>
      </c>
      <c r="DC132" s="11">
        <f t="shared" si="144"/>
        <v>0</v>
      </c>
      <c r="DD132" s="10">
        <f t="shared" si="144"/>
        <v>0</v>
      </c>
      <c r="DE132" s="11">
        <f t="shared" si="144"/>
        <v>0</v>
      </c>
      <c r="DF132" s="10">
        <f t="shared" si="144"/>
        <v>0</v>
      </c>
      <c r="DG132" s="11">
        <f t="shared" si="144"/>
        <v>0</v>
      </c>
      <c r="DH132" s="10">
        <f t="shared" si="144"/>
        <v>0</v>
      </c>
      <c r="DI132" s="7">
        <f>DI25+DI39+DI78+DI88+DI126+DI131</f>
        <v>14</v>
      </c>
      <c r="DJ132" s="7">
        <f>DJ25+DJ39+DJ78+DJ88+DJ126+DJ131</f>
        <v>27</v>
      </c>
      <c r="DK132" s="11">
        <f>DK25+DK39+DK78+DK88+DK131</f>
        <v>96</v>
      </c>
      <c r="DL132" s="10">
        <f>DL25+DL39+DL78+DL88+DL131</f>
        <v>0</v>
      </c>
      <c r="DM132" s="11">
        <f>DM25+DM39+DM78+DM88+DM131</f>
        <v>27</v>
      </c>
      <c r="DN132" s="10">
        <f>DN25+DN39+DN78+DN88+DN131</f>
        <v>0</v>
      </c>
      <c r="DO132" s="7">
        <f>DO25+DO39+DO78+DO88+DO126+DO131</f>
        <v>13.9</v>
      </c>
      <c r="DP132" s="11">
        <f t="shared" ref="DP132:EA132" si="145">DP25+DP39+DP78+DP88+DP131</f>
        <v>91</v>
      </c>
      <c r="DQ132" s="10">
        <f t="shared" si="145"/>
        <v>0</v>
      </c>
      <c r="DR132" s="11">
        <f t="shared" si="145"/>
        <v>0</v>
      </c>
      <c r="DS132" s="10">
        <f t="shared" si="145"/>
        <v>0</v>
      </c>
      <c r="DT132" s="11">
        <f t="shared" si="145"/>
        <v>9</v>
      </c>
      <c r="DU132" s="10">
        <f t="shared" si="145"/>
        <v>0</v>
      </c>
      <c r="DV132" s="11">
        <f t="shared" si="145"/>
        <v>0</v>
      </c>
      <c r="DW132" s="10">
        <f t="shared" si="145"/>
        <v>0</v>
      </c>
      <c r="DX132" s="11">
        <f t="shared" si="145"/>
        <v>0</v>
      </c>
      <c r="DY132" s="10">
        <f t="shared" si="145"/>
        <v>0</v>
      </c>
      <c r="DZ132" s="11">
        <f t="shared" si="145"/>
        <v>0</v>
      </c>
      <c r="EA132" s="10">
        <f t="shared" si="145"/>
        <v>0</v>
      </c>
      <c r="EB132" s="7">
        <f>EB25+EB39+EB78+EB88+EB126+EB131</f>
        <v>13.100000000000001</v>
      </c>
      <c r="EC132" s="7">
        <f>EC25+EC39+EC78+EC88+EC126+EC131</f>
        <v>27</v>
      </c>
      <c r="ED132" s="11">
        <f>ED25+ED39+ED78+ED88+ED131</f>
        <v>108</v>
      </c>
      <c r="EE132" s="10">
        <f>EE25+EE39+EE78+EE88+EE131</f>
        <v>0</v>
      </c>
      <c r="EF132" s="11">
        <f>EF25+EF39+EF78+EF88+EF131</f>
        <v>37</v>
      </c>
      <c r="EG132" s="10">
        <f>EG25+EG39+EG78+EG88+EG131</f>
        <v>0</v>
      </c>
      <c r="EH132" s="7">
        <f>EH25+EH39+EH78+EH88+EH126+EH131</f>
        <v>19.5</v>
      </c>
      <c r="EI132" s="11">
        <f t="shared" ref="EI132:ET132" si="146">EI25+EI39+EI78+EI88+EI131</f>
        <v>10</v>
      </c>
      <c r="EJ132" s="10">
        <f t="shared" si="146"/>
        <v>0</v>
      </c>
      <c r="EK132" s="11">
        <f t="shared" si="146"/>
        <v>0</v>
      </c>
      <c r="EL132" s="10">
        <f t="shared" si="146"/>
        <v>0</v>
      </c>
      <c r="EM132" s="11">
        <f t="shared" si="146"/>
        <v>46</v>
      </c>
      <c r="EN132" s="10">
        <f t="shared" si="146"/>
        <v>0</v>
      </c>
      <c r="EO132" s="11">
        <f t="shared" si="146"/>
        <v>0</v>
      </c>
      <c r="EP132" s="10">
        <f t="shared" si="146"/>
        <v>0</v>
      </c>
      <c r="EQ132" s="11">
        <f t="shared" si="146"/>
        <v>0</v>
      </c>
      <c r="ER132" s="10">
        <f t="shared" si="146"/>
        <v>0</v>
      </c>
      <c r="ES132" s="11">
        <f t="shared" si="146"/>
        <v>9</v>
      </c>
      <c r="ET132" s="10">
        <f t="shared" si="146"/>
        <v>0</v>
      </c>
      <c r="EU132" s="7">
        <f>EU25+EU39+EU78+EU88+EU126+EU131</f>
        <v>8.5</v>
      </c>
      <c r="EV132" s="7">
        <f>EV25+EV39+EV78+EV88+EV126+EV131</f>
        <v>28</v>
      </c>
      <c r="EW132" s="11">
        <f>EW25+EW39+EW78+EW88+EW131</f>
        <v>37</v>
      </c>
      <c r="EX132" s="10">
        <f>EX25+EX39+EX78+EX88+EX131</f>
        <v>0</v>
      </c>
      <c r="EY132" s="11">
        <f>EY25+EY39+EY78+EY88+EY131</f>
        <v>9</v>
      </c>
      <c r="EZ132" s="10">
        <f>EZ25+EZ39+EZ78+EZ88+EZ131</f>
        <v>0</v>
      </c>
      <c r="FA132" s="7">
        <f>FA25+FA39+FA78+FA88+FA126+FA131</f>
        <v>6</v>
      </c>
      <c r="FB132" s="11">
        <f t="shared" ref="FB132:FM132" si="147">FB25+FB39+FB78+FB88+FB131</f>
        <v>0</v>
      </c>
      <c r="FC132" s="10">
        <f t="shared" si="147"/>
        <v>0</v>
      </c>
      <c r="FD132" s="11">
        <f t="shared" si="147"/>
        <v>0</v>
      </c>
      <c r="FE132" s="10">
        <f t="shared" si="147"/>
        <v>0</v>
      </c>
      <c r="FF132" s="11">
        <f t="shared" si="147"/>
        <v>19</v>
      </c>
      <c r="FG132" s="10">
        <f t="shared" si="147"/>
        <v>0</v>
      </c>
      <c r="FH132" s="11">
        <f t="shared" si="147"/>
        <v>0</v>
      </c>
      <c r="FI132" s="10">
        <f t="shared" si="147"/>
        <v>0</v>
      </c>
      <c r="FJ132" s="11">
        <f t="shared" si="147"/>
        <v>0</v>
      </c>
      <c r="FK132" s="10">
        <f t="shared" si="147"/>
        <v>0</v>
      </c>
      <c r="FL132" s="11">
        <f t="shared" si="147"/>
        <v>0</v>
      </c>
      <c r="FM132" s="10">
        <f t="shared" si="147"/>
        <v>0</v>
      </c>
      <c r="FN132" s="7">
        <f>FN25+FN39+FN78+FN88+FN126+FN131</f>
        <v>24</v>
      </c>
      <c r="FO132" s="7">
        <f>FO25+FO39+FO78+FO88+FO126+FO131</f>
        <v>30</v>
      </c>
    </row>
    <row r="134" spans="1:171" x14ac:dyDescent="0.2">
      <c r="D134" s="3" t="s">
        <v>22</v>
      </c>
      <c r="E134" s="3" t="s">
        <v>257</v>
      </c>
    </row>
    <row r="135" spans="1:171" x14ac:dyDescent="0.2">
      <c r="D135" s="3" t="s">
        <v>26</v>
      </c>
      <c r="E135" s="3" t="s">
        <v>258</v>
      </c>
    </row>
    <row r="136" spans="1:171" x14ac:dyDescent="0.2">
      <c r="D136" s="21" t="s">
        <v>32</v>
      </c>
      <c r="E136" s="21"/>
    </row>
    <row r="137" spans="1:171" x14ac:dyDescent="0.2">
      <c r="D137" s="3" t="s">
        <v>34</v>
      </c>
      <c r="E137" s="3" t="s">
        <v>259</v>
      </c>
    </row>
    <row r="138" spans="1:171" x14ac:dyDescent="0.2">
      <c r="D138" s="3" t="s">
        <v>35</v>
      </c>
      <c r="E138" s="3" t="s">
        <v>260</v>
      </c>
    </row>
    <row r="139" spans="1:171" x14ac:dyDescent="0.2">
      <c r="D139" s="21" t="s">
        <v>33</v>
      </c>
      <c r="E139" s="21"/>
    </row>
    <row r="140" spans="1:171" x14ac:dyDescent="0.2">
      <c r="D140" s="3" t="s">
        <v>36</v>
      </c>
      <c r="E140" s="3" t="s">
        <v>261</v>
      </c>
      <c r="M140" s="9"/>
      <c r="U140" s="9"/>
      <c r="AC140" s="9"/>
    </row>
    <row r="141" spans="1:171" x14ac:dyDescent="0.2">
      <c r="D141" s="3" t="s">
        <v>37</v>
      </c>
      <c r="E141" s="3" t="s">
        <v>262</v>
      </c>
    </row>
    <row r="142" spans="1:171" x14ac:dyDescent="0.2">
      <c r="D142" s="3" t="s">
        <v>38</v>
      </c>
      <c r="E142" s="3" t="s">
        <v>263</v>
      </c>
    </row>
    <row r="143" spans="1:171" x14ac:dyDescent="0.2">
      <c r="D143" s="3" t="s">
        <v>39</v>
      </c>
      <c r="E143" s="3" t="s">
        <v>264</v>
      </c>
    </row>
    <row r="144" spans="1:171" x14ac:dyDescent="0.2">
      <c r="D144" s="3" t="s">
        <v>40</v>
      </c>
      <c r="E144" s="3" t="s">
        <v>265</v>
      </c>
    </row>
    <row r="145" spans="4:5" x14ac:dyDescent="0.2">
      <c r="D145" s="3" t="s">
        <v>41</v>
      </c>
      <c r="E145" s="3" t="s">
        <v>266</v>
      </c>
    </row>
  </sheetData>
  <mergeCells count="185">
    <mergeCell ref="A124:FO124"/>
    <mergeCell ref="A127:FO127"/>
    <mergeCell ref="D136:E136"/>
    <mergeCell ref="D139:E139"/>
    <mergeCell ref="C119:C120"/>
    <mergeCell ref="A119:A120"/>
    <mergeCell ref="B119:B120"/>
    <mergeCell ref="C122:C123"/>
    <mergeCell ref="A122:A123"/>
    <mergeCell ref="B122:B123"/>
    <mergeCell ref="C115:C116"/>
    <mergeCell ref="A115:A116"/>
    <mergeCell ref="B115:B116"/>
    <mergeCell ref="C117:C118"/>
    <mergeCell ref="A117:A118"/>
    <mergeCell ref="B117:B118"/>
    <mergeCell ref="C111:C112"/>
    <mergeCell ref="A111:A112"/>
    <mergeCell ref="B111:B112"/>
    <mergeCell ref="C113:C114"/>
    <mergeCell ref="A113:A114"/>
    <mergeCell ref="B113:B114"/>
    <mergeCell ref="C107:C108"/>
    <mergeCell ref="A107:A108"/>
    <mergeCell ref="B107:B108"/>
    <mergeCell ref="C109:C110"/>
    <mergeCell ref="A109:A110"/>
    <mergeCell ref="B109:B110"/>
    <mergeCell ref="C101:C102"/>
    <mergeCell ref="A101:A102"/>
    <mergeCell ref="B101:B102"/>
    <mergeCell ref="C104:C105"/>
    <mergeCell ref="A104:A105"/>
    <mergeCell ref="B104:B105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A16:FO16"/>
    <mergeCell ref="A26:FO26"/>
    <mergeCell ref="A40:FO40"/>
    <mergeCell ref="A79:FO79"/>
    <mergeCell ref="A89:FO89"/>
    <mergeCell ref="C90:C91"/>
    <mergeCell ref="A90:A91"/>
    <mergeCell ref="B90:B91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5"/>
  <sheetViews>
    <sheetView topLeftCell="Z1" workbookViewId="0">
      <selection activeCell="BY9" sqref="BY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85546875" customWidth="1"/>
    <col min="101" max="101" width="3.5703125" customWidth="1"/>
    <col min="102" max="102" width="2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85546875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85546875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85546875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161</v>
      </c>
      <c r="BY8" t="s">
        <v>16</v>
      </c>
    </row>
    <row r="9" spans="1:171" x14ac:dyDescent="0.2">
      <c r="E9" t="s">
        <v>17</v>
      </c>
      <c r="F9" s="1" t="s">
        <v>18</v>
      </c>
      <c r="BY9" t="s">
        <v>280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4" t="s">
        <v>47</v>
      </c>
      <c r="CW14" s="18" t="s">
        <v>33</v>
      </c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4" t="s">
        <v>47</v>
      </c>
      <c r="DP14" s="18" t="s">
        <v>33</v>
      </c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4" t="s">
        <v>47</v>
      </c>
      <c r="EI14" s="18" t="s">
        <v>33</v>
      </c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4" t="s">
        <v>47</v>
      </c>
      <c r="FB14" s="18" t="s">
        <v>33</v>
      </c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4"/>
      <c r="CW15" s="16" t="s">
        <v>36</v>
      </c>
      <c r="CX15" s="16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4"/>
      <c r="DP15" s="16" t="s">
        <v>36</v>
      </c>
      <c r="DQ15" s="16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4"/>
      <c r="EI15" s="16" t="s">
        <v>36</v>
      </c>
      <c r="EJ15" s="16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4"/>
      <c r="FB15" s="16" t="s">
        <v>36</v>
      </c>
      <c r="FC15" s="16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4" si="0">SUM(I17:P17)</f>
        <v>30</v>
      </c>
      <c r="I17" s="6">
        <f t="shared" ref="I17:I24" si="1">T17+AM17+BF17+BY17+CR17+DK17+ED17+EW17</f>
        <v>0</v>
      </c>
      <c r="J17" s="6">
        <f t="shared" ref="J17:J24" si="2">V17+AO17+BH17+CA17+CT17+DM17+EF17+EY17</f>
        <v>0</v>
      </c>
      <c r="K17" s="6">
        <f t="shared" ref="K17:K24" si="3">Y17+AR17+BK17+CD17+CW17+DP17+EI17+FB17</f>
        <v>0</v>
      </c>
      <c r="L17" s="6">
        <f t="shared" ref="L17:L24" si="4">AA17+AT17+BM17+CF17+CY17+DR17+EK17+FD17</f>
        <v>30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2</v>
      </c>
      <c r="S17" s="7">
        <f>$B$17*1.3</f>
        <v>1.3</v>
      </c>
      <c r="T17" s="11"/>
      <c r="U17" s="10"/>
      <c r="V17" s="11"/>
      <c r="W17" s="10"/>
      <c r="X17" s="7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X17+AK17</f>
        <v>0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AQ17+BD17</f>
        <v>0</v>
      </c>
      <c r="BF17" s="11"/>
      <c r="BG17" s="10"/>
      <c r="BH17" s="11"/>
      <c r="BI17" s="10"/>
      <c r="BJ17" s="7"/>
      <c r="BK17" s="11"/>
      <c r="BL17" s="10"/>
      <c r="BM17" s="11">
        <f>$B$17*30</f>
        <v>30</v>
      </c>
      <c r="BN17" s="10" t="s">
        <v>61</v>
      </c>
      <c r="BO17" s="11"/>
      <c r="BP17" s="10"/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4" si="13">BJ17+BW17</f>
        <v>2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FA17+FN17</f>
        <v>0</v>
      </c>
    </row>
    <row r="18" spans="1:171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$B$18*COUNTIF(T18:FM18,"e")</f>
        <v>0</v>
      </c>
      <c r="G18" s="6">
        <f>$B$18*COUNTIF(T18:FM18,"z")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$B$18*1.3</f>
        <v>1.3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>
        <f>$B$18*30</f>
        <v>30</v>
      </c>
      <c r="CG18" s="10" t="s">
        <v>61</v>
      </c>
      <c r="CH18" s="11"/>
      <c r="CI18" s="10"/>
      <c r="CJ18" s="11"/>
      <c r="CK18" s="10"/>
      <c r="CL18" s="11"/>
      <c r="CM18" s="10"/>
      <c r="CN18" s="11"/>
      <c r="CO18" s="10"/>
      <c r="CP18" s="7">
        <f>$B$18*2</f>
        <v>2</v>
      </c>
      <c r="CQ18" s="7">
        <f t="shared" si="14"/>
        <v>2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$B$19*COUNTIF(T19:FM19,"e")</f>
        <v>1</v>
      </c>
      <c r="G19" s="6">
        <f>$B$19*COUNTIF(T19:FM19,"z")</f>
        <v>0</v>
      </c>
      <c r="H19" s="6">
        <f t="shared" si="0"/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40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$B$19*1.3</f>
        <v>1.3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>
        <f>$B$19*40</f>
        <v>40</v>
      </c>
      <c r="CZ19" s="10" t="s">
        <v>64</v>
      </c>
      <c r="DA19" s="11"/>
      <c r="DB19" s="10"/>
      <c r="DC19" s="11"/>
      <c r="DD19" s="10"/>
      <c r="DE19" s="11"/>
      <c r="DF19" s="10"/>
      <c r="DG19" s="11"/>
      <c r="DH19" s="10"/>
      <c r="DI19" s="7">
        <f>$B$19*3</f>
        <v>3</v>
      </c>
      <c r="DJ19" s="7">
        <f t="shared" si="15"/>
        <v>3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65</v>
      </c>
      <c r="E20" s="3" t="s">
        <v>66</v>
      </c>
      <c r="F20" s="6">
        <f>COUNTIF(T20:FM20,"e")</f>
        <v>0</v>
      </c>
      <c r="G20" s="6">
        <f>COUNTIF(T20:FM20,"z")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0.3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>
        <v>10</v>
      </c>
      <c r="EE20" s="10" t="s">
        <v>61</v>
      </c>
      <c r="EF20" s="11"/>
      <c r="EG20" s="10"/>
      <c r="EH20" s="7">
        <v>1</v>
      </c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1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67</v>
      </c>
      <c r="E21" s="3" t="s">
        <v>68</v>
      </c>
      <c r="F21" s="6">
        <f>COUNTIF(T21:FM21,"e")</f>
        <v>0</v>
      </c>
      <c r="G21" s="6">
        <f>COUNTIF(T21:FM21,"z")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0.3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>
        <v>9</v>
      </c>
      <c r="CS21" s="10" t="s">
        <v>61</v>
      </c>
      <c r="CT21" s="11"/>
      <c r="CU21" s="10"/>
      <c r="CV21" s="7">
        <v>1</v>
      </c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1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1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$B$22*0.3</f>
        <v>0.3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>
        <f>$B$22*9</f>
        <v>9</v>
      </c>
      <c r="EE22" s="10" t="s">
        <v>61</v>
      </c>
      <c r="EF22" s="11"/>
      <c r="EG22" s="10"/>
      <c r="EH22" s="7">
        <f>$B$22*1</f>
        <v>1</v>
      </c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1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70</v>
      </c>
      <c r="E23" s="3" t="s">
        <v>71</v>
      </c>
      <c r="F23" s="6">
        <f>COUNTIF(T23:FM23,"e")</f>
        <v>0</v>
      </c>
      <c r="G23" s="6">
        <f>COUNTIF(T23:FM23,"z")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0.3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>
        <v>9</v>
      </c>
      <c r="DL23" s="10" t="s">
        <v>61</v>
      </c>
      <c r="DM23" s="11"/>
      <c r="DN23" s="10"/>
      <c r="DO23" s="7">
        <v>1</v>
      </c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1</v>
      </c>
      <c r="ED23" s="11"/>
      <c r="EE23" s="10"/>
      <c r="EF23" s="11"/>
      <c r="EG23" s="10"/>
      <c r="EH23" s="7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53</v>
      </c>
      <c r="B24" s="6">
        <v>1</v>
      </c>
      <c r="C24" s="6"/>
      <c r="D24" s="6"/>
      <c r="E24" s="3" t="s">
        <v>72</v>
      </c>
      <c r="F24" s="6">
        <f>$B$24*COUNTIF(T24:FM24,"e")</f>
        <v>0</v>
      </c>
      <c r="G24" s="6">
        <f>$B$24*COUNTIF(T24:FM24,"z")</f>
        <v>2</v>
      </c>
      <c r="H24" s="6">
        <f t="shared" si="0"/>
        <v>18</v>
      </c>
      <c r="I24" s="6">
        <f t="shared" si="1"/>
        <v>9</v>
      </c>
      <c r="J24" s="6">
        <f t="shared" si="2"/>
        <v>9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f>$B$24*2</f>
        <v>2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7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>
        <f>$B$24*9</f>
        <v>9</v>
      </c>
      <c r="EX24" s="10" t="s">
        <v>61</v>
      </c>
      <c r="EY24" s="11">
        <f>$B$24*9</f>
        <v>9</v>
      </c>
      <c r="EZ24" s="10" t="s">
        <v>61</v>
      </c>
      <c r="FA24" s="7">
        <f>$B$24*2</f>
        <v>2</v>
      </c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2</v>
      </c>
    </row>
    <row r="25" spans="1:171" ht="15.95" customHeight="1" x14ac:dyDescent="0.2">
      <c r="A25" s="6"/>
      <c r="B25" s="6"/>
      <c r="C25" s="6"/>
      <c r="D25" s="6"/>
      <c r="E25" s="6" t="s">
        <v>73</v>
      </c>
      <c r="F25" s="6">
        <f t="shared" ref="F25:AK25" si="19">SUM(F17:F24)</f>
        <v>1</v>
      </c>
      <c r="G25" s="6">
        <f t="shared" si="19"/>
        <v>8</v>
      </c>
      <c r="H25" s="6">
        <f t="shared" si="19"/>
        <v>155</v>
      </c>
      <c r="I25" s="6">
        <f t="shared" si="19"/>
        <v>46</v>
      </c>
      <c r="J25" s="6">
        <f t="shared" si="19"/>
        <v>9</v>
      </c>
      <c r="K25" s="6">
        <f t="shared" si="19"/>
        <v>0</v>
      </c>
      <c r="L25" s="6">
        <f t="shared" si="19"/>
        <v>100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13</v>
      </c>
      <c r="R25" s="7">
        <f t="shared" si="19"/>
        <v>7</v>
      </c>
      <c r="S25" s="7">
        <f t="shared" si="19"/>
        <v>7.1</v>
      </c>
      <c r="T25" s="11">
        <f t="shared" si="19"/>
        <v>0</v>
      </c>
      <c r="U25" s="10">
        <f t="shared" si="19"/>
        <v>0</v>
      </c>
      <c r="V25" s="11">
        <f t="shared" si="19"/>
        <v>0</v>
      </c>
      <c r="W25" s="10">
        <f t="shared" si="19"/>
        <v>0</v>
      </c>
      <c r="X25" s="7">
        <f t="shared" si="19"/>
        <v>0</v>
      </c>
      <c r="Y25" s="11">
        <f t="shared" si="19"/>
        <v>0</v>
      </c>
      <c r="Z25" s="10">
        <f t="shared" si="19"/>
        <v>0</v>
      </c>
      <c r="AA25" s="11">
        <f t="shared" si="19"/>
        <v>0</v>
      </c>
      <c r="AB25" s="10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0</v>
      </c>
      <c r="AM25" s="11">
        <f t="shared" si="20"/>
        <v>0</v>
      </c>
      <c r="AN25" s="10">
        <f t="shared" si="20"/>
        <v>0</v>
      </c>
      <c r="AO25" s="11">
        <f t="shared" si="20"/>
        <v>0</v>
      </c>
      <c r="AP25" s="10">
        <f t="shared" si="20"/>
        <v>0</v>
      </c>
      <c r="AQ25" s="7">
        <f t="shared" si="20"/>
        <v>0</v>
      </c>
      <c r="AR25" s="11">
        <f t="shared" si="20"/>
        <v>0</v>
      </c>
      <c r="AS25" s="10">
        <f t="shared" si="20"/>
        <v>0</v>
      </c>
      <c r="AT25" s="11">
        <f t="shared" si="20"/>
        <v>0</v>
      </c>
      <c r="AU25" s="10">
        <f t="shared" si="20"/>
        <v>0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0</v>
      </c>
      <c r="BF25" s="11">
        <f t="shared" si="20"/>
        <v>0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7">
        <f t="shared" si="20"/>
        <v>0</v>
      </c>
      <c r="BK25" s="11">
        <f t="shared" si="20"/>
        <v>0</v>
      </c>
      <c r="BL25" s="10">
        <f t="shared" si="20"/>
        <v>0</v>
      </c>
      <c r="BM25" s="11">
        <f t="shared" si="20"/>
        <v>30</v>
      </c>
      <c r="BN25" s="10">
        <f t="shared" si="20"/>
        <v>0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2</v>
      </c>
      <c r="BX25" s="7">
        <f t="shared" si="21"/>
        <v>2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7">
        <f t="shared" si="21"/>
        <v>0</v>
      </c>
      <c r="CD25" s="11">
        <f t="shared" si="21"/>
        <v>0</v>
      </c>
      <c r="CE25" s="10">
        <f t="shared" si="21"/>
        <v>0</v>
      </c>
      <c r="CF25" s="11">
        <f t="shared" si="21"/>
        <v>30</v>
      </c>
      <c r="CG25" s="10">
        <f t="shared" si="21"/>
        <v>0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2</v>
      </c>
      <c r="CQ25" s="7">
        <f t="shared" si="21"/>
        <v>2</v>
      </c>
      <c r="CR25" s="11">
        <f t="shared" si="21"/>
        <v>9</v>
      </c>
      <c r="CS25" s="10">
        <f t="shared" si="21"/>
        <v>0</v>
      </c>
      <c r="CT25" s="11">
        <f t="shared" si="21"/>
        <v>0</v>
      </c>
      <c r="CU25" s="10">
        <f t="shared" si="21"/>
        <v>0</v>
      </c>
      <c r="CV25" s="7">
        <f t="shared" si="21"/>
        <v>1</v>
      </c>
      <c r="CW25" s="11">
        <f t="shared" si="21"/>
        <v>0</v>
      </c>
      <c r="CX25" s="10">
        <f t="shared" ref="CX25:EC25" si="22">SUM(CX17:CX24)</f>
        <v>0</v>
      </c>
      <c r="CY25" s="11">
        <f t="shared" si="22"/>
        <v>40</v>
      </c>
      <c r="CZ25" s="10">
        <f t="shared" si="22"/>
        <v>0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3</v>
      </c>
      <c r="DJ25" s="7">
        <f t="shared" si="22"/>
        <v>4</v>
      </c>
      <c r="DK25" s="11">
        <f t="shared" si="22"/>
        <v>9</v>
      </c>
      <c r="DL25" s="10">
        <f t="shared" si="22"/>
        <v>0</v>
      </c>
      <c r="DM25" s="11">
        <f t="shared" si="22"/>
        <v>0</v>
      </c>
      <c r="DN25" s="10">
        <f t="shared" si="22"/>
        <v>0</v>
      </c>
      <c r="DO25" s="7">
        <f t="shared" si="22"/>
        <v>1</v>
      </c>
      <c r="DP25" s="11">
        <f t="shared" si="22"/>
        <v>0</v>
      </c>
      <c r="DQ25" s="10">
        <f t="shared" si="22"/>
        <v>0</v>
      </c>
      <c r="DR25" s="11">
        <f t="shared" si="22"/>
        <v>0</v>
      </c>
      <c r="DS25" s="10">
        <f t="shared" si="22"/>
        <v>0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1</v>
      </c>
      <c r="ED25" s="11">
        <f t="shared" ref="ED25:FI25" si="23">SUM(ED17:ED24)</f>
        <v>19</v>
      </c>
      <c r="EE25" s="10">
        <f t="shared" si="23"/>
        <v>0</v>
      </c>
      <c r="EF25" s="11">
        <f t="shared" si="23"/>
        <v>0</v>
      </c>
      <c r="EG25" s="10">
        <f t="shared" si="23"/>
        <v>0</v>
      </c>
      <c r="EH25" s="7">
        <f t="shared" si="23"/>
        <v>2</v>
      </c>
      <c r="EI25" s="11">
        <f t="shared" si="23"/>
        <v>0</v>
      </c>
      <c r="EJ25" s="10">
        <f t="shared" si="23"/>
        <v>0</v>
      </c>
      <c r="EK25" s="11">
        <f t="shared" si="23"/>
        <v>0</v>
      </c>
      <c r="EL25" s="10">
        <f t="shared" si="23"/>
        <v>0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2</v>
      </c>
      <c r="EW25" s="11">
        <f t="shared" si="23"/>
        <v>9</v>
      </c>
      <c r="EX25" s="10">
        <f t="shared" si="23"/>
        <v>0</v>
      </c>
      <c r="EY25" s="11">
        <f t="shared" si="23"/>
        <v>9</v>
      </c>
      <c r="EZ25" s="10">
        <f t="shared" si="23"/>
        <v>0</v>
      </c>
      <c r="FA25" s="7">
        <f t="shared" si="23"/>
        <v>2</v>
      </c>
      <c r="FB25" s="11">
        <f t="shared" si="23"/>
        <v>0</v>
      </c>
      <c r="FC25" s="10">
        <f t="shared" si="23"/>
        <v>0</v>
      </c>
      <c r="FD25" s="11">
        <f t="shared" si="23"/>
        <v>0</v>
      </c>
      <c r="FE25" s="10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2</v>
      </c>
    </row>
    <row r="26" spans="1:171" ht="20.100000000000001" customHeight="1" x14ac:dyDescent="0.2">
      <c r="A26" s="19" t="s">
        <v>74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9"/>
      <c r="FO26" s="13"/>
    </row>
    <row r="27" spans="1:171" x14ac:dyDescent="0.2">
      <c r="A27" s="6"/>
      <c r="B27" s="6"/>
      <c r="C27" s="6"/>
      <c r="D27" s="6" t="s">
        <v>75</v>
      </c>
      <c r="E27" s="3" t="s">
        <v>76</v>
      </c>
      <c r="F27" s="6">
        <f t="shared" ref="F27:F34" si="25">COUNTIF(T27:FM27,"e")</f>
        <v>1</v>
      </c>
      <c r="G27" s="6">
        <f t="shared" ref="G27:G34" si="26">COUNTIF(T27:FM27,"z")</f>
        <v>1</v>
      </c>
      <c r="H27" s="6">
        <f t="shared" ref="H27:H38" si="27">SUM(I27:P27)</f>
        <v>30</v>
      </c>
      <c r="I27" s="6">
        <f t="shared" ref="I27:I38" si="28">T27+AM27+BF27+BY27+CR27+DK27+ED27+EW27</f>
        <v>10</v>
      </c>
      <c r="J27" s="6">
        <f t="shared" ref="J27:J38" si="29">V27+AO27+BH27+CA27+CT27+DM27+EF27+EY27</f>
        <v>20</v>
      </c>
      <c r="K27" s="6">
        <f t="shared" ref="K27:K38" si="30">Y27+AR27+BK27+CD27+CW27+DP27+EI27+FB27</f>
        <v>0</v>
      </c>
      <c r="L27" s="6">
        <f t="shared" ref="L27:L38" si="31">AA27+AT27+BM27+CF27+CY27+DR27+EK27+FD27</f>
        <v>0</v>
      </c>
      <c r="M27" s="6">
        <f t="shared" ref="M27:M38" si="32">AC27+AV27+BO27+CH27+DA27+DT27+EM27+FF27</f>
        <v>0</v>
      </c>
      <c r="N27" s="6">
        <f t="shared" ref="N27:N38" si="33">AE27+AX27+BQ27+CJ27+DC27+DV27+EO27+FH27</f>
        <v>0</v>
      </c>
      <c r="O27" s="6">
        <f t="shared" ref="O27:O38" si="34">AG27+AZ27+BS27+CL27+DE27+DX27+EQ27+FJ27</f>
        <v>0</v>
      </c>
      <c r="P27" s="6">
        <f t="shared" ref="P27:P38" si="35">AI27+BB27+BU27+CN27+DG27+DZ27+ES27+FL27</f>
        <v>0</v>
      </c>
      <c r="Q27" s="7">
        <f t="shared" ref="Q27:Q38" si="36">AL27+BE27+BX27+CQ27+DJ27+EC27+EV27+FO27</f>
        <v>5</v>
      </c>
      <c r="R27" s="7">
        <f t="shared" ref="R27:R38" si="37">AK27+BD27+BW27+CP27+DI27+EB27+EU27+FN27</f>
        <v>0</v>
      </c>
      <c r="S27" s="7">
        <v>1</v>
      </c>
      <c r="T27" s="11">
        <v>10</v>
      </c>
      <c r="U27" s="10" t="s">
        <v>64</v>
      </c>
      <c r="V27" s="11">
        <v>20</v>
      </c>
      <c r="W27" s="10" t="s">
        <v>61</v>
      </c>
      <c r="X27" s="7">
        <v>5</v>
      </c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ref="AL27:AL38" si="38">X27+AK27</f>
        <v>5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ref="BE27:BE38" si="39">AQ27+BD27</f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ref="BX27:BX38" si="40">BJ27+BW27</f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ref="CQ27:CQ38" si="41">CC27+CP27</f>
        <v>0</v>
      </c>
      <c r="CR27" s="11"/>
      <c r="CS27" s="10"/>
      <c r="CT27" s="11"/>
      <c r="CU27" s="10"/>
      <c r="CV27" s="7"/>
      <c r="CW27" s="11"/>
      <c r="CX27" s="10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ref="DJ27:DJ38" si="42">CV27+DI27</f>
        <v>0</v>
      </c>
      <c r="DK27" s="11"/>
      <c r="DL27" s="10"/>
      <c r="DM27" s="11"/>
      <c r="DN27" s="10"/>
      <c r="DO27" s="7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ref="EC27:EC38" si="43">DO27+EB27</f>
        <v>0</v>
      </c>
      <c r="ED27" s="11"/>
      <c r="EE27" s="10"/>
      <c r="EF27" s="11"/>
      <c r="EG27" s="10"/>
      <c r="EH27" s="7"/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ref="EV27:EV38" si="44">EH27+EU27</f>
        <v>0</v>
      </c>
      <c r="EW27" s="11"/>
      <c r="EX27" s="10"/>
      <c r="EY27" s="11"/>
      <c r="EZ27" s="10"/>
      <c r="FA27" s="7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ref="FO27:FO38" si="45">FA27+FN27</f>
        <v>0</v>
      </c>
    </row>
    <row r="28" spans="1:171" x14ac:dyDescent="0.2">
      <c r="A28" s="6"/>
      <c r="B28" s="6"/>
      <c r="C28" s="6"/>
      <c r="D28" s="6" t="s">
        <v>77</v>
      </c>
      <c r="E28" s="3" t="s">
        <v>78</v>
      </c>
      <c r="F28" s="6">
        <f t="shared" si="25"/>
        <v>1</v>
      </c>
      <c r="G28" s="6">
        <f t="shared" si="26"/>
        <v>1</v>
      </c>
      <c r="H28" s="6">
        <f t="shared" si="27"/>
        <v>40</v>
      </c>
      <c r="I28" s="6">
        <f t="shared" si="28"/>
        <v>20</v>
      </c>
      <c r="J28" s="6">
        <f t="shared" si="29"/>
        <v>20</v>
      </c>
      <c r="K28" s="6">
        <f t="shared" si="30"/>
        <v>0</v>
      </c>
      <c r="L28" s="6">
        <f t="shared" si="31"/>
        <v>0</v>
      </c>
      <c r="M28" s="6">
        <f t="shared" si="32"/>
        <v>0</v>
      </c>
      <c r="N28" s="6">
        <f t="shared" si="33"/>
        <v>0</v>
      </c>
      <c r="O28" s="6">
        <f t="shared" si="34"/>
        <v>0</v>
      </c>
      <c r="P28" s="6">
        <f t="shared" si="35"/>
        <v>0</v>
      </c>
      <c r="Q28" s="7">
        <f t="shared" si="36"/>
        <v>5</v>
      </c>
      <c r="R28" s="7">
        <f t="shared" si="37"/>
        <v>0</v>
      </c>
      <c r="S28" s="7">
        <v>1.4</v>
      </c>
      <c r="T28" s="11"/>
      <c r="U28" s="10"/>
      <c r="V28" s="11"/>
      <c r="W28" s="10"/>
      <c r="X28" s="7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8"/>
        <v>0</v>
      </c>
      <c r="AM28" s="11">
        <v>20</v>
      </c>
      <c r="AN28" s="10" t="s">
        <v>64</v>
      </c>
      <c r="AO28" s="11">
        <v>20</v>
      </c>
      <c r="AP28" s="10" t="s">
        <v>61</v>
      </c>
      <c r="AQ28" s="7">
        <v>5</v>
      </c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9"/>
        <v>5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40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41"/>
        <v>0</v>
      </c>
      <c r="CR28" s="11"/>
      <c r="CS28" s="10"/>
      <c r="CT28" s="11"/>
      <c r="CU28" s="10"/>
      <c r="CV28" s="7"/>
      <c r="CW28" s="11"/>
      <c r="CX28" s="10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42"/>
        <v>0</v>
      </c>
      <c r="DK28" s="11"/>
      <c r="DL28" s="10"/>
      <c r="DM28" s="11"/>
      <c r="DN28" s="10"/>
      <c r="DO28" s="7"/>
      <c r="DP28" s="11"/>
      <c r="DQ28" s="10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43"/>
        <v>0</v>
      </c>
      <c r="ED28" s="11"/>
      <c r="EE28" s="10"/>
      <c r="EF28" s="11"/>
      <c r="EG28" s="10"/>
      <c r="EH28" s="7"/>
      <c r="EI28" s="11"/>
      <c r="EJ28" s="10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44"/>
        <v>0</v>
      </c>
      <c r="EW28" s="11"/>
      <c r="EX28" s="10"/>
      <c r="EY28" s="11"/>
      <c r="EZ28" s="10"/>
      <c r="FA28" s="7"/>
      <c r="FB28" s="11"/>
      <c r="FC28" s="10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45"/>
        <v>0</v>
      </c>
    </row>
    <row r="29" spans="1:171" x14ac:dyDescent="0.2">
      <c r="A29" s="6"/>
      <c r="B29" s="6"/>
      <c r="C29" s="6"/>
      <c r="D29" s="6" t="s">
        <v>79</v>
      </c>
      <c r="E29" s="3" t="s">
        <v>80</v>
      </c>
      <c r="F29" s="6">
        <f t="shared" si="25"/>
        <v>0</v>
      </c>
      <c r="G29" s="6">
        <f t="shared" si="26"/>
        <v>2</v>
      </c>
      <c r="H29" s="6">
        <f t="shared" si="27"/>
        <v>18</v>
      </c>
      <c r="I29" s="6">
        <f t="shared" si="28"/>
        <v>9</v>
      </c>
      <c r="J29" s="6">
        <f t="shared" si="29"/>
        <v>0</v>
      </c>
      <c r="K29" s="6">
        <f t="shared" si="30"/>
        <v>9</v>
      </c>
      <c r="L29" s="6">
        <f t="shared" si="31"/>
        <v>0</v>
      </c>
      <c r="M29" s="6">
        <f t="shared" si="32"/>
        <v>0</v>
      </c>
      <c r="N29" s="6">
        <f t="shared" si="33"/>
        <v>0</v>
      </c>
      <c r="O29" s="6">
        <f t="shared" si="34"/>
        <v>0</v>
      </c>
      <c r="P29" s="6">
        <f t="shared" si="35"/>
        <v>0</v>
      </c>
      <c r="Q29" s="7">
        <f t="shared" si="36"/>
        <v>3</v>
      </c>
      <c r="R29" s="7">
        <f t="shared" si="37"/>
        <v>1</v>
      </c>
      <c r="S29" s="7">
        <v>0.6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8"/>
        <v>0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9"/>
        <v>0</v>
      </c>
      <c r="BF29" s="11">
        <v>9</v>
      </c>
      <c r="BG29" s="10" t="s">
        <v>61</v>
      </c>
      <c r="BH29" s="11"/>
      <c r="BI29" s="10"/>
      <c r="BJ29" s="7">
        <v>2</v>
      </c>
      <c r="BK29" s="11">
        <v>9</v>
      </c>
      <c r="BL29" s="10" t="s">
        <v>61</v>
      </c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>
        <v>1</v>
      </c>
      <c r="BX29" s="7">
        <f t="shared" si="40"/>
        <v>3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41"/>
        <v>0</v>
      </c>
      <c r="CR29" s="11"/>
      <c r="CS29" s="10"/>
      <c r="CT29" s="11"/>
      <c r="CU29" s="10"/>
      <c r="CV29" s="7"/>
      <c r="CW29" s="11"/>
      <c r="CX29" s="10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si="42"/>
        <v>0</v>
      </c>
      <c r="DK29" s="11"/>
      <c r="DL29" s="10"/>
      <c r="DM29" s="11"/>
      <c r="DN29" s="10"/>
      <c r="DO29" s="7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si="43"/>
        <v>0</v>
      </c>
      <c r="ED29" s="11"/>
      <c r="EE29" s="10"/>
      <c r="EF29" s="11"/>
      <c r="EG29" s="10"/>
      <c r="EH29" s="7"/>
      <c r="EI29" s="11"/>
      <c r="EJ29" s="10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si="44"/>
        <v>0</v>
      </c>
      <c r="EW29" s="11"/>
      <c r="EX29" s="10"/>
      <c r="EY29" s="11"/>
      <c r="EZ29" s="10"/>
      <c r="FA29" s="7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si="45"/>
        <v>0</v>
      </c>
    </row>
    <row r="30" spans="1:171" x14ac:dyDescent="0.2">
      <c r="A30" s="6"/>
      <c r="B30" s="6"/>
      <c r="C30" s="6"/>
      <c r="D30" s="6" t="s">
        <v>81</v>
      </c>
      <c r="E30" s="3" t="s">
        <v>82</v>
      </c>
      <c r="F30" s="6">
        <f t="shared" si="25"/>
        <v>1</v>
      </c>
      <c r="G30" s="6">
        <f t="shared" si="26"/>
        <v>1</v>
      </c>
      <c r="H30" s="6">
        <f t="shared" si="27"/>
        <v>18</v>
      </c>
      <c r="I30" s="6">
        <f t="shared" si="28"/>
        <v>10</v>
      </c>
      <c r="J30" s="6">
        <f t="shared" si="29"/>
        <v>0</v>
      </c>
      <c r="K30" s="6">
        <f t="shared" si="30"/>
        <v>0</v>
      </c>
      <c r="L30" s="6">
        <f t="shared" si="31"/>
        <v>0</v>
      </c>
      <c r="M30" s="6">
        <f t="shared" si="32"/>
        <v>8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3</v>
      </c>
      <c r="R30" s="7">
        <f t="shared" si="37"/>
        <v>1</v>
      </c>
      <c r="S30" s="7">
        <v>0.6</v>
      </c>
      <c r="T30" s="11"/>
      <c r="U30" s="10"/>
      <c r="V30" s="11"/>
      <c r="W30" s="10"/>
      <c r="X30" s="7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8"/>
        <v>0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9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40"/>
        <v>0</v>
      </c>
      <c r="BY30" s="11">
        <v>10</v>
      </c>
      <c r="BZ30" s="10" t="s">
        <v>64</v>
      </c>
      <c r="CA30" s="11"/>
      <c r="CB30" s="10"/>
      <c r="CC30" s="7">
        <v>2</v>
      </c>
      <c r="CD30" s="11"/>
      <c r="CE30" s="10"/>
      <c r="CF30" s="11"/>
      <c r="CG30" s="10"/>
      <c r="CH30" s="11">
        <v>8</v>
      </c>
      <c r="CI30" s="10" t="s">
        <v>61</v>
      </c>
      <c r="CJ30" s="11"/>
      <c r="CK30" s="10"/>
      <c r="CL30" s="11"/>
      <c r="CM30" s="10"/>
      <c r="CN30" s="11"/>
      <c r="CO30" s="10"/>
      <c r="CP30" s="7">
        <v>1</v>
      </c>
      <c r="CQ30" s="7">
        <f t="shared" si="41"/>
        <v>3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 t="shared" si="25"/>
        <v>1</v>
      </c>
      <c r="G31" s="6">
        <f t="shared" si="26"/>
        <v>1</v>
      </c>
      <c r="H31" s="6">
        <f t="shared" si="27"/>
        <v>36</v>
      </c>
      <c r="I31" s="6">
        <f t="shared" si="28"/>
        <v>18</v>
      </c>
      <c r="J31" s="6">
        <f t="shared" si="29"/>
        <v>0</v>
      </c>
      <c r="K31" s="6">
        <f t="shared" si="30"/>
        <v>18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5</v>
      </c>
      <c r="R31" s="7">
        <f t="shared" si="37"/>
        <v>2.5</v>
      </c>
      <c r="S31" s="7">
        <v>1.2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0</v>
      </c>
      <c r="AM31" s="11">
        <v>18</v>
      </c>
      <c r="AN31" s="10" t="s">
        <v>64</v>
      </c>
      <c r="AO31" s="11"/>
      <c r="AP31" s="10"/>
      <c r="AQ31" s="7">
        <v>2.5</v>
      </c>
      <c r="AR31" s="11">
        <v>18</v>
      </c>
      <c r="AS31" s="10" t="s">
        <v>61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2.5</v>
      </c>
      <c r="BE31" s="7">
        <f t="shared" si="39"/>
        <v>5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85</v>
      </c>
      <c r="E32" s="3" t="s">
        <v>86</v>
      </c>
      <c r="F32" s="6">
        <f t="shared" si="25"/>
        <v>0</v>
      </c>
      <c r="G32" s="6">
        <f t="shared" si="26"/>
        <v>2</v>
      </c>
      <c r="H32" s="6">
        <f t="shared" si="27"/>
        <v>27</v>
      </c>
      <c r="I32" s="6">
        <f t="shared" si="28"/>
        <v>9</v>
      </c>
      <c r="J32" s="6">
        <f t="shared" si="29"/>
        <v>0</v>
      </c>
      <c r="K32" s="6">
        <f t="shared" si="30"/>
        <v>18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3</v>
      </c>
      <c r="R32" s="7">
        <f t="shared" si="37"/>
        <v>2</v>
      </c>
      <c r="S32" s="7">
        <v>0.9</v>
      </c>
      <c r="T32" s="11">
        <v>9</v>
      </c>
      <c r="U32" s="10" t="s">
        <v>61</v>
      </c>
      <c r="V32" s="11"/>
      <c r="W32" s="10"/>
      <c r="X32" s="7">
        <v>1</v>
      </c>
      <c r="Y32" s="11">
        <v>18</v>
      </c>
      <c r="Z32" s="10" t="s">
        <v>61</v>
      </c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>
        <v>2</v>
      </c>
      <c r="AL32" s="7">
        <f t="shared" si="38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87</v>
      </c>
      <c r="E33" s="3" t="s">
        <v>88</v>
      </c>
      <c r="F33" s="6">
        <f t="shared" si="25"/>
        <v>0</v>
      </c>
      <c r="G33" s="6">
        <f t="shared" si="26"/>
        <v>2</v>
      </c>
      <c r="H33" s="6">
        <f t="shared" si="27"/>
        <v>27</v>
      </c>
      <c r="I33" s="6">
        <f t="shared" si="28"/>
        <v>9</v>
      </c>
      <c r="J33" s="6">
        <f t="shared" si="29"/>
        <v>0</v>
      </c>
      <c r="K33" s="6">
        <f t="shared" si="30"/>
        <v>18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0.9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>
        <v>9</v>
      </c>
      <c r="BG33" s="10" t="s">
        <v>61</v>
      </c>
      <c r="BH33" s="11"/>
      <c r="BI33" s="10"/>
      <c r="BJ33" s="7">
        <v>1</v>
      </c>
      <c r="BK33" s="11">
        <v>18</v>
      </c>
      <c r="BL33" s="10" t="s">
        <v>61</v>
      </c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>
        <v>2</v>
      </c>
      <c r="BX33" s="7">
        <f t="shared" si="40"/>
        <v>3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89</v>
      </c>
      <c r="E34" s="3" t="s">
        <v>90</v>
      </c>
      <c r="F34" s="6">
        <f t="shared" si="25"/>
        <v>0</v>
      </c>
      <c r="G34" s="6">
        <f t="shared" si="26"/>
        <v>2</v>
      </c>
      <c r="H34" s="6">
        <f t="shared" si="27"/>
        <v>18</v>
      </c>
      <c r="I34" s="6">
        <f t="shared" si="28"/>
        <v>9</v>
      </c>
      <c r="J34" s="6">
        <f t="shared" si="29"/>
        <v>0</v>
      </c>
      <c r="K34" s="6">
        <f t="shared" si="30"/>
        <v>9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1</v>
      </c>
      <c r="S34" s="7">
        <v>1.1000000000000001</v>
      </c>
      <c r="T34" s="11">
        <v>9</v>
      </c>
      <c r="U34" s="10" t="s">
        <v>61</v>
      </c>
      <c r="V34" s="11"/>
      <c r="W34" s="10"/>
      <c r="X34" s="7">
        <v>2</v>
      </c>
      <c r="Y34" s="11">
        <v>9</v>
      </c>
      <c r="Z34" s="10" t="s">
        <v>61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>
        <v>1</v>
      </c>
      <c r="AL34" s="7">
        <f t="shared" si="38"/>
        <v>3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>
        <v>2</v>
      </c>
      <c r="B35" s="6">
        <v>1</v>
      </c>
      <c r="C35" s="6"/>
      <c r="D35" s="6"/>
      <c r="E35" s="3" t="s">
        <v>91</v>
      </c>
      <c r="F35" s="6">
        <f>$B$35*COUNTIF(T35:FM35,"e")</f>
        <v>0</v>
      </c>
      <c r="G35" s="6">
        <f>$B$35*COUNTIF(T35:FM35,"z")</f>
        <v>2</v>
      </c>
      <c r="H35" s="6">
        <f t="shared" si="27"/>
        <v>18</v>
      </c>
      <c r="I35" s="6">
        <f t="shared" si="28"/>
        <v>9</v>
      </c>
      <c r="J35" s="6">
        <f t="shared" si="29"/>
        <v>0</v>
      </c>
      <c r="K35" s="6">
        <f t="shared" si="30"/>
        <v>9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2</v>
      </c>
      <c r="R35" s="7">
        <f t="shared" si="37"/>
        <v>1</v>
      </c>
      <c r="S35" s="7">
        <f>$B$35*0.6</f>
        <v>0.6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f>$B$35*9</f>
        <v>9</v>
      </c>
      <c r="AN35" s="10" t="s">
        <v>61</v>
      </c>
      <c r="AO35" s="11"/>
      <c r="AP35" s="10"/>
      <c r="AQ35" s="7">
        <f>$B$35*1</f>
        <v>1</v>
      </c>
      <c r="AR35" s="11">
        <f>$B$35*9</f>
        <v>9</v>
      </c>
      <c r="AS35" s="10" t="s">
        <v>61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f>$B$35*1</f>
        <v>1</v>
      </c>
      <c r="BE35" s="7">
        <f t="shared" si="39"/>
        <v>2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7"/>
      <c r="CW35" s="11"/>
      <c r="CX35" s="10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92</v>
      </c>
      <c r="E36" s="3" t="s">
        <v>93</v>
      </c>
      <c r="F36" s="6">
        <f>COUNTIF(T36:FM36,"e")</f>
        <v>1</v>
      </c>
      <c r="G36" s="6">
        <f>COUNTIF(T36:FM36,"z")</f>
        <v>1</v>
      </c>
      <c r="H36" s="6">
        <f t="shared" si="27"/>
        <v>36</v>
      </c>
      <c r="I36" s="6">
        <f t="shared" si="28"/>
        <v>18</v>
      </c>
      <c r="J36" s="6">
        <f t="shared" si="29"/>
        <v>18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5</v>
      </c>
      <c r="R36" s="7">
        <f t="shared" si="37"/>
        <v>0</v>
      </c>
      <c r="S36" s="7">
        <v>1.2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>
        <v>18</v>
      </c>
      <c r="AN36" s="10" t="s">
        <v>64</v>
      </c>
      <c r="AO36" s="11">
        <v>18</v>
      </c>
      <c r="AP36" s="10" t="s">
        <v>61</v>
      </c>
      <c r="AQ36" s="7">
        <v>5</v>
      </c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5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7"/>
      <c r="CW36" s="11"/>
      <c r="CX36" s="10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7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7"/>
      <c r="EI36" s="11"/>
      <c r="EJ36" s="10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7"/>
      <c r="FB36" s="11"/>
      <c r="FC36" s="10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94</v>
      </c>
      <c r="E37" s="3" t="s">
        <v>95</v>
      </c>
      <c r="F37" s="6">
        <f>COUNTIF(T37:FM37,"e")</f>
        <v>1</v>
      </c>
      <c r="G37" s="6">
        <f>COUNTIF(T37:FM37,"z")</f>
        <v>2</v>
      </c>
      <c r="H37" s="6">
        <f t="shared" si="27"/>
        <v>35</v>
      </c>
      <c r="I37" s="6">
        <f t="shared" si="28"/>
        <v>15</v>
      </c>
      <c r="J37" s="6">
        <f t="shared" si="29"/>
        <v>10</v>
      </c>
      <c r="K37" s="6">
        <f t="shared" si="30"/>
        <v>10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5</v>
      </c>
      <c r="R37" s="7">
        <f t="shared" si="37"/>
        <v>1.4</v>
      </c>
      <c r="S37" s="7">
        <v>1.2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>
        <v>15</v>
      </c>
      <c r="BG37" s="10" t="s">
        <v>64</v>
      </c>
      <c r="BH37" s="11">
        <v>10</v>
      </c>
      <c r="BI37" s="10" t="s">
        <v>61</v>
      </c>
      <c r="BJ37" s="7">
        <v>3.6</v>
      </c>
      <c r="BK37" s="11">
        <v>10</v>
      </c>
      <c r="BL37" s="10" t="s">
        <v>61</v>
      </c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>
        <v>1.4</v>
      </c>
      <c r="BX37" s="7">
        <f t="shared" si="40"/>
        <v>5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7"/>
      <c r="CW37" s="11"/>
      <c r="CX37" s="10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7"/>
      <c r="DP37" s="11"/>
      <c r="DQ37" s="10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7"/>
      <c r="EI37" s="11"/>
      <c r="EJ37" s="10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7"/>
      <c r="FB37" s="11"/>
      <c r="FC37" s="10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96</v>
      </c>
      <c r="E38" s="3" t="s">
        <v>97</v>
      </c>
      <c r="F38" s="6">
        <f>COUNTIF(T38:FM38,"e")</f>
        <v>0</v>
      </c>
      <c r="G38" s="6">
        <f>COUNTIF(T38:FM38,"z")</f>
        <v>2</v>
      </c>
      <c r="H38" s="6">
        <f t="shared" si="27"/>
        <v>18</v>
      </c>
      <c r="I38" s="6">
        <f t="shared" si="28"/>
        <v>9</v>
      </c>
      <c r="J38" s="6">
        <f t="shared" si="29"/>
        <v>9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0</v>
      </c>
      <c r="S38" s="7">
        <v>0.6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7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0"/>
        <v>0</v>
      </c>
      <c r="BY38" s="11">
        <v>9</v>
      </c>
      <c r="BZ38" s="10" t="s">
        <v>61</v>
      </c>
      <c r="CA38" s="11">
        <v>9</v>
      </c>
      <c r="CB38" s="10" t="s">
        <v>61</v>
      </c>
      <c r="CC38" s="7">
        <v>2</v>
      </c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2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ht="15.95" customHeight="1" x14ac:dyDescent="0.2">
      <c r="A39" s="6"/>
      <c r="B39" s="6"/>
      <c r="C39" s="6"/>
      <c r="D39" s="6"/>
      <c r="E39" s="6" t="s">
        <v>73</v>
      </c>
      <c r="F39" s="6">
        <f t="shared" ref="F39:AK39" si="46">SUM(F27:F38)</f>
        <v>6</v>
      </c>
      <c r="G39" s="6">
        <f t="shared" si="46"/>
        <v>19</v>
      </c>
      <c r="H39" s="6">
        <f t="shared" si="46"/>
        <v>321</v>
      </c>
      <c r="I39" s="6">
        <f t="shared" si="46"/>
        <v>145</v>
      </c>
      <c r="J39" s="6">
        <f t="shared" si="46"/>
        <v>77</v>
      </c>
      <c r="K39" s="6">
        <f t="shared" si="46"/>
        <v>91</v>
      </c>
      <c r="L39" s="6">
        <f t="shared" si="46"/>
        <v>0</v>
      </c>
      <c r="M39" s="6">
        <f t="shared" si="46"/>
        <v>8</v>
      </c>
      <c r="N39" s="6">
        <f t="shared" si="46"/>
        <v>0</v>
      </c>
      <c r="O39" s="6">
        <f t="shared" si="46"/>
        <v>0</v>
      </c>
      <c r="P39" s="6">
        <f t="shared" si="46"/>
        <v>0</v>
      </c>
      <c r="Q39" s="7">
        <f t="shared" si="46"/>
        <v>44</v>
      </c>
      <c r="R39" s="7">
        <f t="shared" si="46"/>
        <v>11.9</v>
      </c>
      <c r="S39" s="7">
        <f t="shared" si="46"/>
        <v>11.299999999999999</v>
      </c>
      <c r="T39" s="11">
        <f t="shared" si="46"/>
        <v>28</v>
      </c>
      <c r="U39" s="10">
        <f t="shared" si="46"/>
        <v>0</v>
      </c>
      <c r="V39" s="11">
        <f t="shared" si="46"/>
        <v>20</v>
      </c>
      <c r="W39" s="10">
        <f t="shared" si="46"/>
        <v>0</v>
      </c>
      <c r="X39" s="7">
        <f t="shared" si="46"/>
        <v>8</v>
      </c>
      <c r="Y39" s="11">
        <f t="shared" si="46"/>
        <v>27</v>
      </c>
      <c r="Z39" s="10">
        <f t="shared" si="46"/>
        <v>0</v>
      </c>
      <c r="AA39" s="11">
        <f t="shared" si="46"/>
        <v>0</v>
      </c>
      <c r="AB39" s="10">
        <f t="shared" si="46"/>
        <v>0</v>
      </c>
      <c r="AC39" s="11">
        <f t="shared" si="46"/>
        <v>0</v>
      </c>
      <c r="AD39" s="10">
        <f t="shared" si="46"/>
        <v>0</v>
      </c>
      <c r="AE39" s="11">
        <f t="shared" si="46"/>
        <v>0</v>
      </c>
      <c r="AF39" s="10">
        <f t="shared" si="46"/>
        <v>0</v>
      </c>
      <c r="AG39" s="11">
        <f t="shared" si="46"/>
        <v>0</v>
      </c>
      <c r="AH39" s="10">
        <f t="shared" si="46"/>
        <v>0</v>
      </c>
      <c r="AI39" s="11">
        <f t="shared" si="46"/>
        <v>0</v>
      </c>
      <c r="AJ39" s="10">
        <f t="shared" si="46"/>
        <v>0</v>
      </c>
      <c r="AK39" s="7">
        <f t="shared" si="46"/>
        <v>3</v>
      </c>
      <c r="AL39" s="7">
        <f t="shared" ref="AL39:BQ39" si="47">SUM(AL27:AL38)</f>
        <v>11</v>
      </c>
      <c r="AM39" s="11">
        <f t="shared" si="47"/>
        <v>65</v>
      </c>
      <c r="AN39" s="10">
        <f t="shared" si="47"/>
        <v>0</v>
      </c>
      <c r="AO39" s="11">
        <f t="shared" si="47"/>
        <v>38</v>
      </c>
      <c r="AP39" s="10">
        <f t="shared" si="47"/>
        <v>0</v>
      </c>
      <c r="AQ39" s="7">
        <f t="shared" si="47"/>
        <v>13.5</v>
      </c>
      <c r="AR39" s="11">
        <f t="shared" si="47"/>
        <v>27</v>
      </c>
      <c r="AS39" s="10">
        <f t="shared" si="47"/>
        <v>0</v>
      </c>
      <c r="AT39" s="11">
        <f t="shared" si="47"/>
        <v>0</v>
      </c>
      <c r="AU39" s="10">
        <f t="shared" si="47"/>
        <v>0</v>
      </c>
      <c r="AV39" s="11">
        <f t="shared" si="47"/>
        <v>0</v>
      </c>
      <c r="AW39" s="10">
        <f t="shared" si="47"/>
        <v>0</v>
      </c>
      <c r="AX39" s="11">
        <f t="shared" si="47"/>
        <v>0</v>
      </c>
      <c r="AY39" s="10">
        <f t="shared" si="47"/>
        <v>0</v>
      </c>
      <c r="AZ39" s="11">
        <f t="shared" si="47"/>
        <v>0</v>
      </c>
      <c r="BA39" s="10">
        <f t="shared" si="47"/>
        <v>0</v>
      </c>
      <c r="BB39" s="11">
        <f t="shared" si="47"/>
        <v>0</v>
      </c>
      <c r="BC39" s="10">
        <f t="shared" si="47"/>
        <v>0</v>
      </c>
      <c r="BD39" s="7">
        <f t="shared" si="47"/>
        <v>3.5</v>
      </c>
      <c r="BE39" s="7">
        <f t="shared" si="47"/>
        <v>17</v>
      </c>
      <c r="BF39" s="11">
        <f t="shared" si="47"/>
        <v>33</v>
      </c>
      <c r="BG39" s="10">
        <f t="shared" si="47"/>
        <v>0</v>
      </c>
      <c r="BH39" s="11">
        <f t="shared" si="47"/>
        <v>10</v>
      </c>
      <c r="BI39" s="10">
        <f t="shared" si="47"/>
        <v>0</v>
      </c>
      <c r="BJ39" s="7">
        <f t="shared" si="47"/>
        <v>6.6</v>
      </c>
      <c r="BK39" s="11">
        <f t="shared" si="47"/>
        <v>37</v>
      </c>
      <c r="BL39" s="10">
        <f t="shared" si="47"/>
        <v>0</v>
      </c>
      <c r="BM39" s="11">
        <f t="shared" si="47"/>
        <v>0</v>
      </c>
      <c r="BN39" s="10">
        <f t="shared" si="47"/>
        <v>0</v>
      </c>
      <c r="BO39" s="11">
        <f t="shared" si="47"/>
        <v>0</v>
      </c>
      <c r="BP39" s="10">
        <f t="shared" si="47"/>
        <v>0</v>
      </c>
      <c r="BQ39" s="11">
        <f t="shared" si="47"/>
        <v>0</v>
      </c>
      <c r="BR39" s="10">
        <f t="shared" ref="BR39:CW39" si="48">SUM(BR27:BR38)</f>
        <v>0</v>
      </c>
      <c r="BS39" s="11">
        <f t="shared" si="48"/>
        <v>0</v>
      </c>
      <c r="BT39" s="10">
        <f t="shared" si="48"/>
        <v>0</v>
      </c>
      <c r="BU39" s="11">
        <f t="shared" si="48"/>
        <v>0</v>
      </c>
      <c r="BV39" s="10">
        <f t="shared" si="48"/>
        <v>0</v>
      </c>
      <c r="BW39" s="7">
        <f t="shared" si="48"/>
        <v>4.4000000000000004</v>
      </c>
      <c r="BX39" s="7">
        <f t="shared" si="48"/>
        <v>11</v>
      </c>
      <c r="BY39" s="11">
        <f t="shared" si="48"/>
        <v>19</v>
      </c>
      <c r="BZ39" s="10">
        <f t="shared" si="48"/>
        <v>0</v>
      </c>
      <c r="CA39" s="11">
        <f t="shared" si="48"/>
        <v>9</v>
      </c>
      <c r="CB39" s="10">
        <f t="shared" si="48"/>
        <v>0</v>
      </c>
      <c r="CC39" s="7">
        <f t="shared" si="48"/>
        <v>4</v>
      </c>
      <c r="CD39" s="11">
        <f t="shared" si="48"/>
        <v>0</v>
      </c>
      <c r="CE39" s="10">
        <f t="shared" si="48"/>
        <v>0</v>
      </c>
      <c r="CF39" s="11">
        <f t="shared" si="48"/>
        <v>0</v>
      </c>
      <c r="CG39" s="10">
        <f t="shared" si="48"/>
        <v>0</v>
      </c>
      <c r="CH39" s="11">
        <f t="shared" si="48"/>
        <v>8</v>
      </c>
      <c r="CI39" s="10">
        <f t="shared" si="48"/>
        <v>0</v>
      </c>
      <c r="CJ39" s="11">
        <f t="shared" si="48"/>
        <v>0</v>
      </c>
      <c r="CK39" s="10">
        <f t="shared" si="48"/>
        <v>0</v>
      </c>
      <c r="CL39" s="11">
        <f t="shared" si="48"/>
        <v>0</v>
      </c>
      <c r="CM39" s="10">
        <f t="shared" si="48"/>
        <v>0</v>
      </c>
      <c r="CN39" s="11">
        <f t="shared" si="48"/>
        <v>0</v>
      </c>
      <c r="CO39" s="10">
        <f t="shared" si="48"/>
        <v>0</v>
      </c>
      <c r="CP39" s="7">
        <f t="shared" si="48"/>
        <v>1</v>
      </c>
      <c r="CQ39" s="7">
        <f t="shared" si="48"/>
        <v>5</v>
      </c>
      <c r="CR39" s="11">
        <f t="shared" si="48"/>
        <v>0</v>
      </c>
      <c r="CS39" s="10">
        <f t="shared" si="48"/>
        <v>0</v>
      </c>
      <c r="CT39" s="11">
        <f t="shared" si="48"/>
        <v>0</v>
      </c>
      <c r="CU39" s="10">
        <f t="shared" si="48"/>
        <v>0</v>
      </c>
      <c r="CV39" s="7">
        <f t="shared" si="48"/>
        <v>0</v>
      </c>
      <c r="CW39" s="11">
        <f t="shared" si="48"/>
        <v>0</v>
      </c>
      <c r="CX39" s="10">
        <f t="shared" ref="CX39:EC39" si="49">SUM(CX27:CX38)</f>
        <v>0</v>
      </c>
      <c r="CY39" s="11">
        <f t="shared" si="49"/>
        <v>0</v>
      </c>
      <c r="CZ39" s="10">
        <f t="shared" si="49"/>
        <v>0</v>
      </c>
      <c r="DA39" s="11">
        <f t="shared" si="49"/>
        <v>0</v>
      </c>
      <c r="DB39" s="10">
        <f t="shared" si="49"/>
        <v>0</v>
      </c>
      <c r="DC39" s="11">
        <f t="shared" si="49"/>
        <v>0</v>
      </c>
      <c r="DD39" s="10">
        <f t="shared" si="49"/>
        <v>0</v>
      </c>
      <c r="DE39" s="11">
        <f t="shared" si="49"/>
        <v>0</v>
      </c>
      <c r="DF39" s="10">
        <f t="shared" si="49"/>
        <v>0</v>
      </c>
      <c r="DG39" s="11">
        <f t="shared" si="49"/>
        <v>0</v>
      </c>
      <c r="DH39" s="10">
        <f t="shared" si="49"/>
        <v>0</v>
      </c>
      <c r="DI39" s="7">
        <f t="shared" si="49"/>
        <v>0</v>
      </c>
      <c r="DJ39" s="7">
        <f t="shared" si="49"/>
        <v>0</v>
      </c>
      <c r="DK39" s="11">
        <f t="shared" si="49"/>
        <v>0</v>
      </c>
      <c r="DL39" s="10">
        <f t="shared" si="49"/>
        <v>0</v>
      </c>
      <c r="DM39" s="11">
        <f t="shared" si="49"/>
        <v>0</v>
      </c>
      <c r="DN39" s="10">
        <f t="shared" si="49"/>
        <v>0</v>
      </c>
      <c r="DO39" s="7">
        <f t="shared" si="49"/>
        <v>0</v>
      </c>
      <c r="DP39" s="11">
        <f t="shared" si="49"/>
        <v>0</v>
      </c>
      <c r="DQ39" s="10">
        <f t="shared" si="49"/>
        <v>0</v>
      </c>
      <c r="DR39" s="11">
        <f t="shared" si="49"/>
        <v>0</v>
      </c>
      <c r="DS39" s="10">
        <f t="shared" si="49"/>
        <v>0</v>
      </c>
      <c r="DT39" s="11">
        <f t="shared" si="49"/>
        <v>0</v>
      </c>
      <c r="DU39" s="10">
        <f t="shared" si="49"/>
        <v>0</v>
      </c>
      <c r="DV39" s="11">
        <f t="shared" si="49"/>
        <v>0</v>
      </c>
      <c r="DW39" s="10">
        <f t="shared" si="49"/>
        <v>0</v>
      </c>
      <c r="DX39" s="11">
        <f t="shared" si="49"/>
        <v>0</v>
      </c>
      <c r="DY39" s="10">
        <f t="shared" si="49"/>
        <v>0</v>
      </c>
      <c r="DZ39" s="11">
        <f t="shared" si="49"/>
        <v>0</v>
      </c>
      <c r="EA39" s="10">
        <f t="shared" si="49"/>
        <v>0</v>
      </c>
      <c r="EB39" s="7">
        <f t="shared" si="49"/>
        <v>0</v>
      </c>
      <c r="EC39" s="7">
        <f t="shared" si="49"/>
        <v>0</v>
      </c>
      <c r="ED39" s="11">
        <f t="shared" ref="ED39:FI39" si="50">SUM(ED27:ED38)</f>
        <v>0</v>
      </c>
      <c r="EE39" s="10">
        <f t="shared" si="50"/>
        <v>0</v>
      </c>
      <c r="EF39" s="11">
        <f t="shared" si="50"/>
        <v>0</v>
      </c>
      <c r="EG39" s="10">
        <f t="shared" si="50"/>
        <v>0</v>
      </c>
      <c r="EH39" s="7">
        <f t="shared" si="50"/>
        <v>0</v>
      </c>
      <c r="EI39" s="11">
        <f t="shared" si="50"/>
        <v>0</v>
      </c>
      <c r="EJ39" s="10">
        <f t="shared" si="50"/>
        <v>0</v>
      </c>
      <c r="EK39" s="11">
        <f t="shared" si="50"/>
        <v>0</v>
      </c>
      <c r="EL39" s="10">
        <f t="shared" si="50"/>
        <v>0</v>
      </c>
      <c r="EM39" s="11">
        <f t="shared" si="50"/>
        <v>0</v>
      </c>
      <c r="EN39" s="10">
        <f t="shared" si="50"/>
        <v>0</v>
      </c>
      <c r="EO39" s="11">
        <f t="shared" si="50"/>
        <v>0</v>
      </c>
      <c r="EP39" s="10">
        <f t="shared" si="50"/>
        <v>0</v>
      </c>
      <c r="EQ39" s="11">
        <f t="shared" si="50"/>
        <v>0</v>
      </c>
      <c r="ER39" s="10">
        <f t="shared" si="50"/>
        <v>0</v>
      </c>
      <c r="ES39" s="11">
        <f t="shared" si="50"/>
        <v>0</v>
      </c>
      <c r="ET39" s="10">
        <f t="shared" si="50"/>
        <v>0</v>
      </c>
      <c r="EU39" s="7">
        <f t="shared" si="50"/>
        <v>0</v>
      </c>
      <c r="EV39" s="7">
        <f t="shared" si="50"/>
        <v>0</v>
      </c>
      <c r="EW39" s="11">
        <f t="shared" si="50"/>
        <v>0</v>
      </c>
      <c r="EX39" s="10">
        <f t="shared" si="50"/>
        <v>0</v>
      </c>
      <c r="EY39" s="11">
        <f t="shared" si="50"/>
        <v>0</v>
      </c>
      <c r="EZ39" s="10">
        <f t="shared" si="50"/>
        <v>0</v>
      </c>
      <c r="FA39" s="7">
        <f t="shared" si="50"/>
        <v>0</v>
      </c>
      <c r="FB39" s="11">
        <f t="shared" si="50"/>
        <v>0</v>
      </c>
      <c r="FC39" s="10">
        <f t="shared" si="50"/>
        <v>0</v>
      </c>
      <c r="FD39" s="11">
        <f t="shared" si="50"/>
        <v>0</v>
      </c>
      <c r="FE39" s="10">
        <f t="shared" si="50"/>
        <v>0</v>
      </c>
      <c r="FF39" s="11">
        <f t="shared" si="50"/>
        <v>0</v>
      </c>
      <c r="FG39" s="10">
        <f t="shared" si="50"/>
        <v>0</v>
      </c>
      <c r="FH39" s="11">
        <f t="shared" si="50"/>
        <v>0</v>
      </c>
      <c r="FI39" s="10">
        <f t="shared" si="50"/>
        <v>0</v>
      </c>
      <c r="FJ39" s="11">
        <f t="shared" ref="FJ39:FO39" si="51">SUM(FJ27:FJ38)</f>
        <v>0</v>
      </c>
      <c r="FK39" s="10">
        <f t="shared" si="51"/>
        <v>0</v>
      </c>
      <c r="FL39" s="11">
        <f t="shared" si="51"/>
        <v>0</v>
      </c>
      <c r="FM39" s="10">
        <f t="shared" si="51"/>
        <v>0</v>
      </c>
      <c r="FN39" s="7">
        <f t="shared" si="51"/>
        <v>0</v>
      </c>
      <c r="FO39" s="7">
        <f t="shared" si="51"/>
        <v>0</v>
      </c>
    </row>
    <row r="40" spans="1:171" ht="20.100000000000001" customHeight="1" x14ac:dyDescent="0.2">
      <c r="A40" s="19" t="s">
        <v>98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9"/>
      <c r="FO40" s="13"/>
    </row>
    <row r="41" spans="1:171" x14ac:dyDescent="0.2">
      <c r="A41" s="6"/>
      <c r="B41" s="6"/>
      <c r="C41" s="6"/>
      <c r="D41" s="6" t="s">
        <v>99</v>
      </c>
      <c r="E41" s="3" t="s">
        <v>100</v>
      </c>
      <c r="F41" s="6">
        <f>COUNTIF(T41:FM41,"e")</f>
        <v>0</v>
      </c>
      <c r="G41" s="6">
        <f>COUNTIF(T41:FM41,"z")</f>
        <v>2</v>
      </c>
      <c r="H41" s="6">
        <f t="shared" ref="H41:H77" si="52">SUM(I41:P41)</f>
        <v>18</v>
      </c>
      <c r="I41" s="6">
        <f t="shared" ref="I41:I77" si="53">T41+AM41+BF41+BY41+CR41+DK41+ED41+EW41</f>
        <v>9</v>
      </c>
      <c r="J41" s="6">
        <f t="shared" ref="J41:J77" si="54">V41+AO41+BH41+CA41+CT41+DM41+EF41+EY41</f>
        <v>0</v>
      </c>
      <c r="K41" s="6">
        <f t="shared" ref="K41:K77" si="55">Y41+AR41+BK41+CD41+CW41+DP41+EI41+FB41</f>
        <v>9</v>
      </c>
      <c r="L41" s="6">
        <f t="shared" ref="L41:L77" si="56">AA41+AT41+BM41+CF41+CY41+DR41+EK41+FD41</f>
        <v>0</v>
      </c>
      <c r="M41" s="6">
        <f t="shared" ref="M41:M77" si="57">AC41+AV41+BO41+CH41+DA41+DT41+EM41+FF41</f>
        <v>0</v>
      </c>
      <c r="N41" s="6">
        <f t="shared" ref="N41:N77" si="58">AE41+AX41+BQ41+CJ41+DC41+DV41+EO41+FH41</f>
        <v>0</v>
      </c>
      <c r="O41" s="6">
        <f t="shared" ref="O41:O77" si="59">AG41+AZ41+BS41+CL41+DE41+DX41+EQ41+FJ41</f>
        <v>0</v>
      </c>
      <c r="P41" s="6">
        <f t="shared" ref="P41:P77" si="60">AI41+BB41+BU41+CN41+DG41+DZ41+ES41+FL41</f>
        <v>0</v>
      </c>
      <c r="Q41" s="7">
        <f t="shared" ref="Q41:Q77" si="61">AL41+BE41+BX41+CQ41+DJ41+EC41+EV41+FO41</f>
        <v>2</v>
      </c>
      <c r="R41" s="7">
        <f t="shared" ref="R41:R77" si="62">AK41+BD41+BW41+CP41+DI41+EB41+EU41+FN41</f>
        <v>1</v>
      </c>
      <c r="S41" s="7">
        <v>0.6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77" si="63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77" si="64">AQ41+BD41</f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77" si="65">BJ41+BW41</f>
        <v>0</v>
      </c>
      <c r="BY41" s="11">
        <v>9</v>
      </c>
      <c r="BZ41" s="10" t="s">
        <v>61</v>
      </c>
      <c r="CA41" s="11"/>
      <c r="CB41" s="10"/>
      <c r="CC41" s="7">
        <v>1</v>
      </c>
      <c r="CD41" s="11">
        <v>9</v>
      </c>
      <c r="CE41" s="10" t="s">
        <v>61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>
        <v>1</v>
      </c>
      <c r="CQ41" s="7">
        <f t="shared" ref="CQ41:CQ77" si="66">CC41+CP41</f>
        <v>2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ref="DJ41:DJ77" si="67">CV41+DI41</f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ref="EC41:EC77" si="68">DO41+EB41</f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ref="EV41:EV77" si="69">EH41+EU41</f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ref="FO41:FO77" si="70">FA41+FN41</f>
        <v>0</v>
      </c>
    </row>
    <row r="42" spans="1:171" x14ac:dyDescent="0.2">
      <c r="A42" s="6"/>
      <c r="B42" s="6"/>
      <c r="C42" s="6"/>
      <c r="D42" s="6" t="s">
        <v>101</v>
      </c>
      <c r="E42" s="3" t="s">
        <v>102</v>
      </c>
      <c r="F42" s="6">
        <f>COUNTIF(T42:FM42,"e")</f>
        <v>1</v>
      </c>
      <c r="G42" s="6">
        <f>COUNTIF(T42:FM42,"z")</f>
        <v>2</v>
      </c>
      <c r="H42" s="6">
        <f t="shared" si="52"/>
        <v>45</v>
      </c>
      <c r="I42" s="6">
        <f t="shared" si="53"/>
        <v>18</v>
      </c>
      <c r="J42" s="6">
        <f t="shared" si="54"/>
        <v>9</v>
      </c>
      <c r="K42" s="6">
        <f t="shared" si="55"/>
        <v>18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7">
        <f t="shared" si="61"/>
        <v>5</v>
      </c>
      <c r="R42" s="7">
        <f t="shared" si="62"/>
        <v>2</v>
      </c>
      <c r="S42" s="7">
        <v>1.5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3"/>
        <v>0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64"/>
        <v>0</v>
      </c>
      <c r="BF42" s="11">
        <v>18</v>
      </c>
      <c r="BG42" s="10" t="s">
        <v>64</v>
      </c>
      <c r="BH42" s="11">
        <v>9</v>
      </c>
      <c r="BI42" s="10" t="s">
        <v>61</v>
      </c>
      <c r="BJ42" s="7">
        <v>3</v>
      </c>
      <c r="BK42" s="11">
        <v>18</v>
      </c>
      <c r="BL42" s="10" t="s">
        <v>61</v>
      </c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>
        <v>2</v>
      </c>
      <c r="BX42" s="7">
        <f t="shared" si="65"/>
        <v>5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6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7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68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69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0"/>
        <v>0</v>
      </c>
    </row>
    <row r="43" spans="1:171" x14ac:dyDescent="0.2">
      <c r="A43" s="6">
        <v>3</v>
      </c>
      <c r="B43" s="6">
        <v>1</v>
      </c>
      <c r="C43" s="6"/>
      <c r="D43" s="6"/>
      <c r="E43" s="3" t="s">
        <v>103</v>
      </c>
      <c r="F43" s="6">
        <f>$B$43*COUNTIF(T43:FM43,"e")</f>
        <v>0</v>
      </c>
      <c r="G43" s="6">
        <f>$B$43*COUNTIF(T43:FM43,"z")</f>
        <v>2</v>
      </c>
      <c r="H43" s="6">
        <f t="shared" si="52"/>
        <v>24</v>
      </c>
      <c r="I43" s="6">
        <f t="shared" si="53"/>
        <v>12</v>
      </c>
      <c r="J43" s="6">
        <f t="shared" si="54"/>
        <v>0</v>
      </c>
      <c r="K43" s="6">
        <f t="shared" si="55"/>
        <v>0</v>
      </c>
      <c r="L43" s="6">
        <f t="shared" si="56"/>
        <v>0</v>
      </c>
      <c r="M43" s="6">
        <f t="shared" si="57"/>
        <v>12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7">
        <f t="shared" si="61"/>
        <v>2</v>
      </c>
      <c r="R43" s="7">
        <f t="shared" si="62"/>
        <v>1</v>
      </c>
      <c r="S43" s="7">
        <f>$B$43*0.8</f>
        <v>0.8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3"/>
        <v>0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4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5"/>
        <v>0</v>
      </c>
      <c r="BY43" s="11">
        <f>$B$43*12</f>
        <v>12</v>
      </c>
      <c r="BZ43" s="10" t="s">
        <v>61</v>
      </c>
      <c r="CA43" s="11"/>
      <c r="CB43" s="10"/>
      <c r="CC43" s="7">
        <f>$B$43*1</f>
        <v>1</v>
      </c>
      <c r="CD43" s="11"/>
      <c r="CE43" s="10"/>
      <c r="CF43" s="11"/>
      <c r="CG43" s="10"/>
      <c r="CH43" s="11">
        <f>$B$43*12</f>
        <v>12</v>
      </c>
      <c r="CI43" s="10" t="s">
        <v>61</v>
      </c>
      <c r="CJ43" s="11"/>
      <c r="CK43" s="10"/>
      <c r="CL43" s="11"/>
      <c r="CM43" s="10"/>
      <c r="CN43" s="11"/>
      <c r="CO43" s="10"/>
      <c r="CP43" s="7">
        <f>$B$43*1</f>
        <v>1</v>
      </c>
      <c r="CQ43" s="7">
        <f t="shared" si="66"/>
        <v>2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7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68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69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0"/>
        <v>0</v>
      </c>
    </row>
    <row r="44" spans="1:171" x14ac:dyDescent="0.2">
      <c r="A44" s="6"/>
      <c r="B44" s="6"/>
      <c r="C44" s="6"/>
      <c r="D44" s="6" t="s">
        <v>104</v>
      </c>
      <c r="E44" s="3" t="s">
        <v>105</v>
      </c>
      <c r="F44" s="6">
        <f t="shared" ref="F44:F57" si="71">COUNTIF(T44:FM44,"e")</f>
        <v>0</v>
      </c>
      <c r="G44" s="6">
        <f t="shared" ref="G44:G57" si="72">COUNTIF(T44:FM44,"z")</f>
        <v>2</v>
      </c>
      <c r="H44" s="6">
        <f t="shared" si="52"/>
        <v>30</v>
      </c>
      <c r="I44" s="6">
        <f t="shared" si="53"/>
        <v>20</v>
      </c>
      <c r="J44" s="6">
        <f t="shared" si="54"/>
        <v>0</v>
      </c>
      <c r="K44" s="6">
        <f t="shared" si="55"/>
        <v>0</v>
      </c>
      <c r="L44" s="6">
        <f t="shared" si="56"/>
        <v>0</v>
      </c>
      <c r="M44" s="6">
        <f t="shared" si="57"/>
        <v>10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7">
        <f t="shared" si="61"/>
        <v>3</v>
      </c>
      <c r="R44" s="7">
        <f t="shared" si="62"/>
        <v>1</v>
      </c>
      <c r="S44" s="7">
        <v>1</v>
      </c>
      <c r="T44" s="11">
        <v>20</v>
      </c>
      <c r="U44" s="10" t="s">
        <v>61</v>
      </c>
      <c r="V44" s="11"/>
      <c r="W44" s="10"/>
      <c r="X44" s="7">
        <v>2</v>
      </c>
      <c r="Y44" s="11"/>
      <c r="Z44" s="10"/>
      <c r="AA44" s="11"/>
      <c r="AB44" s="10"/>
      <c r="AC44" s="11">
        <v>10</v>
      </c>
      <c r="AD44" s="10" t="s">
        <v>61</v>
      </c>
      <c r="AE44" s="11"/>
      <c r="AF44" s="10"/>
      <c r="AG44" s="11"/>
      <c r="AH44" s="10"/>
      <c r="AI44" s="11"/>
      <c r="AJ44" s="10"/>
      <c r="AK44" s="7">
        <v>1</v>
      </c>
      <c r="AL44" s="7">
        <f t="shared" si="63"/>
        <v>3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64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5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6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7"/>
        <v>0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68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69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0"/>
        <v>0</v>
      </c>
    </row>
    <row r="45" spans="1:171" x14ac:dyDescent="0.2">
      <c r="A45" s="6"/>
      <c r="B45" s="6"/>
      <c r="C45" s="6"/>
      <c r="D45" s="6" t="s">
        <v>106</v>
      </c>
      <c r="E45" s="3" t="s">
        <v>107</v>
      </c>
      <c r="F45" s="6">
        <f t="shared" si="71"/>
        <v>0</v>
      </c>
      <c r="G45" s="6">
        <f t="shared" si="72"/>
        <v>1</v>
      </c>
      <c r="H45" s="6">
        <f t="shared" si="52"/>
        <v>20</v>
      </c>
      <c r="I45" s="6">
        <f t="shared" si="53"/>
        <v>20</v>
      </c>
      <c r="J45" s="6">
        <f t="shared" si="54"/>
        <v>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7">
        <f t="shared" si="61"/>
        <v>2</v>
      </c>
      <c r="R45" s="7">
        <f t="shared" si="62"/>
        <v>0</v>
      </c>
      <c r="S45" s="7">
        <v>0.7</v>
      </c>
      <c r="T45" s="11">
        <v>20</v>
      </c>
      <c r="U45" s="10" t="s">
        <v>61</v>
      </c>
      <c r="V45" s="11"/>
      <c r="W45" s="10"/>
      <c r="X45" s="7">
        <v>2</v>
      </c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3"/>
        <v>2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4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5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6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7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68"/>
        <v>0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69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0"/>
        <v>0</v>
      </c>
    </row>
    <row r="46" spans="1:171" x14ac:dyDescent="0.2">
      <c r="A46" s="6"/>
      <c r="B46" s="6"/>
      <c r="C46" s="6"/>
      <c r="D46" s="6" t="s">
        <v>108</v>
      </c>
      <c r="E46" s="3" t="s">
        <v>109</v>
      </c>
      <c r="F46" s="6">
        <f t="shared" si="71"/>
        <v>1</v>
      </c>
      <c r="G46" s="6">
        <f t="shared" si="72"/>
        <v>1</v>
      </c>
      <c r="H46" s="6">
        <f t="shared" si="52"/>
        <v>22</v>
      </c>
      <c r="I46" s="6">
        <f t="shared" si="53"/>
        <v>12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7">
        <f t="shared" si="61"/>
        <v>2</v>
      </c>
      <c r="R46" s="7">
        <f t="shared" si="62"/>
        <v>0</v>
      </c>
      <c r="S46" s="7">
        <v>0.7</v>
      </c>
      <c r="T46" s="11">
        <v>12</v>
      </c>
      <c r="U46" s="10" t="s">
        <v>64</v>
      </c>
      <c r="V46" s="11">
        <v>10</v>
      </c>
      <c r="W46" s="10" t="s">
        <v>61</v>
      </c>
      <c r="X46" s="7">
        <v>2</v>
      </c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3"/>
        <v>2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4"/>
        <v>0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5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6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7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68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69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0"/>
        <v>0</v>
      </c>
    </row>
    <row r="47" spans="1:171" x14ac:dyDescent="0.2">
      <c r="A47" s="6"/>
      <c r="B47" s="6"/>
      <c r="C47" s="6"/>
      <c r="D47" s="6" t="s">
        <v>110</v>
      </c>
      <c r="E47" s="3" t="s">
        <v>111</v>
      </c>
      <c r="F47" s="6">
        <f t="shared" si="71"/>
        <v>0</v>
      </c>
      <c r="G47" s="6">
        <f t="shared" si="72"/>
        <v>2</v>
      </c>
      <c r="H47" s="6">
        <f t="shared" si="52"/>
        <v>30</v>
      </c>
      <c r="I47" s="6">
        <f t="shared" si="53"/>
        <v>20</v>
      </c>
      <c r="J47" s="6">
        <f t="shared" si="54"/>
        <v>10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7">
        <f t="shared" si="61"/>
        <v>4</v>
      </c>
      <c r="R47" s="7">
        <f t="shared" si="62"/>
        <v>0</v>
      </c>
      <c r="S47" s="7">
        <v>1</v>
      </c>
      <c r="T47" s="11">
        <v>20</v>
      </c>
      <c r="U47" s="10" t="s">
        <v>61</v>
      </c>
      <c r="V47" s="11">
        <v>10</v>
      </c>
      <c r="W47" s="10" t="s">
        <v>61</v>
      </c>
      <c r="X47" s="7">
        <v>4</v>
      </c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3"/>
        <v>4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4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5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6"/>
        <v>0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7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68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69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0"/>
        <v>0</v>
      </c>
    </row>
    <row r="48" spans="1:171" x14ac:dyDescent="0.2">
      <c r="A48" s="6"/>
      <c r="B48" s="6"/>
      <c r="C48" s="6"/>
      <c r="D48" s="6" t="s">
        <v>112</v>
      </c>
      <c r="E48" s="3" t="s">
        <v>113</v>
      </c>
      <c r="F48" s="6">
        <f t="shared" si="71"/>
        <v>1</v>
      </c>
      <c r="G48" s="6">
        <f t="shared" si="72"/>
        <v>1</v>
      </c>
      <c r="H48" s="6">
        <f t="shared" si="52"/>
        <v>30</v>
      </c>
      <c r="I48" s="6">
        <f t="shared" si="53"/>
        <v>20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7">
        <f t="shared" si="61"/>
        <v>4</v>
      </c>
      <c r="R48" s="7">
        <f t="shared" si="62"/>
        <v>0</v>
      </c>
      <c r="S48" s="7">
        <v>1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3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4"/>
        <v>0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5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6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7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68"/>
        <v>0</v>
      </c>
      <c r="ED48" s="11">
        <v>20</v>
      </c>
      <c r="EE48" s="10" t="s">
        <v>64</v>
      </c>
      <c r="EF48" s="11">
        <v>10</v>
      </c>
      <c r="EG48" s="10" t="s">
        <v>61</v>
      </c>
      <c r="EH48" s="7">
        <v>4</v>
      </c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69"/>
        <v>4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0"/>
        <v>0</v>
      </c>
    </row>
    <row r="49" spans="1:171" x14ac:dyDescent="0.2">
      <c r="A49" s="6"/>
      <c r="B49" s="6"/>
      <c r="C49" s="6"/>
      <c r="D49" s="6" t="s">
        <v>114</v>
      </c>
      <c r="E49" s="3" t="s">
        <v>115</v>
      </c>
      <c r="F49" s="6">
        <f t="shared" si="71"/>
        <v>1</v>
      </c>
      <c r="G49" s="6">
        <f t="shared" si="72"/>
        <v>1</v>
      </c>
      <c r="H49" s="6">
        <f t="shared" si="52"/>
        <v>27</v>
      </c>
      <c r="I49" s="6">
        <f t="shared" si="53"/>
        <v>9</v>
      </c>
      <c r="J49" s="6">
        <f t="shared" si="54"/>
        <v>18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7">
        <f t="shared" si="61"/>
        <v>4</v>
      </c>
      <c r="R49" s="7">
        <f t="shared" si="62"/>
        <v>0</v>
      </c>
      <c r="S49" s="7">
        <v>0.9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3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4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5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6"/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7"/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68"/>
        <v>0</v>
      </c>
      <c r="ED49" s="11">
        <v>9</v>
      </c>
      <c r="EE49" s="10" t="s">
        <v>64</v>
      </c>
      <c r="EF49" s="11">
        <v>18</v>
      </c>
      <c r="EG49" s="10" t="s">
        <v>61</v>
      </c>
      <c r="EH49" s="7">
        <v>4</v>
      </c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69"/>
        <v>4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0"/>
        <v>0</v>
      </c>
    </row>
    <row r="50" spans="1:171" x14ac:dyDescent="0.2">
      <c r="A50" s="6"/>
      <c r="B50" s="6"/>
      <c r="C50" s="6"/>
      <c r="D50" s="6" t="s">
        <v>116</v>
      </c>
      <c r="E50" s="3" t="s">
        <v>117</v>
      </c>
      <c r="F50" s="6">
        <f t="shared" si="71"/>
        <v>1</v>
      </c>
      <c r="G50" s="6">
        <f t="shared" si="72"/>
        <v>1</v>
      </c>
      <c r="H50" s="6">
        <f t="shared" si="52"/>
        <v>36</v>
      </c>
      <c r="I50" s="6">
        <f t="shared" si="53"/>
        <v>18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18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7">
        <f t="shared" si="61"/>
        <v>5</v>
      </c>
      <c r="R50" s="7">
        <f t="shared" si="62"/>
        <v>3</v>
      </c>
      <c r="S50" s="7">
        <v>1.2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3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4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5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6"/>
        <v>0</v>
      </c>
      <c r="CR50" s="11">
        <v>18</v>
      </c>
      <c r="CS50" s="10" t="s">
        <v>64</v>
      </c>
      <c r="CT50" s="11"/>
      <c r="CU50" s="10"/>
      <c r="CV50" s="7">
        <v>2</v>
      </c>
      <c r="CW50" s="11"/>
      <c r="CX50" s="10"/>
      <c r="CY50" s="11"/>
      <c r="CZ50" s="10"/>
      <c r="DA50" s="11">
        <v>18</v>
      </c>
      <c r="DB50" s="10" t="s">
        <v>61</v>
      </c>
      <c r="DC50" s="11"/>
      <c r="DD50" s="10"/>
      <c r="DE50" s="11"/>
      <c r="DF50" s="10"/>
      <c r="DG50" s="11"/>
      <c r="DH50" s="10"/>
      <c r="DI50" s="7">
        <v>3</v>
      </c>
      <c r="DJ50" s="7">
        <f t="shared" si="67"/>
        <v>5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68"/>
        <v>0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69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0"/>
        <v>0</v>
      </c>
    </row>
    <row r="51" spans="1:171" x14ac:dyDescent="0.2">
      <c r="A51" s="6"/>
      <c r="B51" s="6"/>
      <c r="C51" s="6"/>
      <c r="D51" s="6" t="s">
        <v>118</v>
      </c>
      <c r="E51" s="3" t="s">
        <v>119</v>
      </c>
      <c r="F51" s="6">
        <f t="shared" si="71"/>
        <v>0</v>
      </c>
      <c r="G51" s="6">
        <f t="shared" si="72"/>
        <v>2</v>
      </c>
      <c r="H51" s="6">
        <f t="shared" si="52"/>
        <v>27</v>
      </c>
      <c r="I51" s="6">
        <f t="shared" si="53"/>
        <v>9</v>
      </c>
      <c r="J51" s="6">
        <f t="shared" si="54"/>
        <v>0</v>
      </c>
      <c r="K51" s="6">
        <f t="shared" si="55"/>
        <v>0</v>
      </c>
      <c r="L51" s="6">
        <f t="shared" si="56"/>
        <v>0</v>
      </c>
      <c r="M51" s="6">
        <f t="shared" si="57"/>
        <v>18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7">
        <f t="shared" si="61"/>
        <v>4</v>
      </c>
      <c r="R51" s="7">
        <f t="shared" si="62"/>
        <v>2.6</v>
      </c>
      <c r="S51" s="7">
        <v>0.9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>
        <v>9</v>
      </c>
      <c r="AN51" s="10" t="s">
        <v>61</v>
      </c>
      <c r="AO51" s="11"/>
      <c r="AP51" s="10"/>
      <c r="AQ51" s="7">
        <v>1.4</v>
      </c>
      <c r="AR51" s="11"/>
      <c r="AS51" s="10"/>
      <c r="AT51" s="11"/>
      <c r="AU51" s="10"/>
      <c r="AV51" s="11">
        <v>18</v>
      </c>
      <c r="AW51" s="10" t="s">
        <v>61</v>
      </c>
      <c r="AX51" s="11"/>
      <c r="AY51" s="10"/>
      <c r="AZ51" s="11"/>
      <c r="BA51" s="10"/>
      <c r="BB51" s="11"/>
      <c r="BC51" s="10"/>
      <c r="BD51" s="7">
        <v>2.6</v>
      </c>
      <c r="BE51" s="7">
        <f t="shared" si="64"/>
        <v>4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6"/>
        <v>0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7"/>
        <v>0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68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/>
      <c r="B52" s="6"/>
      <c r="C52" s="6"/>
      <c r="D52" s="6" t="s">
        <v>120</v>
      </c>
      <c r="E52" s="3" t="s">
        <v>121</v>
      </c>
      <c r="F52" s="6">
        <f t="shared" si="71"/>
        <v>0</v>
      </c>
      <c r="G52" s="6">
        <f t="shared" si="72"/>
        <v>2</v>
      </c>
      <c r="H52" s="6">
        <f t="shared" si="52"/>
        <v>27</v>
      </c>
      <c r="I52" s="6">
        <f t="shared" si="53"/>
        <v>9</v>
      </c>
      <c r="J52" s="6">
        <f t="shared" si="54"/>
        <v>0</v>
      </c>
      <c r="K52" s="6">
        <f t="shared" si="55"/>
        <v>18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4</v>
      </c>
      <c r="R52" s="7">
        <f t="shared" si="62"/>
        <v>2.6</v>
      </c>
      <c r="S52" s="7">
        <v>0.9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>
        <v>9</v>
      </c>
      <c r="BG52" s="10" t="s">
        <v>61</v>
      </c>
      <c r="BH52" s="11"/>
      <c r="BI52" s="10"/>
      <c r="BJ52" s="7">
        <v>1.4</v>
      </c>
      <c r="BK52" s="11">
        <v>18</v>
      </c>
      <c r="BL52" s="10" t="s">
        <v>61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>
        <v>2.6</v>
      </c>
      <c r="BX52" s="7">
        <f t="shared" si="65"/>
        <v>4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/>
      <c r="B53" s="6"/>
      <c r="C53" s="6"/>
      <c r="D53" s="6" t="s">
        <v>122</v>
      </c>
      <c r="E53" s="3" t="s">
        <v>123</v>
      </c>
      <c r="F53" s="6">
        <f t="shared" si="71"/>
        <v>0</v>
      </c>
      <c r="G53" s="6">
        <f t="shared" si="72"/>
        <v>2</v>
      </c>
      <c r="H53" s="6">
        <f t="shared" si="52"/>
        <v>18</v>
      </c>
      <c r="I53" s="6">
        <f t="shared" si="53"/>
        <v>9</v>
      </c>
      <c r="J53" s="6">
        <f t="shared" si="54"/>
        <v>0</v>
      </c>
      <c r="K53" s="6">
        <f t="shared" si="55"/>
        <v>9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2</v>
      </c>
      <c r="R53" s="7">
        <f t="shared" si="62"/>
        <v>1</v>
      </c>
      <c r="S53" s="7">
        <v>0.6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>
        <v>9</v>
      </c>
      <c r="BZ53" s="10" t="s">
        <v>61</v>
      </c>
      <c r="CA53" s="11"/>
      <c r="CB53" s="10"/>
      <c r="CC53" s="7">
        <v>1</v>
      </c>
      <c r="CD53" s="11">
        <v>9</v>
      </c>
      <c r="CE53" s="10" t="s">
        <v>61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>
        <v>1</v>
      </c>
      <c r="CQ53" s="7">
        <f t="shared" si="66"/>
        <v>2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69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/>
      <c r="B54" s="6"/>
      <c r="C54" s="6"/>
      <c r="D54" s="6" t="s">
        <v>124</v>
      </c>
      <c r="E54" s="3" t="s">
        <v>125</v>
      </c>
      <c r="F54" s="6">
        <f t="shared" si="71"/>
        <v>0</v>
      </c>
      <c r="G54" s="6">
        <f t="shared" si="72"/>
        <v>2</v>
      </c>
      <c r="H54" s="6">
        <f t="shared" si="52"/>
        <v>18</v>
      </c>
      <c r="I54" s="6">
        <f t="shared" si="53"/>
        <v>9</v>
      </c>
      <c r="J54" s="6">
        <f t="shared" si="54"/>
        <v>0</v>
      </c>
      <c r="K54" s="6">
        <f t="shared" si="55"/>
        <v>9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2</v>
      </c>
      <c r="R54" s="7">
        <f t="shared" si="62"/>
        <v>1</v>
      </c>
      <c r="S54" s="7">
        <v>0.6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4"/>
        <v>0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6"/>
        <v>0</v>
      </c>
      <c r="CR54" s="11">
        <v>9</v>
      </c>
      <c r="CS54" s="10" t="s">
        <v>61</v>
      </c>
      <c r="CT54" s="11"/>
      <c r="CU54" s="10"/>
      <c r="CV54" s="7">
        <v>1</v>
      </c>
      <c r="CW54" s="11">
        <v>9</v>
      </c>
      <c r="CX54" s="10" t="s">
        <v>61</v>
      </c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>
        <v>1</v>
      </c>
      <c r="DJ54" s="7">
        <f t="shared" si="67"/>
        <v>2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/>
      <c r="B55" s="6"/>
      <c r="C55" s="6"/>
      <c r="D55" s="6" t="s">
        <v>126</v>
      </c>
      <c r="E55" s="3" t="s">
        <v>127</v>
      </c>
      <c r="F55" s="6">
        <f t="shared" si="71"/>
        <v>0</v>
      </c>
      <c r="G55" s="6">
        <f t="shared" si="72"/>
        <v>2</v>
      </c>
      <c r="H55" s="6">
        <f t="shared" si="52"/>
        <v>30</v>
      </c>
      <c r="I55" s="6">
        <f t="shared" si="53"/>
        <v>20</v>
      </c>
      <c r="J55" s="6">
        <f t="shared" si="54"/>
        <v>0</v>
      </c>
      <c r="K55" s="6">
        <f t="shared" si="55"/>
        <v>10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7">
        <f t="shared" si="61"/>
        <v>3</v>
      </c>
      <c r="R55" s="7">
        <f t="shared" si="62"/>
        <v>1</v>
      </c>
      <c r="S55" s="7">
        <v>1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>
        <v>20</v>
      </c>
      <c r="CS55" s="10" t="s">
        <v>61</v>
      </c>
      <c r="CT55" s="11"/>
      <c r="CU55" s="10"/>
      <c r="CV55" s="7">
        <v>2</v>
      </c>
      <c r="CW55" s="11">
        <v>10</v>
      </c>
      <c r="CX55" s="10" t="s">
        <v>61</v>
      </c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>
        <v>1</v>
      </c>
      <c r="DJ55" s="7">
        <f t="shared" si="67"/>
        <v>3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/>
      <c r="B56" s="6"/>
      <c r="C56" s="6"/>
      <c r="D56" s="6" t="s">
        <v>128</v>
      </c>
      <c r="E56" s="3" t="s">
        <v>129</v>
      </c>
      <c r="F56" s="6">
        <f t="shared" si="71"/>
        <v>0</v>
      </c>
      <c r="G56" s="6">
        <f t="shared" si="72"/>
        <v>2</v>
      </c>
      <c r="H56" s="6">
        <f t="shared" si="52"/>
        <v>20</v>
      </c>
      <c r="I56" s="6">
        <f t="shared" si="53"/>
        <v>10</v>
      </c>
      <c r="J56" s="6">
        <f t="shared" si="54"/>
        <v>0</v>
      </c>
      <c r="K56" s="6">
        <f t="shared" si="55"/>
        <v>0</v>
      </c>
      <c r="L56" s="6">
        <f t="shared" si="56"/>
        <v>0</v>
      </c>
      <c r="M56" s="6">
        <f t="shared" si="57"/>
        <v>10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7">
        <f t="shared" si="61"/>
        <v>3</v>
      </c>
      <c r="R56" s="7">
        <f t="shared" si="62"/>
        <v>2</v>
      </c>
      <c r="S56" s="7">
        <v>0.6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6"/>
        <v>0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69"/>
        <v>0</v>
      </c>
      <c r="EW56" s="11">
        <v>10</v>
      </c>
      <c r="EX56" s="10" t="s">
        <v>61</v>
      </c>
      <c r="EY56" s="11"/>
      <c r="EZ56" s="10"/>
      <c r="FA56" s="7">
        <v>1</v>
      </c>
      <c r="FB56" s="11"/>
      <c r="FC56" s="10"/>
      <c r="FD56" s="11"/>
      <c r="FE56" s="10"/>
      <c r="FF56" s="11">
        <v>10</v>
      </c>
      <c r="FG56" s="10" t="s">
        <v>61</v>
      </c>
      <c r="FH56" s="11"/>
      <c r="FI56" s="10"/>
      <c r="FJ56" s="11"/>
      <c r="FK56" s="10"/>
      <c r="FL56" s="11"/>
      <c r="FM56" s="10"/>
      <c r="FN56" s="7">
        <v>2</v>
      </c>
      <c r="FO56" s="7">
        <f t="shared" si="70"/>
        <v>3</v>
      </c>
    </row>
    <row r="57" spans="1:171" x14ac:dyDescent="0.2">
      <c r="A57" s="6"/>
      <c r="B57" s="6"/>
      <c r="C57" s="6"/>
      <c r="D57" s="6" t="s">
        <v>130</v>
      </c>
      <c r="E57" s="3" t="s">
        <v>131</v>
      </c>
      <c r="F57" s="6">
        <f t="shared" si="71"/>
        <v>1</v>
      </c>
      <c r="G57" s="6">
        <f t="shared" si="72"/>
        <v>2</v>
      </c>
      <c r="H57" s="6">
        <f t="shared" si="52"/>
        <v>36</v>
      </c>
      <c r="I57" s="6">
        <f t="shared" si="53"/>
        <v>9</v>
      </c>
      <c r="J57" s="6">
        <f t="shared" si="54"/>
        <v>9</v>
      </c>
      <c r="K57" s="6">
        <f t="shared" si="55"/>
        <v>18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7">
        <f t="shared" si="61"/>
        <v>5</v>
      </c>
      <c r="R57" s="7">
        <f t="shared" si="62"/>
        <v>2.2000000000000002</v>
      </c>
      <c r="S57" s="7">
        <v>1.2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3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>
        <v>9</v>
      </c>
      <c r="DL57" s="10" t="s">
        <v>64</v>
      </c>
      <c r="DM57" s="11">
        <v>9</v>
      </c>
      <c r="DN57" s="10" t="s">
        <v>61</v>
      </c>
      <c r="DO57" s="7">
        <v>2.8</v>
      </c>
      <c r="DP57" s="11">
        <v>18</v>
      </c>
      <c r="DQ57" s="10" t="s">
        <v>61</v>
      </c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>
        <v>2.2000000000000002</v>
      </c>
      <c r="EC57" s="7">
        <f t="shared" si="68"/>
        <v>5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>
        <v>4</v>
      </c>
      <c r="B58" s="6">
        <v>1</v>
      </c>
      <c r="C58" s="6"/>
      <c r="D58" s="6"/>
      <c r="E58" s="3" t="s">
        <v>132</v>
      </c>
      <c r="F58" s="6">
        <f>$B$58*COUNTIF(T58:FM58,"e")</f>
        <v>1</v>
      </c>
      <c r="G58" s="6">
        <f>$B$58*COUNTIF(T58:FM58,"z")</f>
        <v>2</v>
      </c>
      <c r="H58" s="6">
        <f t="shared" si="52"/>
        <v>39</v>
      </c>
      <c r="I58" s="6">
        <f t="shared" si="53"/>
        <v>12</v>
      </c>
      <c r="J58" s="6">
        <f t="shared" si="54"/>
        <v>18</v>
      </c>
      <c r="K58" s="6">
        <f t="shared" si="55"/>
        <v>9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5</v>
      </c>
      <c r="R58" s="7">
        <f t="shared" si="62"/>
        <v>2.2000000000000002</v>
      </c>
      <c r="S58" s="7">
        <f>$B$58*1.3</f>
        <v>1.3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4"/>
        <v>0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0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7"/>
        <v>0</v>
      </c>
      <c r="DK58" s="11">
        <f>$B$58*12</f>
        <v>12</v>
      </c>
      <c r="DL58" s="10" t="s">
        <v>64</v>
      </c>
      <c r="DM58" s="11">
        <f>$B$58*18</f>
        <v>18</v>
      </c>
      <c r="DN58" s="10" t="s">
        <v>61</v>
      </c>
      <c r="DO58" s="7">
        <f>$B$58*2.8</f>
        <v>2.8</v>
      </c>
      <c r="DP58" s="11">
        <f>$B$58*9</f>
        <v>9</v>
      </c>
      <c r="DQ58" s="10" t="s">
        <v>61</v>
      </c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>
        <f>$B$58*2.2</f>
        <v>2.2000000000000002</v>
      </c>
      <c r="EC58" s="7">
        <f t="shared" si="68"/>
        <v>5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>
        <v>5</v>
      </c>
      <c r="B59" s="6">
        <v>1</v>
      </c>
      <c r="C59" s="6"/>
      <c r="D59" s="6"/>
      <c r="E59" s="3" t="s">
        <v>133</v>
      </c>
      <c r="F59" s="6">
        <f>$B$59*COUNTIF(T59:FM59,"e")</f>
        <v>1</v>
      </c>
      <c r="G59" s="6">
        <f>$B$59*COUNTIF(T59:FM59,"z")</f>
        <v>1</v>
      </c>
      <c r="H59" s="6">
        <f t="shared" si="52"/>
        <v>30</v>
      </c>
      <c r="I59" s="6">
        <f t="shared" si="53"/>
        <v>20</v>
      </c>
      <c r="J59" s="6">
        <f t="shared" si="54"/>
        <v>0</v>
      </c>
      <c r="K59" s="6">
        <f t="shared" si="55"/>
        <v>0</v>
      </c>
      <c r="L59" s="6">
        <f t="shared" si="56"/>
        <v>0</v>
      </c>
      <c r="M59" s="6">
        <f t="shared" si="57"/>
        <v>10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7">
        <f t="shared" si="61"/>
        <v>5</v>
      </c>
      <c r="R59" s="7">
        <f t="shared" si="62"/>
        <v>1.8</v>
      </c>
      <c r="S59" s="7">
        <f>$B$59*1</f>
        <v>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5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6"/>
        <v>0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7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>
        <f>$B$59*20</f>
        <v>20</v>
      </c>
      <c r="EE59" s="10" t="s">
        <v>64</v>
      </c>
      <c r="EF59" s="11"/>
      <c r="EG59" s="10"/>
      <c r="EH59" s="7">
        <f>$B$59*3.2</f>
        <v>3.2</v>
      </c>
      <c r="EI59" s="11"/>
      <c r="EJ59" s="10"/>
      <c r="EK59" s="11"/>
      <c r="EL59" s="10"/>
      <c r="EM59" s="11">
        <f>$B$59*10</f>
        <v>10</v>
      </c>
      <c r="EN59" s="10" t="s">
        <v>61</v>
      </c>
      <c r="EO59" s="11"/>
      <c r="EP59" s="10"/>
      <c r="EQ59" s="11"/>
      <c r="ER59" s="10"/>
      <c r="ES59" s="11"/>
      <c r="ET59" s="10"/>
      <c r="EU59" s="7">
        <f>$B$59*1.8</f>
        <v>1.8</v>
      </c>
      <c r="EV59" s="7">
        <f t="shared" si="69"/>
        <v>5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/>
      <c r="B60" s="6"/>
      <c r="C60" s="6"/>
      <c r="D60" s="6" t="s">
        <v>134</v>
      </c>
      <c r="E60" s="3" t="s">
        <v>135</v>
      </c>
      <c r="F60" s="6">
        <f>COUNTIF(T60:FM60,"e")</f>
        <v>0</v>
      </c>
      <c r="G60" s="6">
        <f>COUNTIF(T60:FM60,"z")</f>
        <v>1</v>
      </c>
      <c r="H60" s="6">
        <f t="shared" si="52"/>
        <v>10</v>
      </c>
      <c r="I60" s="6">
        <f t="shared" si="53"/>
        <v>10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0</v>
      </c>
      <c r="P60" s="6">
        <f t="shared" si="60"/>
        <v>0</v>
      </c>
      <c r="Q60" s="7">
        <f t="shared" si="61"/>
        <v>1</v>
      </c>
      <c r="R60" s="7">
        <f t="shared" si="62"/>
        <v>0</v>
      </c>
      <c r="S60" s="7">
        <v>0.3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6"/>
        <v>0</v>
      </c>
      <c r="CR60" s="11"/>
      <c r="CS60" s="10"/>
      <c r="CT60" s="11"/>
      <c r="CU60" s="10"/>
      <c r="CV60" s="7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7"/>
        <v>0</v>
      </c>
      <c r="DK60" s="11">
        <v>10</v>
      </c>
      <c r="DL60" s="10" t="s">
        <v>61</v>
      </c>
      <c r="DM60" s="11"/>
      <c r="DN60" s="10"/>
      <c r="DO60" s="7">
        <v>1</v>
      </c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1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>
        <v>6</v>
      </c>
      <c r="B61" s="6">
        <v>1</v>
      </c>
      <c r="C61" s="6"/>
      <c r="D61" s="6"/>
      <c r="E61" s="3" t="s">
        <v>136</v>
      </c>
      <c r="F61" s="6">
        <f>$B$61*COUNTIF(T61:FM61,"e")</f>
        <v>0</v>
      </c>
      <c r="G61" s="6">
        <f>$B$61*COUNTIF(T61:FM61,"z")</f>
        <v>2</v>
      </c>
      <c r="H61" s="6">
        <f t="shared" si="52"/>
        <v>37</v>
      </c>
      <c r="I61" s="6">
        <f t="shared" si="53"/>
        <v>10</v>
      </c>
      <c r="J61" s="6">
        <f t="shared" si="54"/>
        <v>0</v>
      </c>
      <c r="K61" s="6">
        <f t="shared" si="55"/>
        <v>27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4</v>
      </c>
      <c r="R61" s="7">
        <f t="shared" si="62"/>
        <v>2.2000000000000002</v>
      </c>
      <c r="S61" s="7">
        <f>$B$61*1.2</f>
        <v>1.2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6"/>
        <v>0</v>
      </c>
      <c r="CR61" s="11"/>
      <c r="CS61" s="10"/>
      <c r="CT61" s="11"/>
      <c r="CU61" s="10"/>
      <c r="CV61" s="7"/>
      <c r="CW61" s="11"/>
      <c r="CX61" s="10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>
        <f>$B$61*10</f>
        <v>10</v>
      </c>
      <c r="DL61" s="10" t="s">
        <v>61</v>
      </c>
      <c r="DM61" s="11"/>
      <c r="DN61" s="10"/>
      <c r="DO61" s="7">
        <f>$B$61*1.8</f>
        <v>1.8</v>
      </c>
      <c r="DP61" s="11">
        <f>$B$61*27</f>
        <v>27</v>
      </c>
      <c r="DQ61" s="10" t="s">
        <v>61</v>
      </c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>
        <f>$B$61*2.2</f>
        <v>2.2000000000000002</v>
      </c>
      <c r="EC61" s="7">
        <f t="shared" si="68"/>
        <v>4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/>
      <c r="B62" s="6"/>
      <c r="C62" s="6"/>
      <c r="D62" s="6" t="s">
        <v>137</v>
      </c>
      <c r="E62" s="3" t="s">
        <v>138</v>
      </c>
      <c r="F62" s="6">
        <f>COUNTIF(T62:FM62,"e")</f>
        <v>1</v>
      </c>
      <c r="G62" s="6">
        <f>COUNTIF(T62:FM62,"z")</f>
        <v>1</v>
      </c>
      <c r="H62" s="6">
        <f t="shared" si="52"/>
        <v>32</v>
      </c>
      <c r="I62" s="6">
        <f t="shared" si="53"/>
        <v>22</v>
      </c>
      <c r="J62" s="6">
        <f t="shared" si="54"/>
        <v>0</v>
      </c>
      <c r="K62" s="6">
        <f t="shared" si="55"/>
        <v>10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7">
        <f t="shared" si="61"/>
        <v>4</v>
      </c>
      <c r="R62" s="7">
        <f t="shared" si="62"/>
        <v>2</v>
      </c>
      <c r="S62" s="7">
        <v>1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6"/>
        <v>0</v>
      </c>
      <c r="CR62" s="11">
        <v>22</v>
      </c>
      <c r="CS62" s="10" t="s">
        <v>64</v>
      </c>
      <c r="CT62" s="11"/>
      <c r="CU62" s="10"/>
      <c r="CV62" s="7">
        <v>2</v>
      </c>
      <c r="CW62" s="11">
        <v>10</v>
      </c>
      <c r="CX62" s="10" t="s">
        <v>61</v>
      </c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>
        <v>2</v>
      </c>
      <c r="DJ62" s="7">
        <f t="shared" si="67"/>
        <v>4</v>
      </c>
      <c r="DK62" s="11"/>
      <c r="DL62" s="10"/>
      <c r="DM62" s="11"/>
      <c r="DN62" s="10"/>
      <c r="DO62" s="7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69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>
        <v>7</v>
      </c>
      <c r="B63" s="6">
        <v>1</v>
      </c>
      <c r="C63" s="6"/>
      <c r="D63" s="6"/>
      <c r="E63" s="3" t="s">
        <v>139</v>
      </c>
      <c r="F63" s="6">
        <f>$B$63*COUNTIF(T63:FM63,"e")</f>
        <v>0</v>
      </c>
      <c r="G63" s="6">
        <f>$B$63*COUNTIF(T63:FM63,"z")</f>
        <v>2</v>
      </c>
      <c r="H63" s="6">
        <f t="shared" si="52"/>
        <v>27</v>
      </c>
      <c r="I63" s="6">
        <f t="shared" si="53"/>
        <v>18</v>
      </c>
      <c r="J63" s="6">
        <f t="shared" si="54"/>
        <v>0</v>
      </c>
      <c r="K63" s="6">
        <f t="shared" si="55"/>
        <v>9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1.5</v>
      </c>
      <c r="S63" s="7">
        <f>$B$63*0.9</f>
        <v>0.9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3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7"/>
        <v>0</v>
      </c>
      <c r="DK63" s="11">
        <f>$B$63*18</f>
        <v>18</v>
      </c>
      <c r="DL63" s="10" t="s">
        <v>61</v>
      </c>
      <c r="DM63" s="11"/>
      <c r="DN63" s="10"/>
      <c r="DO63" s="7">
        <f>$B$63*1.5</f>
        <v>1.5</v>
      </c>
      <c r="DP63" s="11">
        <f>$B$63*9</f>
        <v>9</v>
      </c>
      <c r="DQ63" s="10" t="s">
        <v>61</v>
      </c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>
        <f>$B$63*1.5</f>
        <v>1.5</v>
      </c>
      <c r="EC63" s="7">
        <f t="shared" si="68"/>
        <v>3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>
        <v>8</v>
      </c>
      <c r="B64" s="6">
        <v>1</v>
      </c>
      <c r="C64" s="6"/>
      <c r="D64" s="6"/>
      <c r="E64" s="3" t="s">
        <v>140</v>
      </c>
      <c r="F64" s="6">
        <f>$B$64*COUNTIF(T64:FM64,"e")</f>
        <v>1</v>
      </c>
      <c r="G64" s="6">
        <f>$B$64*COUNTIF(T64:FM64,"z")</f>
        <v>1</v>
      </c>
      <c r="H64" s="6">
        <f t="shared" si="52"/>
        <v>20</v>
      </c>
      <c r="I64" s="6">
        <f t="shared" si="53"/>
        <v>10</v>
      </c>
      <c r="J64" s="6">
        <f t="shared" si="54"/>
        <v>0</v>
      </c>
      <c r="K64" s="6">
        <f t="shared" si="55"/>
        <v>10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7">
        <f t="shared" si="61"/>
        <v>2</v>
      </c>
      <c r="R64" s="7">
        <f t="shared" si="62"/>
        <v>1</v>
      </c>
      <c r="S64" s="7">
        <f>$B$64*0.6</f>
        <v>0.6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/>
      <c r="CS64" s="10"/>
      <c r="CT64" s="11"/>
      <c r="CU64" s="10"/>
      <c r="CV64" s="7"/>
      <c r="CW64" s="11"/>
      <c r="CX64" s="10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7"/>
        <v>0</v>
      </c>
      <c r="DK64" s="11">
        <f>$B$64*10</f>
        <v>10</v>
      </c>
      <c r="DL64" s="10" t="s">
        <v>64</v>
      </c>
      <c r="DM64" s="11"/>
      <c r="DN64" s="10"/>
      <c r="DO64" s="7">
        <f>$B$64*1</f>
        <v>1</v>
      </c>
      <c r="DP64" s="11">
        <f>$B$64*10</f>
        <v>10</v>
      </c>
      <c r="DQ64" s="10" t="s">
        <v>61</v>
      </c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>
        <f>$B$64*1</f>
        <v>1</v>
      </c>
      <c r="EC64" s="7">
        <f t="shared" si="68"/>
        <v>2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>
        <v>9</v>
      </c>
      <c r="B65" s="6">
        <v>1</v>
      </c>
      <c r="C65" s="6"/>
      <c r="D65" s="6"/>
      <c r="E65" s="3" t="s">
        <v>141</v>
      </c>
      <c r="F65" s="6">
        <f>$B$65*COUNTIF(T65:FM65,"e")</f>
        <v>0</v>
      </c>
      <c r="G65" s="6">
        <f>$B$65*COUNTIF(T65:FM65,"z")</f>
        <v>2</v>
      </c>
      <c r="H65" s="6">
        <f t="shared" si="52"/>
        <v>18</v>
      </c>
      <c r="I65" s="6">
        <f t="shared" si="53"/>
        <v>9</v>
      </c>
      <c r="J65" s="6">
        <f t="shared" si="54"/>
        <v>0</v>
      </c>
      <c r="K65" s="6">
        <f t="shared" si="55"/>
        <v>0</v>
      </c>
      <c r="L65" s="6">
        <f t="shared" si="56"/>
        <v>0</v>
      </c>
      <c r="M65" s="6">
        <f t="shared" si="57"/>
        <v>9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2</v>
      </c>
      <c r="R65" s="7">
        <f t="shared" si="62"/>
        <v>1</v>
      </c>
      <c r="S65" s="7">
        <f>$B$65*0.6</f>
        <v>0.6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3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/>
      <c r="CS65" s="10"/>
      <c r="CT65" s="11"/>
      <c r="CU65" s="10"/>
      <c r="CV65" s="7"/>
      <c r="CW65" s="11"/>
      <c r="CX65" s="10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7"/>
        <v>0</v>
      </c>
      <c r="DK65" s="11">
        <f>$B$65*9</f>
        <v>9</v>
      </c>
      <c r="DL65" s="10" t="s">
        <v>61</v>
      </c>
      <c r="DM65" s="11"/>
      <c r="DN65" s="10"/>
      <c r="DO65" s="7">
        <f>$B$65*1</f>
        <v>1</v>
      </c>
      <c r="DP65" s="11"/>
      <c r="DQ65" s="10"/>
      <c r="DR65" s="11"/>
      <c r="DS65" s="10"/>
      <c r="DT65" s="11">
        <f>$B$65*9</f>
        <v>9</v>
      </c>
      <c r="DU65" s="10" t="s">
        <v>61</v>
      </c>
      <c r="DV65" s="11"/>
      <c r="DW65" s="10"/>
      <c r="DX65" s="11"/>
      <c r="DY65" s="10"/>
      <c r="DZ65" s="11"/>
      <c r="EA65" s="10"/>
      <c r="EB65" s="7">
        <f>$B$65*1</f>
        <v>1</v>
      </c>
      <c r="EC65" s="7">
        <f t="shared" si="68"/>
        <v>2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142</v>
      </c>
      <c r="E66" s="3" t="s">
        <v>143</v>
      </c>
      <c r="F66" s="6">
        <f>COUNTIF(T66:FM66,"e")</f>
        <v>0</v>
      </c>
      <c r="G66" s="6">
        <f>COUNTIF(T66:FM66,"z")</f>
        <v>2</v>
      </c>
      <c r="H66" s="6">
        <f t="shared" si="52"/>
        <v>25</v>
      </c>
      <c r="I66" s="6">
        <f t="shared" si="53"/>
        <v>15</v>
      </c>
      <c r="J66" s="6">
        <f t="shared" si="54"/>
        <v>0</v>
      </c>
      <c r="K66" s="6">
        <f t="shared" si="55"/>
        <v>10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3</v>
      </c>
      <c r="R66" s="7">
        <f t="shared" si="62"/>
        <v>1.2</v>
      </c>
      <c r="S66" s="7">
        <v>0.8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4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>
        <v>15</v>
      </c>
      <c r="BZ66" s="10" t="s">
        <v>61</v>
      </c>
      <c r="CA66" s="11"/>
      <c r="CB66" s="10"/>
      <c r="CC66" s="7">
        <v>1.8</v>
      </c>
      <c r="CD66" s="11">
        <v>10</v>
      </c>
      <c r="CE66" s="10" t="s">
        <v>61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>
        <v>1.2</v>
      </c>
      <c r="CQ66" s="7">
        <f t="shared" si="66"/>
        <v>3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7"/>
        <v>0</v>
      </c>
      <c r="DK66" s="11"/>
      <c r="DL66" s="10"/>
      <c r="DM66" s="11"/>
      <c r="DN66" s="10"/>
      <c r="DO66" s="7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144</v>
      </c>
      <c r="E67" s="3" t="s">
        <v>145</v>
      </c>
      <c r="F67" s="6">
        <f>COUNTIF(T67:FM67,"e")</f>
        <v>1</v>
      </c>
      <c r="G67" s="6">
        <f>COUNTIF(T67:FM67,"z")</f>
        <v>1</v>
      </c>
      <c r="H67" s="6">
        <f t="shared" si="52"/>
        <v>20</v>
      </c>
      <c r="I67" s="6">
        <f t="shared" si="53"/>
        <v>10</v>
      </c>
      <c r="J67" s="6">
        <f t="shared" si="54"/>
        <v>0</v>
      </c>
      <c r="K67" s="6">
        <f t="shared" si="55"/>
        <v>10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7">
        <f t="shared" si="61"/>
        <v>3</v>
      </c>
      <c r="R67" s="7">
        <f t="shared" si="62"/>
        <v>1</v>
      </c>
      <c r="S67" s="7">
        <v>0.6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>
        <v>10</v>
      </c>
      <c r="BG67" s="10" t="s">
        <v>64</v>
      </c>
      <c r="BH67" s="11"/>
      <c r="BI67" s="10"/>
      <c r="BJ67" s="7">
        <v>2</v>
      </c>
      <c r="BK67" s="11">
        <v>10</v>
      </c>
      <c r="BL67" s="10" t="s">
        <v>61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>
        <v>1</v>
      </c>
      <c r="BX67" s="7">
        <f t="shared" si="65"/>
        <v>3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/>
      <c r="DL67" s="10"/>
      <c r="DM67" s="11"/>
      <c r="DN67" s="10"/>
      <c r="DO67" s="7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68"/>
        <v>0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/>
      <c r="B68" s="6"/>
      <c r="C68" s="6"/>
      <c r="D68" s="6" t="s">
        <v>146</v>
      </c>
      <c r="E68" s="3" t="s">
        <v>147</v>
      </c>
      <c r="F68" s="6">
        <f>COUNTIF(T68:FM68,"e")</f>
        <v>0</v>
      </c>
      <c r="G68" s="6">
        <f>COUNTIF(T68:FM68,"z")</f>
        <v>2</v>
      </c>
      <c r="H68" s="6">
        <f t="shared" si="52"/>
        <v>40</v>
      </c>
      <c r="I68" s="6">
        <f t="shared" si="53"/>
        <v>20</v>
      </c>
      <c r="J68" s="6">
        <f t="shared" si="54"/>
        <v>0</v>
      </c>
      <c r="K68" s="6">
        <f t="shared" si="55"/>
        <v>20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4</v>
      </c>
      <c r="R68" s="7">
        <f t="shared" si="62"/>
        <v>2</v>
      </c>
      <c r="S68" s="7">
        <v>1.4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3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>
        <v>20</v>
      </c>
      <c r="BZ68" s="10" t="s">
        <v>61</v>
      </c>
      <c r="CA68" s="11"/>
      <c r="CB68" s="10"/>
      <c r="CC68" s="7">
        <v>2</v>
      </c>
      <c r="CD68" s="11">
        <v>20</v>
      </c>
      <c r="CE68" s="10" t="s">
        <v>61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>
        <v>2</v>
      </c>
      <c r="CQ68" s="7">
        <f t="shared" si="66"/>
        <v>4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68"/>
        <v>0</v>
      </c>
      <c r="ED68" s="11"/>
      <c r="EE68" s="10"/>
      <c r="EF68" s="11"/>
      <c r="EG68" s="10"/>
      <c r="EH68" s="7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69"/>
        <v>0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148</v>
      </c>
      <c r="E69" s="3" t="s">
        <v>149</v>
      </c>
      <c r="F69" s="6">
        <f>COUNTIF(T69:FM69,"e")</f>
        <v>1</v>
      </c>
      <c r="G69" s="6">
        <f>COUNTIF(T69:FM69,"z")</f>
        <v>1</v>
      </c>
      <c r="H69" s="6">
        <f t="shared" si="52"/>
        <v>44</v>
      </c>
      <c r="I69" s="6">
        <f t="shared" si="53"/>
        <v>20</v>
      </c>
      <c r="J69" s="6">
        <f t="shared" si="54"/>
        <v>0</v>
      </c>
      <c r="K69" s="6">
        <f t="shared" si="55"/>
        <v>24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6</v>
      </c>
      <c r="R69" s="7">
        <f t="shared" si="62"/>
        <v>3</v>
      </c>
      <c r="S69" s="7">
        <v>1.5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4"/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>
        <v>20</v>
      </c>
      <c r="CS69" s="10" t="s">
        <v>64</v>
      </c>
      <c r="CT69" s="11"/>
      <c r="CU69" s="10"/>
      <c r="CV69" s="7">
        <v>3</v>
      </c>
      <c r="CW69" s="11">
        <v>24</v>
      </c>
      <c r="CX69" s="10" t="s">
        <v>61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>
        <v>3</v>
      </c>
      <c r="DJ69" s="7">
        <f t="shared" si="67"/>
        <v>6</v>
      </c>
      <c r="DK69" s="11"/>
      <c r="DL69" s="10"/>
      <c r="DM69" s="11"/>
      <c r="DN69" s="10"/>
      <c r="DO69" s="7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68"/>
        <v>0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69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150</v>
      </c>
      <c r="E70" s="3" t="s">
        <v>151</v>
      </c>
      <c r="F70" s="6">
        <f>COUNTIF(T70:FM70,"e")</f>
        <v>0</v>
      </c>
      <c r="G70" s="6">
        <f>COUNTIF(T70:FM70,"z")</f>
        <v>2</v>
      </c>
      <c r="H70" s="6">
        <f t="shared" si="52"/>
        <v>18</v>
      </c>
      <c r="I70" s="6">
        <f t="shared" si="53"/>
        <v>9</v>
      </c>
      <c r="J70" s="6">
        <f t="shared" si="54"/>
        <v>9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2</v>
      </c>
      <c r="R70" s="7">
        <f t="shared" si="62"/>
        <v>0</v>
      </c>
      <c r="S70" s="7">
        <v>0.6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5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68"/>
        <v>0</v>
      </c>
      <c r="ED70" s="11">
        <v>9</v>
      </c>
      <c r="EE70" s="10" t="s">
        <v>61</v>
      </c>
      <c r="EF70" s="11">
        <v>9</v>
      </c>
      <c r="EG70" s="10" t="s">
        <v>61</v>
      </c>
      <c r="EH70" s="7">
        <v>2</v>
      </c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2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152</v>
      </c>
      <c r="F71" s="6">
        <f>$B$71*COUNTIF(T71:FM71,"e")</f>
        <v>0</v>
      </c>
      <c r="G71" s="6">
        <f>$B$71*COUNTIF(T71:FM71,"z")</f>
        <v>2</v>
      </c>
      <c r="H71" s="6">
        <f t="shared" si="52"/>
        <v>20</v>
      </c>
      <c r="I71" s="6">
        <f t="shared" si="53"/>
        <v>10</v>
      </c>
      <c r="J71" s="6">
        <f t="shared" si="54"/>
        <v>0</v>
      </c>
      <c r="K71" s="6">
        <f t="shared" si="55"/>
        <v>0</v>
      </c>
      <c r="L71" s="6">
        <f t="shared" si="56"/>
        <v>0</v>
      </c>
      <c r="M71" s="6">
        <f t="shared" si="57"/>
        <v>10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3</v>
      </c>
      <c r="R71" s="7">
        <f t="shared" si="62"/>
        <v>2</v>
      </c>
      <c r="S71" s="7">
        <f>$B$71*0.6</f>
        <v>0.6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>
        <f>$B$71*10</f>
        <v>10</v>
      </c>
      <c r="BZ71" s="10" t="s">
        <v>61</v>
      </c>
      <c r="CA71" s="11"/>
      <c r="CB71" s="10"/>
      <c r="CC71" s="7">
        <f>$B$71*1</f>
        <v>1</v>
      </c>
      <c r="CD71" s="11"/>
      <c r="CE71" s="10"/>
      <c r="CF71" s="11"/>
      <c r="CG71" s="10"/>
      <c r="CH71" s="11">
        <f>$B$71*10</f>
        <v>10</v>
      </c>
      <c r="CI71" s="10" t="s">
        <v>61</v>
      </c>
      <c r="CJ71" s="11"/>
      <c r="CK71" s="10"/>
      <c r="CL71" s="11"/>
      <c r="CM71" s="10"/>
      <c r="CN71" s="11"/>
      <c r="CO71" s="10"/>
      <c r="CP71" s="7">
        <f>$B$71*2</f>
        <v>2</v>
      </c>
      <c r="CQ71" s="7">
        <f t="shared" si="66"/>
        <v>3</v>
      </c>
      <c r="CR71" s="11"/>
      <c r="CS71" s="10"/>
      <c r="CT71" s="11"/>
      <c r="CU71" s="10"/>
      <c r="CV71" s="7"/>
      <c r="CW71" s="11"/>
      <c r="CX71" s="10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7"/>
        <v>0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68"/>
        <v>0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0"/>
        <v>0</v>
      </c>
    </row>
    <row r="72" spans="1:171" x14ac:dyDescent="0.2">
      <c r="A72" s="6">
        <v>12</v>
      </c>
      <c r="B72" s="6">
        <v>1</v>
      </c>
      <c r="C72" s="6"/>
      <c r="D72" s="6"/>
      <c r="E72" s="3" t="s">
        <v>153</v>
      </c>
      <c r="F72" s="6">
        <f>$B$72*COUNTIF(T72:FM72,"e")</f>
        <v>0</v>
      </c>
      <c r="G72" s="6">
        <f>$B$72*COUNTIF(T72:FM72,"z")</f>
        <v>1</v>
      </c>
      <c r="H72" s="6">
        <f t="shared" si="52"/>
        <v>12</v>
      </c>
      <c r="I72" s="6">
        <f t="shared" si="53"/>
        <v>12</v>
      </c>
      <c r="J72" s="6">
        <f t="shared" si="54"/>
        <v>0</v>
      </c>
      <c r="K72" s="6">
        <f t="shared" si="55"/>
        <v>0</v>
      </c>
      <c r="L72" s="6">
        <f t="shared" si="56"/>
        <v>0</v>
      </c>
      <c r="M72" s="6">
        <f t="shared" si="57"/>
        <v>0</v>
      </c>
      <c r="N72" s="6">
        <f t="shared" si="58"/>
        <v>0</v>
      </c>
      <c r="O72" s="6">
        <f t="shared" si="59"/>
        <v>0</v>
      </c>
      <c r="P72" s="6">
        <f t="shared" si="60"/>
        <v>0</v>
      </c>
      <c r="Q72" s="7">
        <f t="shared" si="61"/>
        <v>1</v>
      </c>
      <c r="R72" s="7">
        <f t="shared" si="62"/>
        <v>0</v>
      </c>
      <c r="S72" s="7">
        <f>$B$72*0.4</f>
        <v>0.4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>
        <f>$B$72*12</f>
        <v>12</v>
      </c>
      <c r="BG72" s="10" t="s">
        <v>61</v>
      </c>
      <c r="BH72" s="11"/>
      <c r="BI72" s="10"/>
      <c r="BJ72" s="7">
        <f>$B$72*1</f>
        <v>1</v>
      </c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1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/>
      <c r="CS72" s="10"/>
      <c r="CT72" s="11"/>
      <c r="CU72" s="10"/>
      <c r="CV72" s="7"/>
      <c r="CW72" s="11"/>
      <c r="CX72" s="10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7"/>
        <v>0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68"/>
        <v>0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0"/>
        <v>0</v>
      </c>
    </row>
    <row r="73" spans="1:171" x14ac:dyDescent="0.2">
      <c r="A73" s="6">
        <v>11</v>
      </c>
      <c r="B73" s="6">
        <v>1</v>
      </c>
      <c r="C73" s="6"/>
      <c r="D73" s="6"/>
      <c r="E73" s="3" t="s">
        <v>154</v>
      </c>
      <c r="F73" s="6">
        <f>$B$73*COUNTIF(T73:FM73,"e")</f>
        <v>0</v>
      </c>
      <c r="G73" s="6">
        <f>$B$73*COUNTIF(T73:FM73,"z")</f>
        <v>2</v>
      </c>
      <c r="H73" s="6">
        <f t="shared" si="52"/>
        <v>22</v>
      </c>
      <c r="I73" s="6">
        <f t="shared" si="53"/>
        <v>12</v>
      </c>
      <c r="J73" s="6">
        <f t="shared" si="54"/>
        <v>0</v>
      </c>
      <c r="K73" s="6">
        <f t="shared" si="55"/>
        <v>10</v>
      </c>
      <c r="L73" s="6">
        <f t="shared" si="56"/>
        <v>0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7">
        <f t="shared" si="61"/>
        <v>3</v>
      </c>
      <c r="R73" s="7">
        <f t="shared" si="62"/>
        <v>2</v>
      </c>
      <c r="S73" s="7">
        <f>$B$73*0.7</f>
        <v>0.7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>
        <f>$B$73*12</f>
        <v>12</v>
      </c>
      <c r="AN73" s="10" t="s">
        <v>61</v>
      </c>
      <c r="AO73" s="11"/>
      <c r="AP73" s="10"/>
      <c r="AQ73" s="7">
        <f>$B$73*1</f>
        <v>1</v>
      </c>
      <c r="AR73" s="11">
        <f>$B$73*10</f>
        <v>10</v>
      </c>
      <c r="AS73" s="10" t="s">
        <v>61</v>
      </c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>
        <f>$B$73*2</f>
        <v>2</v>
      </c>
      <c r="BE73" s="7">
        <f t="shared" si="64"/>
        <v>3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/>
      <c r="CS73" s="10"/>
      <c r="CT73" s="11"/>
      <c r="CU73" s="10"/>
      <c r="CV73" s="7"/>
      <c r="CW73" s="11"/>
      <c r="CX73" s="10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7"/>
        <v>0</v>
      </c>
      <c r="DK73" s="11"/>
      <c r="DL73" s="10"/>
      <c r="DM73" s="11"/>
      <c r="DN73" s="10"/>
      <c r="DO73" s="7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68"/>
        <v>0</v>
      </c>
      <c r="ED73" s="11"/>
      <c r="EE73" s="10"/>
      <c r="EF73" s="11"/>
      <c r="EG73" s="10"/>
      <c r="EH73" s="7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7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x14ac:dyDescent="0.2">
      <c r="A74" s="6">
        <v>13</v>
      </c>
      <c r="B74" s="6">
        <v>1</v>
      </c>
      <c r="C74" s="6"/>
      <c r="D74" s="6"/>
      <c r="E74" s="3" t="s">
        <v>155</v>
      </c>
      <c r="F74" s="6">
        <f>$B$74*COUNTIF(T74:FM74,"e")</f>
        <v>0</v>
      </c>
      <c r="G74" s="6">
        <f>$B$74*COUNTIF(T74:FM74,"z")</f>
        <v>1</v>
      </c>
      <c r="H74" s="6">
        <f t="shared" si="52"/>
        <v>12</v>
      </c>
      <c r="I74" s="6">
        <f t="shared" si="53"/>
        <v>12</v>
      </c>
      <c r="J74" s="6">
        <f t="shared" si="54"/>
        <v>0</v>
      </c>
      <c r="K74" s="6">
        <f t="shared" si="55"/>
        <v>0</v>
      </c>
      <c r="L74" s="6">
        <f t="shared" si="56"/>
        <v>0</v>
      </c>
      <c r="M74" s="6">
        <f t="shared" si="57"/>
        <v>0</v>
      </c>
      <c r="N74" s="6">
        <f t="shared" si="58"/>
        <v>0</v>
      </c>
      <c r="O74" s="6">
        <f t="shared" si="59"/>
        <v>0</v>
      </c>
      <c r="P74" s="6">
        <f t="shared" si="60"/>
        <v>0</v>
      </c>
      <c r="Q74" s="7">
        <f t="shared" si="61"/>
        <v>2</v>
      </c>
      <c r="R74" s="7">
        <f t="shared" si="62"/>
        <v>0</v>
      </c>
      <c r="S74" s="7">
        <f>$B$74*0.4</f>
        <v>0.4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3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4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5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6"/>
        <v>0</v>
      </c>
      <c r="CR74" s="11"/>
      <c r="CS74" s="10"/>
      <c r="CT74" s="11"/>
      <c r="CU74" s="10"/>
      <c r="CV74" s="7"/>
      <c r="CW74" s="11"/>
      <c r="CX74" s="10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7"/>
        <v>0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68"/>
        <v>0</v>
      </c>
      <c r="ED74" s="11">
        <f>$B$74*12</f>
        <v>12</v>
      </c>
      <c r="EE74" s="10" t="s">
        <v>61</v>
      </c>
      <c r="EF74" s="11"/>
      <c r="EG74" s="10"/>
      <c r="EH74" s="7">
        <f>$B$74*2</f>
        <v>2</v>
      </c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69"/>
        <v>2</v>
      </c>
      <c r="EW74" s="11"/>
      <c r="EX74" s="10"/>
      <c r="EY74" s="11"/>
      <c r="EZ74" s="10"/>
      <c r="FA74" s="7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0"/>
        <v>0</v>
      </c>
    </row>
    <row r="75" spans="1:171" x14ac:dyDescent="0.2">
      <c r="A75" s="6">
        <v>14</v>
      </c>
      <c r="B75" s="6">
        <v>1</v>
      </c>
      <c r="C75" s="6"/>
      <c r="D75" s="6"/>
      <c r="E75" s="3" t="s">
        <v>156</v>
      </c>
      <c r="F75" s="6">
        <f>$B$75*COUNTIF(T75:FM75,"e")</f>
        <v>0</v>
      </c>
      <c r="G75" s="6">
        <f>$B$75*COUNTIF(T75:FM75,"z")</f>
        <v>2</v>
      </c>
      <c r="H75" s="6">
        <f t="shared" si="52"/>
        <v>18</v>
      </c>
      <c r="I75" s="6">
        <f t="shared" si="53"/>
        <v>9</v>
      </c>
      <c r="J75" s="6">
        <f t="shared" si="54"/>
        <v>0</v>
      </c>
      <c r="K75" s="6">
        <f t="shared" si="55"/>
        <v>0</v>
      </c>
      <c r="L75" s="6">
        <f t="shared" si="56"/>
        <v>0</v>
      </c>
      <c r="M75" s="6">
        <f t="shared" si="57"/>
        <v>9</v>
      </c>
      <c r="N75" s="6">
        <f t="shared" si="58"/>
        <v>0</v>
      </c>
      <c r="O75" s="6">
        <f t="shared" si="59"/>
        <v>0</v>
      </c>
      <c r="P75" s="6">
        <f t="shared" si="60"/>
        <v>0</v>
      </c>
      <c r="Q75" s="7">
        <f t="shared" si="61"/>
        <v>2</v>
      </c>
      <c r="R75" s="7">
        <f t="shared" si="62"/>
        <v>1</v>
      </c>
      <c r="S75" s="7">
        <f>$B$75*0.6</f>
        <v>0.6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3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4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5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6"/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67"/>
        <v>0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68"/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69"/>
        <v>0</v>
      </c>
      <c r="EW75" s="11">
        <f>$B$75*9</f>
        <v>9</v>
      </c>
      <c r="EX75" s="10" t="s">
        <v>61</v>
      </c>
      <c r="EY75" s="11"/>
      <c r="EZ75" s="10"/>
      <c r="FA75" s="7">
        <f>$B$75*1</f>
        <v>1</v>
      </c>
      <c r="FB75" s="11"/>
      <c r="FC75" s="10"/>
      <c r="FD75" s="11"/>
      <c r="FE75" s="10"/>
      <c r="FF75" s="11">
        <f>$B$75*9</f>
        <v>9</v>
      </c>
      <c r="FG75" s="10" t="s">
        <v>61</v>
      </c>
      <c r="FH75" s="11"/>
      <c r="FI75" s="10"/>
      <c r="FJ75" s="11"/>
      <c r="FK75" s="10"/>
      <c r="FL75" s="11"/>
      <c r="FM75" s="10"/>
      <c r="FN75" s="7">
        <f>$B$75*1</f>
        <v>1</v>
      </c>
      <c r="FO75" s="7">
        <f t="shared" si="70"/>
        <v>2</v>
      </c>
    </row>
    <row r="76" spans="1:171" x14ac:dyDescent="0.2">
      <c r="A76" s="6">
        <v>15</v>
      </c>
      <c r="B76" s="6">
        <v>1</v>
      </c>
      <c r="C76" s="6"/>
      <c r="D76" s="6"/>
      <c r="E76" s="3" t="s">
        <v>157</v>
      </c>
      <c r="F76" s="6">
        <f>$B$76*COUNTIF(T76:FM76,"e")</f>
        <v>0</v>
      </c>
      <c r="G76" s="6">
        <f>$B$76*COUNTIF(T76:FM76,"z")</f>
        <v>2</v>
      </c>
      <c r="H76" s="6">
        <f t="shared" si="52"/>
        <v>30</v>
      </c>
      <c r="I76" s="6">
        <f t="shared" si="53"/>
        <v>15</v>
      </c>
      <c r="J76" s="6">
        <f t="shared" si="54"/>
        <v>0</v>
      </c>
      <c r="K76" s="6">
        <f t="shared" si="55"/>
        <v>0</v>
      </c>
      <c r="L76" s="6">
        <f t="shared" si="56"/>
        <v>0</v>
      </c>
      <c r="M76" s="6">
        <f t="shared" si="57"/>
        <v>15</v>
      </c>
      <c r="N76" s="6">
        <f t="shared" si="58"/>
        <v>0</v>
      </c>
      <c r="O76" s="6">
        <f t="shared" si="59"/>
        <v>0</v>
      </c>
      <c r="P76" s="6">
        <f t="shared" si="60"/>
        <v>0</v>
      </c>
      <c r="Q76" s="7">
        <f t="shared" si="61"/>
        <v>3</v>
      </c>
      <c r="R76" s="7">
        <f t="shared" si="62"/>
        <v>2</v>
      </c>
      <c r="S76" s="7">
        <f>$B$76*1</f>
        <v>1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3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4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5"/>
        <v>0</v>
      </c>
      <c r="BY76" s="11">
        <f>$B$76*15</f>
        <v>15</v>
      </c>
      <c r="BZ76" s="10" t="s">
        <v>61</v>
      </c>
      <c r="CA76" s="11"/>
      <c r="CB76" s="10"/>
      <c r="CC76" s="7">
        <f>$B$76*1</f>
        <v>1</v>
      </c>
      <c r="CD76" s="11"/>
      <c r="CE76" s="10"/>
      <c r="CF76" s="11"/>
      <c r="CG76" s="10"/>
      <c r="CH76" s="11">
        <f>$B$76*15</f>
        <v>15</v>
      </c>
      <c r="CI76" s="10" t="s">
        <v>61</v>
      </c>
      <c r="CJ76" s="11"/>
      <c r="CK76" s="10"/>
      <c r="CL76" s="11"/>
      <c r="CM76" s="10"/>
      <c r="CN76" s="11"/>
      <c r="CO76" s="10"/>
      <c r="CP76" s="7">
        <f>$B$76*2</f>
        <v>2</v>
      </c>
      <c r="CQ76" s="7">
        <f t="shared" si="66"/>
        <v>3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7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68"/>
        <v>0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69"/>
        <v>0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0"/>
        <v>0</v>
      </c>
    </row>
    <row r="77" spans="1:171" x14ac:dyDescent="0.2">
      <c r="A77" s="6"/>
      <c r="B77" s="6"/>
      <c r="C77" s="6"/>
      <c r="D77" s="6" t="s">
        <v>158</v>
      </c>
      <c r="E77" s="3" t="s">
        <v>159</v>
      </c>
      <c r="F77" s="6">
        <f>COUNTIF(T77:FM77,"e")</f>
        <v>0</v>
      </c>
      <c r="G77" s="6">
        <f>COUNTIF(T77:FM77,"z")</f>
        <v>1</v>
      </c>
      <c r="H77" s="6">
        <f t="shared" si="52"/>
        <v>8</v>
      </c>
      <c r="I77" s="6">
        <f t="shared" si="53"/>
        <v>8</v>
      </c>
      <c r="J77" s="6">
        <f t="shared" si="54"/>
        <v>0</v>
      </c>
      <c r="K77" s="6">
        <f t="shared" si="55"/>
        <v>0</v>
      </c>
      <c r="L77" s="6">
        <f t="shared" si="56"/>
        <v>0</v>
      </c>
      <c r="M77" s="6">
        <f t="shared" si="57"/>
        <v>0</v>
      </c>
      <c r="N77" s="6">
        <f t="shared" si="58"/>
        <v>0</v>
      </c>
      <c r="O77" s="6">
        <f t="shared" si="59"/>
        <v>0</v>
      </c>
      <c r="P77" s="6">
        <f t="shared" si="60"/>
        <v>0</v>
      </c>
      <c r="Q77" s="7">
        <f t="shared" si="61"/>
        <v>1</v>
      </c>
      <c r="R77" s="7">
        <f t="shared" si="62"/>
        <v>0</v>
      </c>
      <c r="S77" s="7">
        <v>0.3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3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4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5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6"/>
        <v>0</v>
      </c>
      <c r="CR77" s="11">
        <v>8</v>
      </c>
      <c r="CS77" s="10" t="s">
        <v>61</v>
      </c>
      <c r="CT77" s="11"/>
      <c r="CU77" s="10"/>
      <c r="CV77" s="7">
        <v>1</v>
      </c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7"/>
        <v>1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68"/>
        <v>0</v>
      </c>
      <c r="ED77" s="11"/>
      <c r="EE77" s="10"/>
      <c r="EF77" s="11"/>
      <c r="EG77" s="10"/>
      <c r="EH77" s="7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69"/>
        <v>0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0"/>
        <v>0</v>
      </c>
    </row>
    <row r="78" spans="1:171" ht="15.95" customHeight="1" x14ac:dyDescent="0.2">
      <c r="A78" s="6"/>
      <c r="B78" s="6"/>
      <c r="C78" s="6"/>
      <c r="D78" s="6"/>
      <c r="E78" s="6" t="s">
        <v>73</v>
      </c>
      <c r="F78" s="6">
        <f t="shared" ref="F78:AK78" si="73">SUM(F41:F77)</f>
        <v>12</v>
      </c>
      <c r="G78" s="6">
        <f t="shared" si="73"/>
        <v>60</v>
      </c>
      <c r="H78" s="6">
        <f t="shared" si="73"/>
        <v>940</v>
      </c>
      <c r="I78" s="6">
        <f t="shared" si="73"/>
        <v>496</v>
      </c>
      <c r="J78" s="6">
        <f t="shared" si="73"/>
        <v>93</v>
      </c>
      <c r="K78" s="6">
        <f t="shared" si="73"/>
        <v>230</v>
      </c>
      <c r="L78" s="6">
        <f t="shared" si="73"/>
        <v>0</v>
      </c>
      <c r="M78" s="6">
        <f t="shared" si="73"/>
        <v>121</v>
      </c>
      <c r="N78" s="6">
        <f t="shared" si="73"/>
        <v>0</v>
      </c>
      <c r="O78" s="6">
        <f t="shared" si="73"/>
        <v>0</v>
      </c>
      <c r="P78" s="6">
        <f t="shared" si="73"/>
        <v>0</v>
      </c>
      <c r="Q78" s="7">
        <f t="shared" si="73"/>
        <v>115</v>
      </c>
      <c r="R78" s="7">
        <f t="shared" si="73"/>
        <v>46.3</v>
      </c>
      <c r="S78" s="7">
        <f t="shared" si="73"/>
        <v>31.000000000000004</v>
      </c>
      <c r="T78" s="11">
        <f t="shared" si="73"/>
        <v>72</v>
      </c>
      <c r="U78" s="10">
        <f t="shared" si="73"/>
        <v>0</v>
      </c>
      <c r="V78" s="11">
        <f t="shared" si="73"/>
        <v>20</v>
      </c>
      <c r="W78" s="10">
        <f t="shared" si="73"/>
        <v>0</v>
      </c>
      <c r="X78" s="7">
        <f t="shared" si="73"/>
        <v>10</v>
      </c>
      <c r="Y78" s="11">
        <f t="shared" si="73"/>
        <v>0</v>
      </c>
      <c r="Z78" s="10">
        <f t="shared" si="73"/>
        <v>0</v>
      </c>
      <c r="AA78" s="11">
        <f t="shared" si="73"/>
        <v>0</v>
      </c>
      <c r="AB78" s="10">
        <f t="shared" si="73"/>
        <v>0</v>
      </c>
      <c r="AC78" s="11">
        <f t="shared" si="73"/>
        <v>10</v>
      </c>
      <c r="AD78" s="10">
        <f t="shared" si="73"/>
        <v>0</v>
      </c>
      <c r="AE78" s="11">
        <f t="shared" si="73"/>
        <v>0</v>
      </c>
      <c r="AF78" s="10">
        <f t="shared" si="73"/>
        <v>0</v>
      </c>
      <c r="AG78" s="11">
        <f t="shared" si="73"/>
        <v>0</v>
      </c>
      <c r="AH78" s="10">
        <f t="shared" si="73"/>
        <v>0</v>
      </c>
      <c r="AI78" s="11">
        <f t="shared" si="73"/>
        <v>0</v>
      </c>
      <c r="AJ78" s="10">
        <f t="shared" si="73"/>
        <v>0</v>
      </c>
      <c r="AK78" s="7">
        <f t="shared" si="73"/>
        <v>1</v>
      </c>
      <c r="AL78" s="7">
        <f t="shared" ref="AL78:BQ78" si="74">SUM(AL41:AL77)</f>
        <v>11</v>
      </c>
      <c r="AM78" s="11">
        <f t="shared" si="74"/>
        <v>21</v>
      </c>
      <c r="AN78" s="10">
        <f t="shared" si="74"/>
        <v>0</v>
      </c>
      <c r="AO78" s="11">
        <f t="shared" si="74"/>
        <v>0</v>
      </c>
      <c r="AP78" s="10">
        <f t="shared" si="74"/>
        <v>0</v>
      </c>
      <c r="AQ78" s="7">
        <f t="shared" si="74"/>
        <v>2.4</v>
      </c>
      <c r="AR78" s="11">
        <f t="shared" si="74"/>
        <v>10</v>
      </c>
      <c r="AS78" s="10">
        <f t="shared" si="74"/>
        <v>0</v>
      </c>
      <c r="AT78" s="11">
        <f t="shared" si="74"/>
        <v>0</v>
      </c>
      <c r="AU78" s="10">
        <f t="shared" si="74"/>
        <v>0</v>
      </c>
      <c r="AV78" s="11">
        <f t="shared" si="74"/>
        <v>18</v>
      </c>
      <c r="AW78" s="10">
        <f t="shared" si="74"/>
        <v>0</v>
      </c>
      <c r="AX78" s="11">
        <f t="shared" si="74"/>
        <v>0</v>
      </c>
      <c r="AY78" s="10">
        <f t="shared" si="74"/>
        <v>0</v>
      </c>
      <c r="AZ78" s="11">
        <f t="shared" si="74"/>
        <v>0</v>
      </c>
      <c r="BA78" s="10">
        <f t="shared" si="74"/>
        <v>0</v>
      </c>
      <c r="BB78" s="11">
        <f t="shared" si="74"/>
        <v>0</v>
      </c>
      <c r="BC78" s="10">
        <f t="shared" si="74"/>
        <v>0</v>
      </c>
      <c r="BD78" s="7">
        <f t="shared" si="74"/>
        <v>4.5999999999999996</v>
      </c>
      <c r="BE78" s="7">
        <f t="shared" si="74"/>
        <v>7</v>
      </c>
      <c r="BF78" s="11">
        <f t="shared" si="74"/>
        <v>49</v>
      </c>
      <c r="BG78" s="10">
        <f t="shared" si="74"/>
        <v>0</v>
      </c>
      <c r="BH78" s="11">
        <f t="shared" si="74"/>
        <v>9</v>
      </c>
      <c r="BI78" s="10">
        <f t="shared" si="74"/>
        <v>0</v>
      </c>
      <c r="BJ78" s="7">
        <f t="shared" si="74"/>
        <v>7.4</v>
      </c>
      <c r="BK78" s="11">
        <f t="shared" si="74"/>
        <v>46</v>
      </c>
      <c r="BL78" s="10">
        <f t="shared" si="74"/>
        <v>0</v>
      </c>
      <c r="BM78" s="11">
        <f t="shared" si="74"/>
        <v>0</v>
      </c>
      <c r="BN78" s="10">
        <f t="shared" si="74"/>
        <v>0</v>
      </c>
      <c r="BO78" s="11">
        <f t="shared" si="74"/>
        <v>0</v>
      </c>
      <c r="BP78" s="10">
        <f t="shared" si="74"/>
        <v>0</v>
      </c>
      <c r="BQ78" s="11">
        <f t="shared" si="74"/>
        <v>0</v>
      </c>
      <c r="BR78" s="10">
        <f t="shared" ref="BR78:CW78" si="75">SUM(BR41:BR77)</f>
        <v>0</v>
      </c>
      <c r="BS78" s="11">
        <f t="shared" si="75"/>
        <v>0</v>
      </c>
      <c r="BT78" s="10">
        <f t="shared" si="75"/>
        <v>0</v>
      </c>
      <c r="BU78" s="11">
        <f t="shared" si="75"/>
        <v>0</v>
      </c>
      <c r="BV78" s="10">
        <f t="shared" si="75"/>
        <v>0</v>
      </c>
      <c r="BW78" s="7">
        <f t="shared" si="75"/>
        <v>5.6</v>
      </c>
      <c r="BX78" s="7">
        <f t="shared" si="75"/>
        <v>13</v>
      </c>
      <c r="BY78" s="11">
        <f t="shared" si="75"/>
        <v>90</v>
      </c>
      <c r="BZ78" s="10">
        <f t="shared" si="75"/>
        <v>0</v>
      </c>
      <c r="CA78" s="11">
        <f t="shared" si="75"/>
        <v>0</v>
      </c>
      <c r="CB78" s="10">
        <f t="shared" si="75"/>
        <v>0</v>
      </c>
      <c r="CC78" s="7">
        <f t="shared" si="75"/>
        <v>8.8000000000000007</v>
      </c>
      <c r="CD78" s="11">
        <f t="shared" si="75"/>
        <v>48</v>
      </c>
      <c r="CE78" s="10">
        <f t="shared" si="75"/>
        <v>0</v>
      </c>
      <c r="CF78" s="11">
        <f t="shared" si="75"/>
        <v>0</v>
      </c>
      <c r="CG78" s="10">
        <f t="shared" si="75"/>
        <v>0</v>
      </c>
      <c r="CH78" s="11">
        <f t="shared" si="75"/>
        <v>37</v>
      </c>
      <c r="CI78" s="10">
        <f t="shared" si="75"/>
        <v>0</v>
      </c>
      <c r="CJ78" s="11">
        <f t="shared" si="75"/>
        <v>0</v>
      </c>
      <c r="CK78" s="10">
        <f t="shared" si="75"/>
        <v>0</v>
      </c>
      <c r="CL78" s="11">
        <f t="shared" si="75"/>
        <v>0</v>
      </c>
      <c r="CM78" s="10">
        <f t="shared" si="75"/>
        <v>0</v>
      </c>
      <c r="CN78" s="11">
        <f t="shared" si="75"/>
        <v>0</v>
      </c>
      <c r="CO78" s="10">
        <f t="shared" si="75"/>
        <v>0</v>
      </c>
      <c r="CP78" s="7">
        <f t="shared" si="75"/>
        <v>10.199999999999999</v>
      </c>
      <c r="CQ78" s="7">
        <f t="shared" si="75"/>
        <v>19</v>
      </c>
      <c r="CR78" s="11">
        <f t="shared" si="75"/>
        <v>97</v>
      </c>
      <c r="CS78" s="10">
        <f t="shared" si="75"/>
        <v>0</v>
      </c>
      <c r="CT78" s="11">
        <f t="shared" si="75"/>
        <v>0</v>
      </c>
      <c r="CU78" s="10">
        <f t="shared" si="75"/>
        <v>0</v>
      </c>
      <c r="CV78" s="7">
        <f t="shared" si="75"/>
        <v>11</v>
      </c>
      <c r="CW78" s="11">
        <f t="shared" si="75"/>
        <v>53</v>
      </c>
      <c r="CX78" s="10">
        <f t="shared" ref="CX78:EC78" si="76">SUM(CX41:CX77)</f>
        <v>0</v>
      </c>
      <c r="CY78" s="11">
        <f t="shared" si="76"/>
        <v>0</v>
      </c>
      <c r="CZ78" s="10">
        <f t="shared" si="76"/>
        <v>0</v>
      </c>
      <c r="DA78" s="11">
        <f t="shared" si="76"/>
        <v>18</v>
      </c>
      <c r="DB78" s="10">
        <f t="shared" si="76"/>
        <v>0</v>
      </c>
      <c r="DC78" s="11">
        <f t="shared" si="76"/>
        <v>0</v>
      </c>
      <c r="DD78" s="10">
        <f t="shared" si="76"/>
        <v>0</v>
      </c>
      <c r="DE78" s="11">
        <f t="shared" si="76"/>
        <v>0</v>
      </c>
      <c r="DF78" s="10">
        <f t="shared" si="76"/>
        <v>0</v>
      </c>
      <c r="DG78" s="11">
        <f t="shared" si="76"/>
        <v>0</v>
      </c>
      <c r="DH78" s="10">
        <f t="shared" si="76"/>
        <v>0</v>
      </c>
      <c r="DI78" s="7">
        <f t="shared" si="76"/>
        <v>10</v>
      </c>
      <c r="DJ78" s="7">
        <f t="shared" si="76"/>
        <v>21</v>
      </c>
      <c r="DK78" s="11">
        <f t="shared" si="76"/>
        <v>78</v>
      </c>
      <c r="DL78" s="10">
        <f t="shared" si="76"/>
        <v>0</v>
      </c>
      <c r="DM78" s="11">
        <f t="shared" si="76"/>
        <v>27</v>
      </c>
      <c r="DN78" s="10">
        <f t="shared" si="76"/>
        <v>0</v>
      </c>
      <c r="DO78" s="7">
        <f t="shared" si="76"/>
        <v>11.9</v>
      </c>
      <c r="DP78" s="11">
        <f t="shared" si="76"/>
        <v>73</v>
      </c>
      <c r="DQ78" s="10">
        <f t="shared" si="76"/>
        <v>0</v>
      </c>
      <c r="DR78" s="11">
        <f t="shared" si="76"/>
        <v>0</v>
      </c>
      <c r="DS78" s="10">
        <f t="shared" si="76"/>
        <v>0</v>
      </c>
      <c r="DT78" s="11">
        <f t="shared" si="76"/>
        <v>9</v>
      </c>
      <c r="DU78" s="10">
        <f t="shared" si="76"/>
        <v>0</v>
      </c>
      <c r="DV78" s="11">
        <f t="shared" si="76"/>
        <v>0</v>
      </c>
      <c r="DW78" s="10">
        <f t="shared" si="76"/>
        <v>0</v>
      </c>
      <c r="DX78" s="11">
        <f t="shared" si="76"/>
        <v>0</v>
      </c>
      <c r="DY78" s="10">
        <f t="shared" si="76"/>
        <v>0</v>
      </c>
      <c r="DZ78" s="11">
        <f t="shared" si="76"/>
        <v>0</v>
      </c>
      <c r="EA78" s="10">
        <f t="shared" si="76"/>
        <v>0</v>
      </c>
      <c r="EB78" s="7">
        <f t="shared" si="76"/>
        <v>10.100000000000001</v>
      </c>
      <c r="EC78" s="7">
        <f t="shared" si="76"/>
        <v>22</v>
      </c>
      <c r="ED78" s="11">
        <f t="shared" ref="ED78:FI78" si="77">SUM(ED41:ED77)</f>
        <v>70</v>
      </c>
      <c r="EE78" s="10">
        <f t="shared" si="77"/>
        <v>0</v>
      </c>
      <c r="EF78" s="11">
        <f t="shared" si="77"/>
        <v>37</v>
      </c>
      <c r="EG78" s="10">
        <f t="shared" si="77"/>
        <v>0</v>
      </c>
      <c r="EH78" s="7">
        <f t="shared" si="77"/>
        <v>15.2</v>
      </c>
      <c r="EI78" s="11">
        <f t="shared" si="77"/>
        <v>0</v>
      </c>
      <c r="EJ78" s="10">
        <f t="shared" si="77"/>
        <v>0</v>
      </c>
      <c r="EK78" s="11">
        <f t="shared" si="77"/>
        <v>0</v>
      </c>
      <c r="EL78" s="10">
        <f t="shared" si="77"/>
        <v>0</v>
      </c>
      <c r="EM78" s="11">
        <f t="shared" si="77"/>
        <v>10</v>
      </c>
      <c r="EN78" s="10">
        <f t="shared" si="77"/>
        <v>0</v>
      </c>
      <c r="EO78" s="11">
        <f t="shared" si="77"/>
        <v>0</v>
      </c>
      <c r="EP78" s="10">
        <f t="shared" si="77"/>
        <v>0</v>
      </c>
      <c r="EQ78" s="11">
        <f t="shared" si="77"/>
        <v>0</v>
      </c>
      <c r="ER78" s="10">
        <f t="shared" si="77"/>
        <v>0</v>
      </c>
      <c r="ES78" s="11">
        <f t="shared" si="77"/>
        <v>0</v>
      </c>
      <c r="ET78" s="10">
        <f t="shared" si="77"/>
        <v>0</v>
      </c>
      <c r="EU78" s="7">
        <f t="shared" si="77"/>
        <v>1.8</v>
      </c>
      <c r="EV78" s="7">
        <f t="shared" si="77"/>
        <v>17</v>
      </c>
      <c r="EW78" s="11">
        <f t="shared" si="77"/>
        <v>19</v>
      </c>
      <c r="EX78" s="10">
        <f t="shared" si="77"/>
        <v>0</v>
      </c>
      <c r="EY78" s="11">
        <f t="shared" si="77"/>
        <v>0</v>
      </c>
      <c r="EZ78" s="10">
        <f t="shared" si="77"/>
        <v>0</v>
      </c>
      <c r="FA78" s="7">
        <f t="shared" si="77"/>
        <v>2</v>
      </c>
      <c r="FB78" s="11">
        <f t="shared" si="77"/>
        <v>0</v>
      </c>
      <c r="FC78" s="10">
        <f t="shared" si="77"/>
        <v>0</v>
      </c>
      <c r="FD78" s="11">
        <f t="shared" si="77"/>
        <v>0</v>
      </c>
      <c r="FE78" s="10">
        <f t="shared" si="77"/>
        <v>0</v>
      </c>
      <c r="FF78" s="11">
        <f t="shared" si="77"/>
        <v>19</v>
      </c>
      <c r="FG78" s="10">
        <f t="shared" si="77"/>
        <v>0</v>
      </c>
      <c r="FH78" s="11">
        <f t="shared" si="77"/>
        <v>0</v>
      </c>
      <c r="FI78" s="10">
        <f t="shared" si="77"/>
        <v>0</v>
      </c>
      <c r="FJ78" s="11">
        <f t="shared" ref="FJ78:FO78" si="78">SUM(FJ41:FJ77)</f>
        <v>0</v>
      </c>
      <c r="FK78" s="10">
        <f t="shared" si="78"/>
        <v>0</v>
      </c>
      <c r="FL78" s="11">
        <f t="shared" si="78"/>
        <v>0</v>
      </c>
      <c r="FM78" s="10">
        <f t="shared" si="78"/>
        <v>0</v>
      </c>
      <c r="FN78" s="7">
        <f t="shared" si="78"/>
        <v>3</v>
      </c>
      <c r="FO78" s="7">
        <f t="shared" si="78"/>
        <v>5</v>
      </c>
    </row>
    <row r="79" spans="1:171" ht="20.100000000000001" customHeight="1" x14ac:dyDescent="0.2">
      <c r="A79" s="19" t="s">
        <v>160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9"/>
      <c r="FO79" s="13"/>
    </row>
    <row r="80" spans="1:171" x14ac:dyDescent="0.2">
      <c r="A80" s="6"/>
      <c r="B80" s="6"/>
      <c r="C80" s="6"/>
      <c r="D80" s="6" t="s">
        <v>267</v>
      </c>
      <c r="E80" s="3" t="s">
        <v>163</v>
      </c>
      <c r="F80" s="6">
        <f t="shared" ref="F80:F87" si="79">COUNTIF(T80:FM80,"e")</f>
        <v>0</v>
      </c>
      <c r="G80" s="6">
        <f t="shared" ref="G80:G87" si="80">COUNTIF(T80:FM80,"z")</f>
        <v>1</v>
      </c>
      <c r="H80" s="6">
        <f t="shared" ref="H80:H87" si="81">SUM(I80:P80)</f>
        <v>27</v>
      </c>
      <c r="I80" s="6">
        <f t="shared" ref="I80:I87" si="82">T80+AM80+BF80+BY80+CR80+DK80+ED80+EW80</f>
        <v>0</v>
      </c>
      <c r="J80" s="6">
        <f t="shared" ref="J80:J87" si="83">V80+AO80+BH80+CA80+CT80+DM80+EF80+EY80</f>
        <v>0</v>
      </c>
      <c r="K80" s="6">
        <f t="shared" ref="K80:K87" si="84">Y80+AR80+BK80+CD80+CW80+DP80+EI80+FB80</f>
        <v>0</v>
      </c>
      <c r="L80" s="6">
        <f t="shared" ref="L80:L87" si="85">AA80+AT80+BM80+CF80+CY80+DR80+EK80+FD80</f>
        <v>0</v>
      </c>
      <c r="M80" s="6">
        <f t="shared" ref="M80:M87" si="86">AC80+AV80+BO80+CH80+DA80+DT80+EM80+FF80</f>
        <v>27</v>
      </c>
      <c r="N80" s="6">
        <f t="shared" ref="N80:N87" si="87">AE80+AX80+BQ80+CJ80+DC80+DV80+EO80+FH80</f>
        <v>0</v>
      </c>
      <c r="O80" s="6">
        <f t="shared" ref="O80:O87" si="88">AG80+AZ80+BS80+CL80+DE80+DX80+EQ80+FJ80</f>
        <v>0</v>
      </c>
      <c r="P80" s="6">
        <f t="shared" ref="P80:P87" si="89">AI80+BB80+BU80+CN80+DG80+DZ80+ES80+FL80</f>
        <v>0</v>
      </c>
      <c r="Q80" s="7">
        <f t="shared" ref="Q80:Q87" si="90">AL80+BE80+BX80+CQ80+DJ80+EC80+EV80+FO80</f>
        <v>3</v>
      </c>
      <c r="R80" s="7">
        <f t="shared" ref="R80:R87" si="91">AK80+BD80+BW80+CP80+DI80+EB80+EU80+FN80</f>
        <v>3</v>
      </c>
      <c r="S80" s="7">
        <v>0.9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ref="AL80:AL87" si="92">X80+AK80</f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ref="BE80:BE87" si="93">AQ80+BD80</f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ref="BX80:BX87" si="94">BJ80+BW80</f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ref="CQ80:CQ87" si="95">CC80+CP80</f>
        <v>0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ref="DJ80:DJ87" si="96">CV80+DI80</f>
        <v>0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ref="EC80:EC87" si="97">DO80+EB80</f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>
        <v>27</v>
      </c>
      <c r="EN80" s="10" t="s">
        <v>61</v>
      </c>
      <c r="EO80" s="11"/>
      <c r="EP80" s="10"/>
      <c r="EQ80" s="11"/>
      <c r="ER80" s="10"/>
      <c r="ES80" s="11"/>
      <c r="ET80" s="10"/>
      <c r="EU80" s="7">
        <v>3</v>
      </c>
      <c r="EV80" s="7">
        <f t="shared" ref="EV80:EV87" si="98">EH80+EU80</f>
        <v>3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ref="FO80:FO87" si="99">FA80+FN80</f>
        <v>0</v>
      </c>
    </row>
    <row r="81" spans="1:171" x14ac:dyDescent="0.2">
      <c r="A81" s="6"/>
      <c r="B81" s="6"/>
      <c r="C81" s="6"/>
      <c r="D81" s="6" t="s">
        <v>268</v>
      </c>
      <c r="E81" s="3" t="s">
        <v>165</v>
      </c>
      <c r="F81" s="6">
        <f t="shared" si="79"/>
        <v>1</v>
      </c>
      <c r="G81" s="6">
        <f t="shared" si="80"/>
        <v>0</v>
      </c>
      <c r="H81" s="6">
        <f t="shared" si="81"/>
        <v>0</v>
      </c>
      <c r="I81" s="6">
        <f t="shared" si="82"/>
        <v>0</v>
      </c>
      <c r="J81" s="6">
        <f t="shared" si="83"/>
        <v>0</v>
      </c>
      <c r="K81" s="6">
        <f t="shared" si="84"/>
        <v>0</v>
      </c>
      <c r="L81" s="6">
        <f t="shared" si="85"/>
        <v>0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15</v>
      </c>
      <c r="R81" s="7">
        <f t="shared" si="91"/>
        <v>15</v>
      </c>
      <c r="S81" s="7">
        <v>0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0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>
        <v>0</v>
      </c>
      <c r="FI81" s="10" t="s">
        <v>64</v>
      </c>
      <c r="FJ81" s="11"/>
      <c r="FK81" s="10"/>
      <c r="FL81" s="11"/>
      <c r="FM81" s="10"/>
      <c r="FN81" s="7">
        <v>15</v>
      </c>
      <c r="FO81" s="7">
        <f t="shared" si="99"/>
        <v>15</v>
      </c>
    </row>
    <row r="82" spans="1:171" x14ac:dyDescent="0.2">
      <c r="A82" s="6"/>
      <c r="B82" s="6"/>
      <c r="C82" s="6"/>
      <c r="D82" s="6" t="s">
        <v>269</v>
      </c>
      <c r="E82" s="3" t="s">
        <v>270</v>
      </c>
      <c r="F82" s="6">
        <f t="shared" si="79"/>
        <v>0</v>
      </c>
      <c r="G82" s="6">
        <f t="shared" si="80"/>
        <v>2</v>
      </c>
      <c r="H82" s="6">
        <f t="shared" si="81"/>
        <v>18</v>
      </c>
      <c r="I82" s="6">
        <f t="shared" si="82"/>
        <v>9</v>
      </c>
      <c r="J82" s="6">
        <f t="shared" si="83"/>
        <v>0</v>
      </c>
      <c r="K82" s="6">
        <f t="shared" si="84"/>
        <v>0</v>
      </c>
      <c r="L82" s="6">
        <f t="shared" si="85"/>
        <v>0</v>
      </c>
      <c r="M82" s="6">
        <f t="shared" si="86"/>
        <v>9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3</v>
      </c>
      <c r="R82" s="7">
        <f t="shared" si="91"/>
        <v>2</v>
      </c>
      <c r="S82" s="7">
        <v>0.6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>
        <v>9</v>
      </c>
      <c r="CS82" s="10" t="s">
        <v>61</v>
      </c>
      <c r="CT82" s="11"/>
      <c r="CU82" s="10"/>
      <c r="CV82" s="7">
        <v>1</v>
      </c>
      <c r="CW82" s="11"/>
      <c r="CX82" s="10"/>
      <c r="CY82" s="11"/>
      <c r="CZ82" s="10"/>
      <c r="DA82" s="11">
        <v>9</v>
      </c>
      <c r="DB82" s="10" t="s">
        <v>61</v>
      </c>
      <c r="DC82" s="11"/>
      <c r="DD82" s="10"/>
      <c r="DE82" s="11"/>
      <c r="DF82" s="10"/>
      <c r="DG82" s="11"/>
      <c r="DH82" s="10"/>
      <c r="DI82" s="7">
        <v>2</v>
      </c>
      <c r="DJ82" s="7">
        <f t="shared" si="96"/>
        <v>3</v>
      </c>
      <c r="DK82" s="11"/>
      <c r="DL82" s="10"/>
      <c r="DM82" s="11"/>
      <c r="DN82" s="10"/>
      <c r="DO82" s="7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0</v>
      </c>
      <c r="ED82" s="11"/>
      <c r="EE82" s="10"/>
      <c r="EF82" s="11"/>
      <c r="EG82" s="10"/>
      <c r="EH82" s="7"/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0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271</v>
      </c>
      <c r="E83" s="3" t="s">
        <v>272</v>
      </c>
      <c r="F83" s="6">
        <f t="shared" si="79"/>
        <v>0</v>
      </c>
      <c r="G83" s="6">
        <f t="shared" si="80"/>
        <v>2</v>
      </c>
      <c r="H83" s="6">
        <f t="shared" si="81"/>
        <v>27</v>
      </c>
      <c r="I83" s="6">
        <f t="shared" si="82"/>
        <v>9</v>
      </c>
      <c r="J83" s="6">
        <f t="shared" si="83"/>
        <v>18</v>
      </c>
      <c r="K83" s="6">
        <f t="shared" si="84"/>
        <v>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4</v>
      </c>
      <c r="R83" s="7">
        <f t="shared" si="91"/>
        <v>0</v>
      </c>
      <c r="S83" s="7">
        <v>0.9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7"/>
      <c r="CW83" s="11"/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/>
      <c r="DL83" s="10"/>
      <c r="DM83" s="11"/>
      <c r="DN83" s="10"/>
      <c r="DO83" s="7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0</v>
      </c>
      <c r="ED83" s="11">
        <v>9</v>
      </c>
      <c r="EE83" s="10" t="s">
        <v>61</v>
      </c>
      <c r="EF83" s="11">
        <v>18</v>
      </c>
      <c r="EG83" s="10" t="s">
        <v>61</v>
      </c>
      <c r="EH83" s="7">
        <v>4</v>
      </c>
      <c r="EI83" s="11"/>
      <c r="EJ83" s="10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4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273</v>
      </c>
      <c r="E84" s="3" t="s">
        <v>274</v>
      </c>
      <c r="F84" s="6">
        <f t="shared" si="79"/>
        <v>0</v>
      </c>
      <c r="G84" s="6">
        <f t="shared" si="80"/>
        <v>2</v>
      </c>
      <c r="H84" s="6">
        <f t="shared" si="81"/>
        <v>18</v>
      </c>
      <c r="I84" s="6">
        <f t="shared" si="82"/>
        <v>9</v>
      </c>
      <c r="J84" s="6">
        <f t="shared" si="83"/>
        <v>9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2</v>
      </c>
      <c r="R84" s="7">
        <f t="shared" si="91"/>
        <v>0</v>
      </c>
      <c r="S84" s="7">
        <v>0.6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/>
      <c r="DL84" s="10"/>
      <c r="DM84" s="11"/>
      <c r="DN84" s="10"/>
      <c r="DO84" s="7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0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>
        <v>9</v>
      </c>
      <c r="EX84" s="10" t="s">
        <v>61</v>
      </c>
      <c r="EY84" s="11">
        <v>9</v>
      </c>
      <c r="EZ84" s="10" t="s">
        <v>61</v>
      </c>
      <c r="FA84" s="7">
        <v>2</v>
      </c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2</v>
      </c>
    </row>
    <row r="85" spans="1:171" x14ac:dyDescent="0.2">
      <c r="A85" s="6"/>
      <c r="B85" s="6"/>
      <c r="C85" s="6"/>
      <c r="D85" s="6" t="s">
        <v>275</v>
      </c>
      <c r="E85" s="3" t="s">
        <v>276</v>
      </c>
      <c r="F85" s="6">
        <f t="shared" si="79"/>
        <v>0</v>
      </c>
      <c r="G85" s="6">
        <f t="shared" si="80"/>
        <v>2</v>
      </c>
      <c r="H85" s="6">
        <f t="shared" si="81"/>
        <v>18</v>
      </c>
      <c r="I85" s="6">
        <f t="shared" si="82"/>
        <v>9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9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3</v>
      </c>
      <c r="R85" s="7">
        <f t="shared" si="91"/>
        <v>1.5</v>
      </c>
      <c r="S85" s="7">
        <v>0.6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>
        <v>9</v>
      </c>
      <c r="DL85" s="10" t="s">
        <v>61</v>
      </c>
      <c r="DM85" s="11"/>
      <c r="DN85" s="10"/>
      <c r="DO85" s="7">
        <v>1.5</v>
      </c>
      <c r="DP85" s="11"/>
      <c r="DQ85" s="10"/>
      <c r="DR85" s="11"/>
      <c r="DS85" s="10"/>
      <c r="DT85" s="11">
        <v>9</v>
      </c>
      <c r="DU85" s="10" t="s">
        <v>61</v>
      </c>
      <c r="DV85" s="11"/>
      <c r="DW85" s="10"/>
      <c r="DX85" s="11"/>
      <c r="DY85" s="10"/>
      <c r="DZ85" s="11"/>
      <c r="EA85" s="10"/>
      <c r="EB85" s="7">
        <v>1.5</v>
      </c>
      <c r="EC85" s="7">
        <f t="shared" si="97"/>
        <v>3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277</v>
      </c>
      <c r="E86" s="3" t="s">
        <v>175</v>
      </c>
      <c r="F86" s="6">
        <f t="shared" si="79"/>
        <v>0</v>
      </c>
      <c r="G86" s="6">
        <f t="shared" si="80"/>
        <v>1</v>
      </c>
      <c r="H86" s="6">
        <f t="shared" si="81"/>
        <v>9</v>
      </c>
      <c r="I86" s="6">
        <f t="shared" si="82"/>
        <v>0</v>
      </c>
      <c r="J86" s="6">
        <f t="shared" si="83"/>
        <v>0</v>
      </c>
      <c r="K86" s="6">
        <f t="shared" si="84"/>
        <v>0</v>
      </c>
      <c r="L86" s="6">
        <f t="shared" si="85"/>
        <v>0</v>
      </c>
      <c r="M86" s="6">
        <f t="shared" si="86"/>
        <v>0</v>
      </c>
      <c r="N86" s="6">
        <f t="shared" si="87"/>
        <v>0</v>
      </c>
      <c r="O86" s="6">
        <f t="shared" si="88"/>
        <v>0</v>
      </c>
      <c r="P86" s="6">
        <f t="shared" si="89"/>
        <v>9</v>
      </c>
      <c r="Q86" s="7">
        <f t="shared" si="90"/>
        <v>1</v>
      </c>
      <c r="R86" s="7">
        <f t="shared" si="91"/>
        <v>1</v>
      </c>
      <c r="S86" s="7">
        <v>0.3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7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>
        <v>9</v>
      </c>
      <c r="ET86" s="10" t="s">
        <v>61</v>
      </c>
      <c r="EU86" s="7">
        <v>1</v>
      </c>
      <c r="EV86" s="7">
        <f t="shared" si="98"/>
        <v>1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278</v>
      </c>
      <c r="E87" s="3" t="s">
        <v>279</v>
      </c>
      <c r="F87" s="6">
        <f t="shared" si="79"/>
        <v>0</v>
      </c>
      <c r="G87" s="6">
        <f t="shared" si="80"/>
        <v>1</v>
      </c>
      <c r="H87" s="6">
        <f t="shared" si="81"/>
        <v>9</v>
      </c>
      <c r="I87" s="6">
        <f t="shared" si="82"/>
        <v>9</v>
      </c>
      <c r="J87" s="6">
        <f t="shared" si="83"/>
        <v>0</v>
      </c>
      <c r="K87" s="6">
        <f t="shared" si="84"/>
        <v>0</v>
      </c>
      <c r="L87" s="6">
        <f t="shared" si="85"/>
        <v>0</v>
      </c>
      <c r="M87" s="6">
        <f t="shared" si="86"/>
        <v>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1</v>
      </c>
      <c r="R87" s="7">
        <f t="shared" si="91"/>
        <v>0</v>
      </c>
      <c r="S87" s="7">
        <v>0.3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>
        <v>9</v>
      </c>
      <c r="EE87" s="10" t="s">
        <v>61</v>
      </c>
      <c r="EF87" s="11"/>
      <c r="EG87" s="10"/>
      <c r="EH87" s="7">
        <v>1</v>
      </c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8"/>
        <v>1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ht="15.95" customHeight="1" x14ac:dyDescent="0.2">
      <c r="A88" s="6"/>
      <c r="B88" s="6"/>
      <c r="C88" s="6"/>
      <c r="D88" s="6"/>
      <c r="E88" s="6" t="s">
        <v>73</v>
      </c>
      <c r="F88" s="6">
        <f t="shared" ref="F88:AK88" si="100">SUM(F80:F87)</f>
        <v>1</v>
      </c>
      <c r="G88" s="6">
        <f t="shared" si="100"/>
        <v>11</v>
      </c>
      <c r="H88" s="6">
        <f t="shared" si="100"/>
        <v>126</v>
      </c>
      <c r="I88" s="6">
        <f t="shared" si="100"/>
        <v>45</v>
      </c>
      <c r="J88" s="6">
        <f t="shared" si="100"/>
        <v>27</v>
      </c>
      <c r="K88" s="6">
        <f t="shared" si="100"/>
        <v>0</v>
      </c>
      <c r="L88" s="6">
        <f t="shared" si="100"/>
        <v>0</v>
      </c>
      <c r="M88" s="6">
        <f t="shared" si="100"/>
        <v>45</v>
      </c>
      <c r="N88" s="6">
        <f t="shared" si="100"/>
        <v>0</v>
      </c>
      <c r="O88" s="6">
        <f t="shared" si="100"/>
        <v>0</v>
      </c>
      <c r="P88" s="6">
        <f t="shared" si="100"/>
        <v>9</v>
      </c>
      <c r="Q88" s="7">
        <f t="shared" si="100"/>
        <v>32</v>
      </c>
      <c r="R88" s="7">
        <f t="shared" si="100"/>
        <v>22.5</v>
      </c>
      <c r="S88" s="7">
        <f t="shared" si="100"/>
        <v>4.2</v>
      </c>
      <c r="T88" s="11">
        <f t="shared" si="100"/>
        <v>0</v>
      </c>
      <c r="U88" s="10">
        <f t="shared" si="100"/>
        <v>0</v>
      </c>
      <c r="V88" s="11">
        <f t="shared" si="100"/>
        <v>0</v>
      </c>
      <c r="W88" s="10">
        <f t="shared" si="100"/>
        <v>0</v>
      </c>
      <c r="X88" s="7">
        <f t="shared" si="100"/>
        <v>0</v>
      </c>
      <c r="Y88" s="11">
        <f t="shared" si="100"/>
        <v>0</v>
      </c>
      <c r="Z88" s="10">
        <f t="shared" si="100"/>
        <v>0</v>
      </c>
      <c r="AA88" s="11">
        <f t="shared" si="100"/>
        <v>0</v>
      </c>
      <c r="AB88" s="10">
        <f t="shared" si="100"/>
        <v>0</v>
      </c>
      <c r="AC88" s="11">
        <f t="shared" si="100"/>
        <v>0</v>
      </c>
      <c r="AD88" s="10">
        <f t="shared" si="100"/>
        <v>0</v>
      </c>
      <c r="AE88" s="11">
        <f t="shared" si="100"/>
        <v>0</v>
      </c>
      <c r="AF88" s="10">
        <f t="shared" si="100"/>
        <v>0</v>
      </c>
      <c r="AG88" s="11">
        <f t="shared" si="100"/>
        <v>0</v>
      </c>
      <c r="AH88" s="10">
        <f t="shared" si="100"/>
        <v>0</v>
      </c>
      <c r="AI88" s="11">
        <f t="shared" si="100"/>
        <v>0</v>
      </c>
      <c r="AJ88" s="10">
        <f t="shared" si="100"/>
        <v>0</v>
      </c>
      <c r="AK88" s="7">
        <f t="shared" si="100"/>
        <v>0</v>
      </c>
      <c r="AL88" s="7">
        <f t="shared" ref="AL88:BQ88" si="101">SUM(AL80:AL87)</f>
        <v>0</v>
      </c>
      <c r="AM88" s="11">
        <f t="shared" si="101"/>
        <v>0</v>
      </c>
      <c r="AN88" s="10">
        <f t="shared" si="101"/>
        <v>0</v>
      </c>
      <c r="AO88" s="11">
        <f t="shared" si="101"/>
        <v>0</v>
      </c>
      <c r="AP88" s="10">
        <f t="shared" si="101"/>
        <v>0</v>
      </c>
      <c r="AQ88" s="7">
        <f t="shared" si="101"/>
        <v>0</v>
      </c>
      <c r="AR88" s="11">
        <f t="shared" si="101"/>
        <v>0</v>
      </c>
      <c r="AS88" s="10">
        <f t="shared" si="101"/>
        <v>0</v>
      </c>
      <c r="AT88" s="11">
        <f t="shared" si="101"/>
        <v>0</v>
      </c>
      <c r="AU88" s="10">
        <f t="shared" si="101"/>
        <v>0</v>
      </c>
      <c r="AV88" s="11">
        <f t="shared" si="101"/>
        <v>0</v>
      </c>
      <c r="AW88" s="10">
        <f t="shared" si="101"/>
        <v>0</v>
      </c>
      <c r="AX88" s="11">
        <f t="shared" si="101"/>
        <v>0</v>
      </c>
      <c r="AY88" s="10">
        <f t="shared" si="101"/>
        <v>0</v>
      </c>
      <c r="AZ88" s="11">
        <f t="shared" si="101"/>
        <v>0</v>
      </c>
      <c r="BA88" s="10">
        <f t="shared" si="101"/>
        <v>0</v>
      </c>
      <c r="BB88" s="11">
        <f t="shared" si="101"/>
        <v>0</v>
      </c>
      <c r="BC88" s="10">
        <f t="shared" si="101"/>
        <v>0</v>
      </c>
      <c r="BD88" s="7">
        <f t="shared" si="101"/>
        <v>0</v>
      </c>
      <c r="BE88" s="7">
        <f t="shared" si="101"/>
        <v>0</v>
      </c>
      <c r="BF88" s="11">
        <f t="shared" si="101"/>
        <v>0</v>
      </c>
      <c r="BG88" s="10">
        <f t="shared" si="101"/>
        <v>0</v>
      </c>
      <c r="BH88" s="11">
        <f t="shared" si="101"/>
        <v>0</v>
      </c>
      <c r="BI88" s="10">
        <f t="shared" si="101"/>
        <v>0</v>
      </c>
      <c r="BJ88" s="7">
        <f t="shared" si="101"/>
        <v>0</v>
      </c>
      <c r="BK88" s="11">
        <f t="shared" si="101"/>
        <v>0</v>
      </c>
      <c r="BL88" s="10">
        <f t="shared" si="101"/>
        <v>0</v>
      </c>
      <c r="BM88" s="11">
        <f t="shared" si="101"/>
        <v>0</v>
      </c>
      <c r="BN88" s="10">
        <f t="shared" si="101"/>
        <v>0</v>
      </c>
      <c r="BO88" s="11">
        <f t="shared" si="101"/>
        <v>0</v>
      </c>
      <c r="BP88" s="10">
        <f t="shared" si="101"/>
        <v>0</v>
      </c>
      <c r="BQ88" s="11">
        <f t="shared" si="101"/>
        <v>0</v>
      </c>
      <c r="BR88" s="10">
        <f t="shared" ref="BR88:CW88" si="102">SUM(BR80:BR87)</f>
        <v>0</v>
      </c>
      <c r="BS88" s="11">
        <f t="shared" si="102"/>
        <v>0</v>
      </c>
      <c r="BT88" s="10">
        <f t="shared" si="102"/>
        <v>0</v>
      </c>
      <c r="BU88" s="11">
        <f t="shared" si="102"/>
        <v>0</v>
      </c>
      <c r="BV88" s="10">
        <f t="shared" si="102"/>
        <v>0</v>
      </c>
      <c r="BW88" s="7">
        <f t="shared" si="102"/>
        <v>0</v>
      </c>
      <c r="BX88" s="7">
        <f t="shared" si="102"/>
        <v>0</v>
      </c>
      <c r="BY88" s="11">
        <f t="shared" si="102"/>
        <v>0</v>
      </c>
      <c r="BZ88" s="10">
        <f t="shared" si="102"/>
        <v>0</v>
      </c>
      <c r="CA88" s="11">
        <f t="shared" si="102"/>
        <v>0</v>
      </c>
      <c r="CB88" s="10">
        <f t="shared" si="102"/>
        <v>0</v>
      </c>
      <c r="CC88" s="7">
        <f t="shared" si="102"/>
        <v>0</v>
      </c>
      <c r="CD88" s="11">
        <f t="shared" si="102"/>
        <v>0</v>
      </c>
      <c r="CE88" s="10">
        <f t="shared" si="102"/>
        <v>0</v>
      </c>
      <c r="CF88" s="11">
        <f t="shared" si="102"/>
        <v>0</v>
      </c>
      <c r="CG88" s="10">
        <f t="shared" si="102"/>
        <v>0</v>
      </c>
      <c r="CH88" s="11">
        <f t="shared" si="102"/>
        <v>0</v>
      </c>
      <c r="CI88" s="10">
        <f t="shared" si="102"/>
        <v>0</v>
      </c>
      <c r="CJ88" s="11">
        <f t="shared" si="102"/>
        <v>0</v>
      </c>
      <c r="CK88" s="10">
        <f t="shared" si="102"/>
        <v>0</v>
      </c>
      <c r="CL88" s="11">
        <f t="shared" si="102"/>
        <v>0</v>
      </c>
      <c r="CM88" s="10">
        <f t="shared" si="102"/>
        <v>0</v>
      </c>
      <c r="CN88" s="11">
        <f t="shared" si="102"/>
        <v>0</v>
      </c>
      <c r="CO88" s="10">
        <f t="shared" si="102"/>
        <v>0</v>
      </c>
      <c r="CP88" s="7">
        <f t="shared" si="102"/>
        <v>0</v>
      </c>
      <c r="CQ88" s="7">
        <f t="shared" si="102"/>
        <v>0</v>
      </c>
      <c r="CR88" s="11">
        <f t="shared" si="102"/>
        <v>9</v>
      </c>
      <c r="CS88" s="10">
        <f t="shared" si="102"/>
        <v>0</v>
      </c>
      <c r="CT88" s="11">
        <f t="shared" si="102"/>
        <v>0</v>
      </c>
      <c r="CU88" s="10">
        <f t="shared" si="102"/>
        <v>0</v>
      </c>
      <c r="CV88" s="7">
        <f t="shared" si="102"/>
        <v>1</v>
      </c>
      <c r="CW88" s="11">
        <f t="shared" si="102"/>
        <v>0</v>
      </c>
      <c r="CX88" s="10">
        <f t="shared" ref="CX88:EC88" si="103">SUM(CX80:CX87)</f>
        <v>0</v>
      </c>
      <c r="CY88" s="11">
        <f t="shared" si="103"/>
        <v>0</v>
      </c>
      <c r="CZ88" s="10">
        <f t="shared" si="103"/>
        <v>0</v>
      </c>
      <c r="DA88" s="11">
        <f t="shared" si="103"/>
        <v>9</v>
      </c>
      <c r="DB88" s="10">
        <f t="shared" si="103"/>
        <v>0</v>
      </c>
      <c r="DC88" s="11">
        <f t="shared" si="103"/>
        <v>0</v>
      </c>
      <c r="DD88" s="10">
        <f t="shared" si="103"/>
        <v>0</v>
      </c>
      <c r="DE88" s="11">
        <f t="shared" si="103"/>
        <v>0</v>
      </c>
      <c r="DF88" s="10">
        <f t="shared" si="103"/>
        <v>0</v>
      </c>
      <c r="DG88" s="11">
        <f t="shared" si="103"/>
        <v>0</v>
      </c>
      <c r="DH88" s="10">
        <f t="shared" si="103"/>
        <v>0</v>
      </c>
      <c r="DI88" s="7">
        <f t="shared" si="103"/>
        <v>2</v>
      </c>
      <c r="DJ88" s="7">
        <f t="shared" si="103"/>
        <v>3</v>
      </c>
      <c r="DK88" s="11">
        <f t="shared" si="103"/>
        <v>9</v>
      </c>
      <c r="DL88" s="10">
        <f t="shared" si="103"/>
        <v>0</v>
      </c>
      <c r="DM88" s="11">
        <f t="shared" si="103"/>
        <v>0</v>
      </c>
      <c r="DN88" s="10">
        <f t="shared" si="103"/>
        <v>0</v>
      </c>
      <c r="DO88" s="7">
        <f t="shared" si="103"/>
        <v>1.5</v>
      </c>
      <c r="DP88" s="11">
        <f t="shared" si="103"/>
        <v>0</v>
      </c>
      <c r="DQ88" s="10">
        <f t="shared" si="103"/>
        <v>0</v>
      </c>
      <c r="DR88" s="11">
        <f t="shared" si="103"/>
        <v>0</v>
      </c>
      <c r="DS88" s="10">
        <f t="shared" si="103"/>
        <v>0</v>
      </c>
      <c r="DT88" s="11">
        <f t="shared" si="103"/>
        <v>9</v>
      </c>
      <c r="DU88" s="10">
        <f t="shared" si="103"/>
        <v>0</v>
      </c>
      <c r="DV88" s="11">
        <f t="shared" si="103"/>
        <v>0</v>
      </c>
      <c r="DW88" s="10">
        <f t="shared" si="103"/>
        <v>0</v>
      </c>
      <c r="DX88" s="11">
        <f t="shared" si="103"/>
        <v>0</v>
      </c>
      <c r="DY88" s="10">
        <f t="shared" si="103"/>
        <v>0</v>
      </c>
      <c r="DZ88" s="11">
        <f t="shared" si="103"/>
        <v>0</v>
      </c>
      <c r="EA88" s="10">
        <f t="shared" si="103"/>
        <v>0</v>
      </c>
      <c r="EB88" s="7">
        <f t="shared" si="103"/>
        <v>1.5</v>
      </c>
      <c r="EC88" s="7">
        <f t="shared" si="103"/>
        <v>3</v>
      </c>
      <c r="ED88" s="11">
        <f t="shared" ref="ED88:FI88" si="104">SUM(ED80:ED87)</f>
        <v>18</v>
      </c>
      <c r="EE88" s="10">
        <f t="shared" si="104"/>
        <v>0</v>
      </c>
      <c r="EF88" s="11">
        <f t="shared" si="104"/>
        <v>18</v>
      </c>
      <c r="EG88" s="10">
        <f t="shared" si="104"/>
        <v>0</v>
      </c>
      <c r="EH88" s="7">
        <f t="shared" si="104"/>
        <v>5</v>
      </c>
      <c r="EI88" s="11">
        <f t="shared" si="104"/>
        <v>0</v>
      </c>
      <c r="EJ88" s="10">
        <f t="shared" si="104"/>
        <v>0</v>
      </c>
      <c r="EK88" s="11">
        <f t="shared" si="104"/>
        <v>0</v>
      </c>
      <c r="EL88" s="10">
        <f t="shared" si="104"/>
        <v>0</v>
      </c>
      <c r="EM88" s="11">
        <f t="shared" si="104"/>
        <v>27</v>
      </c>
      <c r="EN88" s="10">
        <f t="shared" si="104"/>
        <v>0</v>
      </c>
      <c r="EO88" s="11">
        <f t="shared" si="104"/>
        <v>0</v>
      </c>
      <c r="EP88" s="10">
        <f t="shared" si="104"/>
        <v>0</v>
      </c>
      <c r="EQ88" s="11">
        <f t="shared" si="104"/>
        <v>0</v>
      </c>
      <c r="ER88" s="10">
        <f t="shared" si="104"/>
        <v>0</v>
      </c>
      <c r="ES88" s="11">
        <f t="shared" si="104"/>
        <v>9</v>
      </c>
      <c r="ET88" s="10">
        <f t="shared" si="104"/>
        <v>0</v>
      </c>
      <c r="EU88" s="7">
        <f t="shared" si="104"/>
        <v>4</v>
      </c>
      <c r="EV88" s="7">
        <f t="shared" si="104"/>
        <v>9</v>
      </c>
      <c r="EW88" s="11">
        <f t="shared" si="104"/>
        <v>9</v>
      </c>
      <c r="EX88" s="10">
        <f t="shared" si="104"/>
        <v>0</v>
      </c>
      <c r="EY88" s="11">
        <f t="shared" si="104"/>
        <v>9</v>
      </c>
      <c r="EZ88" s="10">
        <f t="shared" si="104"/>
        <v>0</v>
      </c>
      <c r="FA88" s="7">
        <f t="shared" si="104"/>
        <v>2</v>
      </c>
      <c r="FB88" s="11">
        <f t="shared" si="104"/>
        <v>0</v>
      </c>
      <c r="FC88" s="10">
        <f t="shared" si="104"/>
        <v>0</v>
      </c>
      <c r="FD88" s="11">
        <f t="shared" si="104"/>
        <v>0</v>
      </c>
      <c r="FE88" s="10">
        <f t="shared" si="104"/>
        <v>0</v>
      </c>
      <c r="FF88" s="11">
        <f t="shared" si="104"/>
        <v>0</v>
      </c>
      <c r="FG88" s="10">
        <f t="shared" si="104"/>
        <v>0</v>
      </c>
      <c r="FH88" s="11">
        <f t="shared" si="104"/>
        <v>0</v>
      </c>
      <c r="FI88" s="10">
        <f t="shared" si="104"/>
        <v>0</v>
      </c>
      <c r="FJ88" s="11">
        <f t="shared" ref="FJ88:FO88" si="105">SUM(FJ80:FJ87)</f>
        <v>0</v>
      </c>
      <c r="FK88" s="10">
        <f t="shared" si="105"/>
        <v>0</v>
      </c>
      <c r="FL88" s="11">
        <f t="shared" si="105"/>
        <v>0</v>
      </c>
      <c r="FM88" s="10">
        <f t="shared" si="105"/>
        <v>0</v>
      </c>
      <c r="FN88" s="7">
        <f t="shared" si="105"/>
        <v>15</v>
      </c>
      <c r="FO88" s="7">
        <f t="shared" si="105"/>
        <v>17</v>
      </c>
    </row>
    <row r="89" spans="1:171" ht="20.100000000000001" customHeight="1" x14ac:dyDescent="0.2">
      <c r="A89" s="19" t="s">
        <v>178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9"/>
      <c r="FO89" s="13"/>
    </row>
    <row r="90" spans="1:171" x14ac:dyDescent="0.2">
      <c r="A90" s="20">
        <v>50</v>
      </c>
      <c r="B90" s="20">
        <v>1</v>
      </c>
      <c r="C90" s="20"/>
      <c r="D90" s="6" t="s">
        <v>179</v>
      </c>
      <c r="E90" s="3" t="s">
        <v>180</v>
      </c>
      <c r="F90" s="6">
        <f t="shared" ref="F90:F123" si="106">COUNTIF(T90:FM90,"e")</f>
        <v>0</v>
      </c>
      <c r="G90" s="6">
        <f t="shared" ref="G90:G123" si="107">COUNTIF(T90:FM90,"z")</f>
        <v>1</v>
      </c>
      <c r="H90" s="6">
        <f t="shared" ref="H90:H123" si="108">SUM(I90:P90)</f>
        <v>30</v>
      </c>
      <c r="I90" s="6">
        <f t="shared" ref="I90:I123" si="109">T90+AM90+BF90+BY90+CR90+DK90+ED90+EW90</f>
        <v>0</v>
      </c>
      <c r="J90" s="6">
        <f t="shared" ref="J90:J123" si="110">V90+AO90+BH90+CA90+CT90+DM90+EF90+EY90</f>
        <v>0</v>
      </c>
      <c r="K90" s="6">
        <f t="shared" ref="K90:K123" si="111">Y90+AR90+BK90+CD90+CW90+DP90+EI90+FB90</f>
        <v>0</v>
      </c>
      <c r="L90" s="6">
        <f t="shared" ref="L90:L123" si="112">AA90+AT90+BM90+CF90+CY90+DR90+EK90+FD90</f>
        <v>30</v>
      </c>
      <c r="M90" s="6">
        <f t="shared" ref="M90:M123" si="113">AC90+AV90+BO90+CH90+DA90+DT90+EM90+FF90</f>
        <v>0</v>
      </c>
      <c r="N90" s="6">
        <f t="shared" ref="N90:N123" si="114">AE90+AX90+BQ90+CJ90+DC90+DV90+EO90+FH90</f>
        <v>0</v>
      </c>
      <c r="O90" s="6">
        <f t="shared" ref="O90:O123" si="115">AG90+AZ90+BS90+CL90+DE90+DX90+EQ90+FJ90</f>
        <v>0</v>
      </c>
      <c r="P90" s="6">
        <f t="shared" ref="P90:P123" si="116">AI90+BB90+BU90+CN90+DG90+DZ90+ES90+FL90</f>
        <v>0</v>
      </c>
      <c r="Q90" s="7">
        <f t="shared" ref="Q90:Q123" si="117">AL90+BE90+BX90+CQ90+DJ90+EC90+EV90+FO90</f>
        <v>2</v>
      </c>
      <c r="R90" s="7">
        <f t="shared" ref="R90:R123" si="118">AK90+BD90+BW90+CP90+DI90+EB90+EU90+FN90</f>
        <v>2</v>
      </c>
      <c r="S90" s="7">
        <v>1.3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ref="AL90:AL123" si="119">X90+AK90</f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ref="BE90:BE123" si="120">AQ90+BD90</f>
        <v>0</v>
      </c>
      <c r="BF90" s="11"/>
      <c r="BG90" s="10"/>
      <c r="BH90" s="11"/>
      <c r="BI90" s="10"/>
      <c r="BJ90" s="7"/>
      <c r="BK90" s="11"/>
      <c r="BL90" s="10"/>
      <c r="BM90" s="11">
        <v>30</v>
      </c>
      <c r="BN90" s="10" t="s">
        <v>61</v>
      </c>
      <c r="BO90" s="11"/>
      <c r="BP90" s="10"/>
      <c r="BQ90" s="11"/>
      <c r="BR90" s="10"/>
      <c r="BS90" s="11"/>
      <c r="BT90" s="10"/>
      <c r="BU90" s="11"/>
      <c r="BV90" s="10"/>
      <c r="BW90" s="7">
        <v>2</v>
      </c>
      <c r="BX90" s="7">
        <f t="shared" ref="BX90:BX123" si="121">BJ90+BW90</f>
        <v>2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ref="CQ90:CQ123" si="122">CC90+CP90</f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ref="DJ90:DJ123" si="123">CV90+DI90</f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ref="EC90:EC123" si="124">DO90+EB90</f>
        <v>0</v>
      </c>
      <c r="ED90" s="11"/>
      <c r="EE90" s="10"/>
      <c r="EF90" s="11"/>
      <c r="EG90" s="10"/>
      <c r="EH90" s="7"/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ref="EV90:EV123" si="125">EH90+EU90</f>
        <v>0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ref="FO90:FO123" si="126">FA90+FN90</f>
        <v>0</v>
      </c>
    </row>
    <row r="91" spans="1:171" x14ac:dyDescent="0.2">
      <c r="A91" s="20">
        <v>50</v>
      </c>
      <c r="B91" s="20">
        <v>1</v>
      </c>
      <c r="C91" s="20"/>
      <c r="D91" s="6" t="s">
        <v>181</v>
      </c>
      <c r="E91" s="3" t="s">
        <v>182</v>
      </c>
      <c r="F91" s="6">
        <f t="shared" si="106"/>
        <v>0</v>
      </c>
      <c r="G91" s="6">
        <f t="shared" si="107"/>
        <v>1</v>
      </c>
      <c r="H91" s="6">
        <f t="shared" si="108"/>
        <v>30</v>
      </c>
      <c r="I91" s="6">
        <f t="shared" si="109"/>
        <v>0</v>
      </c>
      <c r="J91" s="6">
        <f t="shared" si="110"/>
        <v>0</v>
      </c>
      <c r="K91" s="6">
        <f t="shared" si="111"/>
        <v>0</v>
      </c>
      <c r="L91" s="6">
        <f t="shared" si="112"/>
        <v>30</v>
      </c>
      <c r="M91" s="6">
        <f t="shared" si="113"/>
        <v>0</v>
      </c>
      <c r="N91" s="6">
        <f t="shared" si="114"/>
        <v>0</v>
      </c>
      <c r="O91" s="6">
        <f t="shared" si="115"/>
        <v>0</v>
      </c>
      <c r="P91" s="6">
        <f t="shared" si="116"/>
        <v>0</v>
      </c>
      <c r="Q91" s="7">
        <f t="shared" si="117"/>
        <v>2</v>
      </c>
      <c r="R91" s="7">
        <f t="shared" si="118"/>
        <v>2</v>
      </c>
      <c r="S91" s="7">
        <v>1.3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119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120"/>
        <v>0</v>
      </c>
      <c r="BF91" s="11"/>
      <c r="BG91" s="10"/>
      <c r="BH91" s="11"/>
      <c r="BI91" s="10"/>
      <c r="BJ91" s="7"/>
      <c r="BK91" s="11"/>
      <c r="BL91" s="10"/>
      <c r="BM91" s="11">
        <v>30</v>
      </c>
      <c r="BN91" s="10" t="s">
        <v>61</v>
      </c>
      <c r="BO91" s="11"/>
      <c r="BP91" s="10"/>
      <c r="BQ91" s="11"/>
      <c r="BR91" s="10"/>
      <c r="BS91" s="11"/>
      <c r="BT91" s="10"/>
      <c r="BU91" s="11"/>
      <c r="BV91" s="10"/>
      <c r="BW91" s="7">
        <v>2</v>
      </c>
      <c r="BX91" s="7">
        <f t="shared" si="121"/>
        <v>2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22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123"/>
        <v>0</v>
      </c>
      <c r="DK91" s="11"/>
      <c r="DL91" s="10"/>
      <c r="DM91" s="11"/>
      <c r="DN91" s="10"/>
      <c r="DO91" s="7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24"/>
        <v>0</v>
      </c>
      <c r="ED91" s="11"/>
      <c r="EE91" s="10"/>
      <c r="EF91" s="11"/>
      <c r="EG91" s="10"/>
      <c r="EH91" s="7"/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25"/>
        <v>0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26"/>
        <v>0</v>
      </c>
    </row>
    <row r="92" spans="1:171" x14ac:dyDescent="0.2">
      <c r="A92" s="20">
        <v>51</v>
      </c>
      <c r="B92" s="20">
        <v>1</v>
      </c>
      <c r="C92" s="20"/>
      <c r="D92" s="6" t="s">
        <v>183</v>
      </c>
      <c r="E92" s="3" t="s">
        <v>184</v>
      </c>
      <c r="F92" s="6">
        <f t="shared" si="106"/>
        <v>0</v>
      </c>
      <c r="G92" s="6">
        <f t="shared" si="107"/>
        <v>1</v>
      </c>
      <c r="H92" s="6">
        <f t="shared" si="108"/>
        <v>30</v>
      </c>
      <c r="I92" s="6">
        <f t="shared" si="109"/>
        <v>0</v>
      </c>
      <c r="J92" s="6">
        <f t="shared" si="110"/>
        <v>0</v>
      </c>
      <c r="K92" s="6">
        <f t="shared" si="111"/>
        <v>0</v>
      </c>
      <c r="L92" s="6">
        <f t="shared" si="112"/>
        <v>30</v>
      </c>
      <c r="M92" s="6">
        <f t="shared" si="113"/>
        <v>0</v>
      </c>
      <c r="N92" s="6">
        <f t="shared" si="114"/>
        <v>0</v>
      </c>
      <c r="O92" s="6">
        <f t="shared" si="115"/>
        <v>0</v>
      </c>
      <c r="P92" s="6">
        <f t="shared" si="116"/>
        <v>0</v>
      </c>
      <c r="Q92" s="7">
        <f t="shared" si="117"/>
        <v>2</v>
      </c>
      <c r="R92" s="7">
        <f t="shared" si="118"/>
        <v>2</v>
      </c>
      <c r="S92" s="7">
        <v>1.3</v>
      </c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119"/>
        <v>0</v>
      </c>
      <c r="AM92" s="11"/>
      <c r="AN92" s="10"/>
      <c r="AO92" s="11"/>
      <c r="AP92" s="10"/>
      <c r="AQ92" s="7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120"/>
        <v>0</v>
      </c>
      <c r="BF92" s="11"/>
      <c r="BG92" s="10"/>
      <c r="BH92" s="11"/>
      <c r="BI92" s="10"/>
      <c r="BJ92" s="7"/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21"/>
        <v>0</v>
      </c>
      <c r="BY92" s="11"/>
      <c r="BZ92" s="10"/>
      <c r="CA92" s="11"/>
      <c r="CB92" s="10"/>
      <c r="CC92" s="7"/>
      <c r="CD92" s="11"/>
      <c r="CE92" s="10"/>
      <c r="CF92" s="11">
        <v>30</v>
      </c>
      <c r="CG92" s="10" t="s">
        <v>61</v>
      </c>
      <c r="CH92" s="11"/>
      <c r="CI92" s="10"/>
      <c r="CJ92" s="11"/>
      <c r="CK92" s="10"/>
      <c r="CL92" s="11"/>
      <c r="CM92" s="10"/>
      <c r="CN92" s="11"/>
      <c r="CO92" s="10"/>
      <c r="CP92" s="7">
        <v>2</v>
      </c>
      <c r="CQ92" s="7">
        <f t="shared" si="122"/>
        <v>2</v>
      </c>
      <c r="CR92" s="11"/>
      <c r="CS92" s="10"/>
      <c r="CT92" s="11"/>
      <c r="CU92" s="10"/>
      <c r="CV92" s="7"/>
      <c r="CW92" s="11"/>
      <c r="CX92" s="10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23"/>
        <v>0</v>
      </c>
      <c r="DK92" s="11"/>
      <c r="DL92" s="10"/>
      <c r="DM92" s="11"/>
      <c r="DN92" s="10"/>
      <c r="DO92" s="7"/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124"/>
        <v>0</v>
      </c>
      <c r="ED92" s="11"/>
      <c r="EE92" s="10"/>
      <c r="EF92" s="11"/>
      <c r="EG92" s="10"/>
      <c r="EH92" s="7"/>
      <c r="EI92" s="11"/>
      <c r="EJ92" s="10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25"/>
        <v>0</v>
      </c>
      <c r="EW92" s="11"/>
      <c r="EX92" s="10"/>
      <c r="EY92" s="11"/>
      <c r="EZ92" s="10"/>
      <c r="FA92" s="7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26"/>
        <v>0</v>
      </c>
    </row>
    <row r="93" spans="1:171" x14ac:dyDescent="0.2">
      <c r="A93" s="20">
        <v>51</v>
      </c>
      <c r="B93" s="20">
        <v>1</v>
      </c>
      <c r="C93" s="20"/>
      <c r="D93" s="6" t="s">
        <v>185</v>
      </c>
      <c r="E93" s="3" t="s">
        <v>186</v>
      </c>
      <c r="F93" s="6">
        <f t="shared" si="106"/>
        <v>0</v>
      </c>
      <c r="G93" s="6">
        <f t="shared" si="107"/>
        <v>1</v>
      </c>
      <c r="H93" s="6">
        <f t="shared" si="108"/>
        <v>30</v>
      </c>
      <c r="I93" s="6">
        <f t="shared" si="109"/>
        <v>0</v>
      </c>
      <c r="J93" s="6">
        <f t="shared" si="110"/>
        <v>0</v>
      </c>
      <c r="K93" s="6">
        <f t="shared" si="111"/>
        <v>0</v>
      </c>
      <c r="L93" s="6">
        <f t="shared" si="112"/>
        <v>30</v>
      </c>
      <c r="M93" s="6">
        <f t="shared" si="113"/>
        <v>0</v>
      </c>
      <c r="N93" s="6">
        <f t="shared" si="114"/>
        <v>0</v>
      </c>
      <c r="O93" s="6">
        <f t="shared" si="115"/>
        <v>0</v>
      </c>
      <c r="P93" s="6">
        <f t="shared" si="116"/>
        <v>0</v>
      </c>
      <c r="Q93" s="7">
        <f t="shared" si="117"/>
        <v>2</v>
      </c>
      <c r="R93" s="7">
        <f t="shared" si="118"/>
        <v>2</v>
      </c>
      <c r="S93" s="7">
        <v>1.3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119"/>
        <v>0</v>
      </c>
      <c r="AM93" s="11"/>
      <c r="AN93" s="10"/>
      <c r="AO93" s="11"/>
      <c r="AP93" s="10"/>
      <c r="AQ93" s="7"/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120"/>
        <v>0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21"/>
        <v>0</v>
      </c>
      <c r="BY93" s="11"/>
      <c r="BZ93" s="10"/>
      <c r="CA93" s="11"/>
      <c r="CB93" s="10"/>
      <c r="CC93" s="7"/>
      <c r="CD93" s="11"/>
      <c r="CE93" s="10"/>
      <c r="CF93" s="11">
        <v>30</v>
      </c>
      <c r="CG93" s="10" t="s">
        <v>61</v>
      </c>
      <c r="CH93" s="11"/>
      <c r="CI93" s="10"/>
      <c r="CJ93" s="11"/>
      <c r="CK93" s="10"/>
      <c r="CL93" s="11"/>
      <c r="CM93" s="10"/>
      <c r="CN93" s="11"/>
      <c r="CO93" s="10"/>
      <c r="CP93" s="7">
        <v>2</v>
      </c>
      <c r="CQ93" s="7">
        <f t="shared" si="122"/>
        <v>2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23"/>
        <v>0</v>
      </c>
      <c r="DK93" s="11"/>
      <c r="DL93" s="10"/>
      <c r="DM93" s="11"/>
      <c r="DN93" s="10"/>
      <c r="DO93" s="7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24"/>
        <v>0</v>
      </c>
      <c r="ED93" s="11"/>
      <c r="EE93" s="10"/>
      <c r="EF93" s="11"/>
      <c r="EG93" s="10"/>
      <c r="EH93" s="7"/>
      <c r="EI93" s="11"/>
      <c r="EJ93" s="10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25"/>
        <v>0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26"/>
        <v>0</v>
      </c>
    </row>
    <row r="94" spans="1:171" x14ac:dyDescent="0.2">
      <c r="A94" s="20">
        <v>52</v>
      </c>
      <c r="B94" s="20">
        <v>1</v>
      </c>
      <c r="C94" s="20"/>
      <c r="D94" s="6" t="s">
        <v>187</v>
      </c>
      <c r="E94" s="3" t="s">
        <v>188</v>
      </c>
      <c r="F94" s="6">
        <f t="shared" si="106"/>
        <v>1</v>
      </c>
      <c r="G94" s="6">
        <f t="shared" si="107"/>
        <v>0</v>
      </c>
      <c r="H94" s="6">
        <f t="shared" si="108"/>
        <v>40</v>
      </c>
      <c r="I94" s="6">
        <f t="shared" si="109"/>
        <v>0</v>
      </c>
      <c r="J94" s="6">
        <f t="shared" si="110"/>
        <v>0</v>
      </c>
      <c r="K94" s="6">
        <f t="shared" si="111"/>
        <v>0</v>
      </c>
      <c r="L94" s="6">
        <f t="shared" si="112"/>
        <v>40</v>
      </c>
      <c r="M94" s="6">
        <f t="shared" si="113"/>
        <v>0</v>
      </c>
      <c r="N94" s="6">
        <f t="shared" si="114"/>
        <v>0</v>
      </c>
      <c r="O94" s="6">
        <f t="shared" si="115"/>
        <v>0</v>
      </c>
      <c r="P94" s="6">
        <f t="shared" si="116"/>
        <v>0</v>
      </c>
      <c r="Q94" s="7">
        <f t="shared" si="117"/>
        <v>3</v>
      </c>
      <c r="R94" s="7">
        <f t="shared" si="118"/>
        <v>3</v>
      </c>
      <c r="S94" s="7">
        <v>1.3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19"/>
        <v>0</v>
      </c>
      <c r="AM94" s="11"/>
      <c r="AN94" s="10"/>
      <c r="AO94" s="11"/>
      <c r="AP94" s="10"/>
      <c r="AQ94" s="7"/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0"/>
        <v>0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21"/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2"/>
        <v>0</v>
      </c>
      <c r="CR94" s="11"/>
      <c r="CS94" s="10"/>
      <c r="CT94" s="11"/>
      <c r="CU94" s="10"/>
      <c r="CV94" s="7"/>
      <c r="CW94" s="11"/>
      <c r="CX94" s="10"/>
      <c r="CY94" s="11">
        <v>40</v>
      </c>
      <c r="CZ94" s="10" t="s">
        <v>64</v>
      </c>
      <c r="DA94" s="11"/>
      <c r="DB94" s="10"/>
      <c r="DC94" s="11"/>
      <c r="DD94" s="10"/>
      <c r="DE94" s="11"/>
      <c r="DF94" s="10"/>
      <c r="DG94" s="11"/>
      <c r="DH94" s="10"/>
      <c r="DI94" s="7">
        <v>3</v>
      </c>
      <c r="DJ94" s="7">
        <f t="shared" si="123"/>
        <v>3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4"/>
        <v>0</v>
      </c>
      <c r="ED94" s="11"/>
      <c r="EE94" s="10"/>
      <c r="EF94" s="11"/>
      <c r="EG94" s="10"/>
      <c r="EH94" s="7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5"/>
        <v>0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6"/>
        <v>0</v>
      </c>
    </row>
    <row r="95" spans="1:171" x14ac:dyDescent="0.2">
      <c r="A95" s="20">
        <v>52</v>
      </c>
      <c r="B95" s="20">
        <v>1</v>
      </c>
      <c r="C95" s="20"/>
      <c r="D95" s="6" t="s">
        <v>189</v>
      </c>
      <c r="E95" s="3" t="s">
        <v>190</v>
      </c>
      <c r="F95" s="6">
        <f t="shared" si="106"/>
        <v>1</v>
      </c>
      <c r="G95" s="6">
        <f t="shared" si="107"/>
        <v>0</v>
      </c>
      <c r="H95" s="6">
        <f t="shared" si="108"/>
        <v>40</v>
      </c>
      <c r="I95" s="6">
        <f t="shared" si="109"/>
        <v>0</v>
      </c>
      <c r="J95" s="6">
        <f t="shared" si="110"/>
        <v>0</v>
      </c>
      <c r="K95" s="6">
        <f t="shared" si="111"/>
        <v>0</v>
      </c>
      <c r="L95" s="6">
        <f t="shared" si="112"/>
        <v>40</v>
      </c>
      <c r="M95" s="6">
        <f t="shared" si="113"/>
        <v>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3</v>
      </c>
      <c r="R95" s="7">
        <f t="shared" si="118"/>
        <v>3</v>
      </c>
      <c r="S95" s="7">
        <v>1.3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0</v>
      </c>
      <c r="AM95" s="11"/>
      <c r="AN95" s="10"/>
      <c r="AO95" s="11"/>
      <c r="AP95" s="10"/>
      <c r="AQ95" s="7"/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21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7"/>
      <c r="CW95" s="11"/>
      <c r="CX95" s="10"/>
      <c r="CY95" s="11">
        <v>40</v>
      </c>
      <c r="CZ95" s="10" t="s">
        <v>64</v>
      </c>
      <c r="DA95" s="11"/>
      <c r="DB95" s="10"/>
      <c r="DC95" s="11"/>
      <c r="DD95" s="10"/>
      <c r="DE95" s="11"/>
      <c r="DF95" s="10"/>
      <c r="DG95" s="11"/>
      <c r="DH95" s="10"/>
      <c r="DI95" s="7">
        <v>3</v>
      </c>
      <c r="DJ95" s="7">
        <f t="shared" si="123"/>
        <v>3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7"/>
      <c r="EI95" s="11"/>
      <c r="EJ95" s="10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20">
        <v>1</v>
      </c>
      <c r="B96" s="20">
        <v>1</v>
      </c>
      <c r="C96" s="20"/>
      <c r="D96" s="6" t="s">
        <v>191</v>
      </c>
      <c r="E96" s="3" t="s">
        <v>192</v>
      </c>
      <c r="F96" s="6">
        <f t="shared" si="106"/>
        <v>0</v>
      </c>
      <c r="G96" s="6">
        <f t="shared" si="107"/>
        <v>1</v>
      </c>
      <c r="H96" s="6">
        <f t="shared" si="108"/>
        <v>9</v>
      </c>
      <c r="I96" s="6">
        <f t="shared" si="109"/>
        <v>9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1</v>
      </c>
      <c r="R96" s="7">
        <f t="shared" si="118"/>
        <v>0</v>
      </c>
      <c r="S96" s="7">
        <v>0.3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21"/>
        <v>0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7"/>
      <c r="CW96" s="11"/>
      <c r="CX96" s="10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>
        <v>9</v>
      </c>
      <c r="EE96" s="10" t="s">
        <v>61</v>
      </c>
      <c r="EF96" s="11"/>
      <c r="EG96" s="10"/>
      <c r="EH96" s="7">
        <v>1</v>
      </c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1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20">
        <v>1</v>
      </c>
      <c r="B97" s="20">
        <v>1</v>
      </c>
      <c r="C97" s="20"/>
      <c r="D97" s="6" t="s">
        <v>193</v>
      </c>
      <c r="E97" s="3" t="s">
        <v>194</v>
      </c>
      <c r="F97" s="6">
        <f t="shared" si="106"/>
        <v>0</v>
      </c>
      <c r="G97" s="6">
        <f t="shared" si="107"/>
        <v>1</v>
      </c>
      <c r="H97" s="6">
        <f t="shared" si="108"/>
        <v>9</v>
      </c>
      <c r="I97" s="6">
        <f t="shared" si="109"/>
        <v>9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1</v>
      </c>
      <c r="R97" s="7">
        <f t="shared" si="118"/>
        <v>0</v>
      </c>
      <c r="S97" s="7">
        <v>0.3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7"/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1"/>
        <v>0</v>
      </c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22"/>
        <v>0</v>
      </c>
      <c r="CR97" s="11"/>
      <c r="CS97" s="10"/>
      <c r="CT97" s="11"/>
      <c r="CU97" s="10"/>
      <c r="CV97" s="7"/>
      <c r="CW97" s="11"/>
      <c r="CX97" s="10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>
        <v>9</v>
      </c>
      <c r="EE97" s="10" t="s">
        <v>61</v>
      </c>
      <c r="EF97" s="11"/>
      <c r="EG97" s="10"/>
      <c r="EH97" s="7">
        <v>1</v>
      </c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1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20">
        <v>53</v>
      </c>
      <c r="B98" s="20">
        <v>1</v>
      </c>
      <c r="C98" s="20"/>
      <c r="D98" s="6" t="s">
        <v>195</v>
      </c>
      <c r="E98" s="3" t="s">
        <v>196</v>
      </c>
      <c r="F98" s="6">
        <f t="shared" si="106"/>
        <v>0</v>
      </c>
      <c r="G98" s="6">
        <f t="shared" si="107"/>
        <v>2</v>
      </c>
      <c r="H98" s="6">
        <f t="shared" si="108"/>
        <v>18</v>
      </c>
      <c r="I98" s="6">
        <f t="shared" si="109"/>
        <v>9</v>
      </c>
      <c r="J98" s="6">
        <f t="shared" si="110"/>
        <v>9</v>
      </c>
      <c r="K98" s="6">
        <f t="shared" si="111"/>
        <v>0</v>
      </c>
      <c r="L98" s="6">
        <f t="shared" si="112"/>
        <v>0</v>
      </c>
      <c r="M98" s="6">
        <f t="shared" si="113"/>
        <v>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0</v>
      </c>
      <c r="S98" s="7">
        <v>2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7"/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22"/>
        <v>0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7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>
        <v>9</v>
      </c>
      <c r="EX98" s="10" t="s">
        <v>61</v>
      </c>
      <c r="EY98" s="11">
        <v>9</v>
      </c>
      <c r="EZ98" s="10" t="s">
        <v>61</v>
      </c>
      <c r="FA98" s="7">
        <v>2</v>
      </c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2</v>
      </c>
    </row>
    <row r="99" spans="1:171" x14ac:dyDescent="0.2">
      <c r="A99" s="20">
        <v>53</v>
      </c>
      <c r="B99" s="20">
        <v>1</v>
      </c>
      <c r="C99" s="20"/>
      <c r="D99" s="6" t="s">
        <v>197</v>
      </c>
      <c r="E99" s="3" t="s">
        <v>194</v>
      </c>
      <c r="F99" s="6">
        <f t="shared" si="106"/>
        <v>0</v>
      </c>
      <c r="G99" s="6">
        <f t="shared" si="107"/>
        <v>2</v>
      </c>
      <c r="H99" s="6">
        <f t="shared" si="108"/>
        <v>18</v>
      </c>
      <c r="I99" s="6">
        <f t="shared" si="109"/>
        <v>9</v>
      </c>
      <c r="J99" s="6">
        <f t="shared" si="110"/>
        <v>9</v>
      </c>
      <c r="K99" s="6">
        <f t="shared" si="111"/>
        <v>0</v>
      </c>
      <c r="L99" s="6">
        <f t="shared" si="112"/>
        <v>0</v>
      </c>
      <c r="M99" s="6">
        <f t="shared" si="113"/>
        <v>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2</v>
      </c>
      <c r="R99" s="7">
        <f t="shared" si="118"/>
        <v>0</v>
      </c>
      <c r="S99" s="7">
        <v>2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7"/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2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23"/>
        <v>0</v>
      </c>
      <c r="DK99" s="11"/>
      <c r="DL99" s="10"/>
      <c r="DM99" s="11"/>
      <c r="DN99" s="10"/>
      <c r="DO99" s="7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>
        <v>9</v>
      </c>
      <c r="EX99" s="10" t="s">
        <v>61</v>
      </c>
      <c r="EY99" s="11">
        <v>9</v>
      </c>
      <c r="EZ99" s="10" t="s">
        <v>61</v>
      </c>
      <c r="FA99" s="7">
        <v>2</v>
      </c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2</v>
      </c>
    </row>
    <row r="100" spans="1:171" x14ac:dyDescent="0.2">
      <c r="A100" s="6">
        <v>2</v>
      </c>
      <c r="B100" s="6">
        <v>1</v>
      </c>
      <c r="C100" s="6"/>
      <c r="D100" s="6" t="s">
        <v>198</v>
      </c>
      <c r="E100" s="3" t="s">
        <v>199</v>
      </c>
      <c r="F100" s="6">
        <f t="shared" si="106"/>
        <v>0</v>
      </c>
      <c r="G100" s="6">
        <f t="shared" si="107"/>
        <v>2</v>
      </c>
      <c r="H100" s="6">
        <f t="shared" si="108"/>
        <v>18</v>
      </c>
      <c r="I100" s="6">
        <f t="shared" si="109"/>
        <v>9</v>
      </c>
      <c r="J100" s="6">
        <f t="shared" si="110"/>
        <v>0</v>
      </c>
      <c r="K100" s="6">
        <f t="shared" si="111"/>
        <v>9</v>
      </c>
      <c r="L100" s="6">
        <f t="shared" si="112"/>
        <v>0</v>
      </c>
      <c r="M100" s="6">
        <f t="shared" si="113"/>
        <v>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2</v>
      </c>
      <c r="R100" s="7">
        <f t="shared" si="118"/>
        <v>1</v>
      </c>
      <c r="S100" s="7">
        <v>0.6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>
        <v>9</v>
      </c>
      <c r="AN100" s="10" t="s">
        <v>61</v>
      </c>
      <c r="AO100" s="11"/>
      <c r="AP100" s="10"/>
      <c r="AQ100" s="7">
        <v>1</v>
      </c>
      <c r="AR100" s="11">
        <v>9</v>
      </c>
      <c r="AS100" s="10" t="s">
        <v>61</v>
      </c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>
        <v>1</v>
      </c>
      <c r="BE100" s="7">
        <f t="shared" si="120"/>
        <v>2</v>
      </c>
      <c r="BF100" s="11"/>
      <c r="BG100" s="10"/>
      <c r="BH100" s="11"/>
      <c r="BI100" s="10"/>
      <c r="BJ100" s="7"/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23"/>
        <v>0</v>
      </c>
      <c r="DK100" s="11"/>
      <c r="DL100" s="10"/>
      <c r="DM100" s="11"/>
      <c r="DN100" s="10"/>
      <c r="DO100" s="7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20">
        <v>3</v>
      </c>
      <c r="B101" s="20">
        <v>1</v>
      </c>
      <c r="C101" s="20"/>
      <c r="D101" s="6" t="s">
        <v>200</v>
      </c>
      <c r="E101" s="3" t="s">
        <v>201</v>
      </c>
      <c r="F101" s="6">
        <f t="shared" si="106"/>
        <v>0</v>
      </c>
      <c r="G101" s="6">
        <f t="shared" si="107"/>
        <v>2</v>
      </c>
      <c r="H101" s="6">
        <f t="shared" si="108"/>
        <v>24</v>
      </c>
      <c r="I101" s="6">
        <f t="shared" si="109"/>
        <v>12</v>
      </c>
      <c r="J101" s="6">
        <f t="shared" si="110"/>
        <v>0</v>
      </c>
      <c r="K101" s="6">
        <f t="shared" si="111"/>
        <v>0</v>
      </c>
      <c r="L101" s="6">
        <f t="shared" si="112"/>
        <v>0</v>
      </c>
      <c r="M101" s="6">
        <f t="shared" si="113"/>
        <v>12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2</v>
      </c>
      <c r="R101" s="7">
        <f t="shared" si="118"/>
        <v>1</v>
      </c>
      <c r="S101" s="7">
        <v>0.8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7"/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>
        <v>12</v>
      </c>
      <c r="BZ101" s="10" t="s">
        <v>61</v>
      </c>
      <c r="CA101" s="11"/>
      <c r="CB101" s="10"/>
      <c r="CC101" s="7">
        <v>1</v>
      </c>
      <c r="CD101" s="11"/>
      <c r="CE101" s="10"/>
      <c r="CF101" s="11"/>
      <c r="CG101" s="10"/>
      <c r="CH101" s="11">
        <v>12</v>
      </c>
      <c r="CI101" s="10" t="s">
        <v>61</v>
      </c>
      <c r="CJ101" s="11"/>
      <c r="CK101" s="10"/>
      <c r="CL101" s="11"/>
      <c r="CM101" s="10"/>
      <c r="CN101" s="11"/>
      <c r="CO101" s="10"/>
      <c r="CP101" s="7">
        <v>1</v>
      </c>
      <c r="CQ101" s="7">
        <f t="shared" si="122"/>
        <v>2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3"/>
        <v>0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20">
        <v>3</v>
      </c>
      <c r="B102" s="20">
        <v>1</v>
      </c>
      <c r="C102" s="20"/>
      <c r="D102" s="6" t="s">
        <v>202</v>
      </c>
      <c r="E102" s="3" t="s">
        <v>203</v>
      </c>
      <c r="F102" s="6">
        <f t="shared" si="106"/>
        <v>0</v>
      </c>
      <c r="G102" s="6">
        <f t="shared" si="107"/>
        <v>2</v>
      </c>
      <c r="H102" s="6">
        <f t="shared" si="108"/>
        <v>24</v>
      </c>
      <c r="I102" s="6">
        <f t="shared" si="109"/>
        <v>12</v>
      </c>
      <c r="J102" s="6">
        <f t="shared" si="110"/>
        <v>0</v>
      </c>
      <c r="K102" s="6">
        <f t="shared" si="111"/>
        <v>0</v>
      </c>
      <c r="L102" s="6">
        <f t="shared" si="112"/>
        <v>0</v>
      </c>
      <c r="M102" s="6">
        <f t="shared" si="113"/>
        <v>12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2</v>
      </c>
      <c r="R102" s="7">
        <f t="shared" si="118"/>
        <v>1</v>
      </c>
      <c r="S102" s="7">
        <v>0.8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7"/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12</v>
      </c>
      <c r="BZ102" s="10" t="s">
        <v>61</v>
      </c>
      <c r="CA102" s="11"/>
      <c r="CB102" s="10"/>
      <c r="CC102" s="7">
        <v>1</v>
      </c>
      <c r="CD102" s="11"/>
      <c r="CE102" s="10"/>
      <c r="CF102" s="11"/>
      <c r="CG102" s="10"/>
      <c r="CH102" s="11">
        <v>12</v>
      </c>
      <c r="CI102" s="10" t="s">
        <v>61</v>
      </c>
      <c r="CJ102" s="11"/>
      <c r="CK102" s="10"/>
      <c r="CL102" s="11"/>
      <c r="CM102" s="10"/>
      <c r="CN102" s="11"/>
      <c r="CO102" s="10"/>
      <c r="CP102" s="7">
        <v>1</v>
      </c>
      <c r="CQ102" s="7">
        <f t="shared" si="122"/>
        <v>2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7"/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6">
        <v>4</v>
      </c>
      <c r="B103" s="6">
        <v>1</v>
      </c>
      <c r="C103" s="6"/>
      <c r="D103" s="6" t="s">
        <v>204</v>
      </c>
      <c r="E103" s="3" t="s">
        <v>205</v>
      </c>
      <c r="F103" s="6">
        <f t="shared" si="106"/>
        <v>1</v>
      </c>
      <c r="G103" s="6">
        <f t="shared" si="107"/>
        <v>2</v>
      </c>
      <c r="H103" s="6">
        <f t="shared" si="108"/>
        <v>39</v>
      </c>
      <c r="I103" s="6">
        <f t="shared" si="109"/>
        <v>12</v>
      </c>
      <c r="J103" s="6">
        <f t="shared" si="110"/>
        <v>18</v>
      </c>
      <c r="K103" s="6">
        <f t="shared" si="111"/>
        <v>9</v>
      </c>
      <c r="L103" s="6">
        <f t="shared" si="112"/>
        <v>0</v>
      </c>
      <c r="M103" s="6">
        <f t="shared" si="113"/>
        <v>0</v>
      </c>
      <c r="N103" s="6">
        <f t="shared" si="114"/>
        <v>0</v>
      </c>
      <c r="O103" s="6">
        <f t="shared" si="115"/>
        <v>0</v>
      </c>
      <c r="P103" s="6">
        <f t="shared" si="116"/>
        <v>0</v>
      </c>
      <c r="Q103" s="7">
        <f t="shared" si="117"/>
        <v>5</v>
      </c>
      <c r="R103" s="7">
        <f t="shared" si="118"/>
        <v>2.2000000000000002</v>
      </c>
      <c r="S103" s="7">
        <v>1.3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7"/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22"/>
        <v>0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>
        <v>12</v>
      </c>
      <c r="DL103" s="10" t="s">
        <v>64</v>
      </c>
      <c r="DM103" s="11">
        <v>18</v>
      </c>
      <c r="DN103" s="10" t="s">
        <v>61</v>
      </c>
      <c r="DO103" s="7">
        <v>2.8</v>
      </c>
      <c r="DP103" s="11">
        <v>9</v>
      </c>
      <c r="DQ103" s="10" t="s">
        <v>61</v>
      </c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>
        <v>2.2000000000000002</v>
      </c>
      <c r="EC103" s="7">
        <f t="shared" si="124"/>
        <v>5</v>
      </c>
      <c r="ED103" s="11"/>
      <c r="EE103" s="10"/>
      <c r="EF103" s="11"/>
      <c r="EG103" s="10"/>
      <c r="EH103" s="7"/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20">
        <v>5</v>
      </c>
      <c r="B104" s="20">
        <v>1</v>
      </c>
      <c r="C104" s="20"/>
      <c r="D104" s="6" t="s">
        <v>206</v>
      </c>
      <c r="E104" s="3" t="s">
        <v>207</v>
      </c>
      <c r="F104" s="6">
        <f t="shared" si="106"/>
        <v>1</v>
      </c>
      <c r="G104" s="6">
        <f t="shared" si="107"/>
        <v>1</v>
      </c>
      <c r="H104" s="6">
        <f t="shared" si="108"/>
        <v>30</v>
      </c>
      <c r="I104" s="6">
        <f t="shared" si="109"/>
        <v>20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10</v>
      </c>
      <c r="N104" s="6">
        <f t="shared" si="114"/>
        <v>0</v>
      </c>
      <c r="O104" s="6">
        <f t="shared" si="115"/>
        <v>0</v>
      </c>
      <c r="P104" s="6">
        <f t="shared" si="116"/>
        <v>0</v>
      </c>
      <c r="Q104" s="7">
        <f t="shared" si="117"/>
        <v>5</v>
      </c>
      <c r="R104" s="7">
        <f t="shared" si="118"/>
        <v>1.8</v>
      </c>
      <c r="S104" s="7">
        <v>1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22"/>
        <v>0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>
        <v>20</v>
      </c>
      <c r="EE104" s="10" t="s">
        <v>64</v>
      </c>
      <c r="EF104" s="11"/>
      <c r="EG104" s="10"/>
      <c r="EH104" s="7">
        <v>3.2</v>
      </c>
      <c r="EI104" s="11"/>
      <c r="EJ104" s="10"/>
      <c r="EK104" s="11"/>
      <c r="EL104" s="10"/>
      <c r="EM104" s="11">
        <v>10</v>
      </c>
      <c r="EN104" s="10" t="s">
        <v>61</v>
      </c>
      <c r="EO104" s="11"/>
      <c r="EP104" s="10"/>
      <c r="EQ104" s="11"/>
      <c r="ER104" s="10"/>
      <c r="ES104" s="11"/>
      <c r="ET104" s="10"/>
      <c r="EU104" s="7">
        <v>1.8</v>
      </c>
      <c r="EV104" s="7">
        <f t="shared" si="125"/>
        <v>5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20">
        <v>5</v>
      </c>
      <c r="B105" s="20">
        <v>1</v>
      </c>
      <c r="C105" s="20"/>
      <c r="D105" s="6" t="s">
        <v>208</v>
      </c>
      <c r="E105" s="3" t="s">
        <v>209</v>
      </c>
      <c r="F105" s="6">
        <f t="shared" si="106"/>
        <v>1</v>
      </c>
      <c r="G105" s="6">
        <f t="shared" si="107"/>
        <v>1</v>
      </c>
      <c r="H105" s="6">
        <f t="shared" si="108"/>
        <v>30</v>
      </c>
      <c r="I105" s="6">
        <f t="shared" si="109"/>
        <v>20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10</v>
      </c>
      <c r="N105" s="6">
        <f t="shared" si="114"/>
        <v>0</v>
      </c>
      <c r="O105" s="6">
        <f t="shared" si="115"/>
        <v>0</v>
      </c>
      <c r="P105" s="6">
        <f t="shared" si="116"/>
        <v>0</v>
      </c>
      <c r="Q105" s="7">
        <f t="shared" si="117"/>
        <v>5</v>
      </c>
      <c r="R105" s="7">
        <f t="shared" si="118"/>
        <v>1.8</v>
      </c>
      <c r="S105" s="7">
        <v>1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2"/>
        <v>0</v>
      </c>
      <c r="CR105" s="11"/>
      <c r="CS105" s="10"/>
      <c r="CT105" s="11"/>
      <c r="CU105" s="10"/>
      <c r="CV105" s="7"/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0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>
        <v>20</v>
      </c>
      <c r="EE105" s="10" t="s">
        <v>64</v>
      </c>
      <c r="EF105" s="11"/>
      <c r="EG105" s="10"/>
      <c r="EH105" s="7">
        <v>3.2</v>
      </c>
      <c r="EI105" s="11"/>
      <c r="EJ105" s="10"/>
      <c r="EK105" s="11"/>
      <c r="EL105" s="10"/>
      <c r="EM105" s="11">
        <v>10</v>
      </c>
      <c r="EN105" s="10" t="s">
        <v>61</v>
      </c>
      <c r="EO105" s="11"/>
      <c r="EP105" s="10"/>
      <c r="EQ105" s="11"/>
      <c r="ER105" s="10"/>
      <c r="ES105" s="11"/>
      <c r="ET105" s="10"/>
      <c r="EU105" s="7">
        <v>1.8</v>
      </c>
      <c r="EV105" s="7">
        <f t="shared" si="125"/>
        <v>5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6">
        <v>6</v>
      </c>
      <c r="B106" s="6">
        <v>1</v>
      </c>
      <c r="C106" s="6"/>
      <c r="D106" s="6" t="s">
        <v>210</v>
      </c>
      <c r="E106" s="3" t="s">
        <v>211</v>
      </c>
      <c r="F106" s="6">
        <f t="shared" si="106"/>
        <v>0</v>
      </c>
      <c r="G106" s="6">
        <f t="shared" si="107"/>
        <v>2</v>
      </c>
      <c r="H106" s="6">
        <f t="shared" si="108"/>
        <v>37</v>
      </c>
      <c r="I106" s="6">
        <f t="shared" si="109"/>
        <v>10</v>
      </c>
      <c r="J106" s="6">
        <f t="shared" si="110"/>
        <v>0</v>
      </c>
      <c r="K106" s="6">
        <f t="shared" si="111"/>
        <v>27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4</v>
      </c>
      <c r="R106" s="7">
        <f t="shared" si="118"/>
        <v>2.2000000000000002</v>
      </c>
      <c r="S106" s="7">
        <v>1.2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/>
      <c r="CS106" s="10"/>
      <c r="CT106" s="11"/>
      <c r="CU106" s="10"/>
      <c r="CV106" s="7"/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0</v>
      </c>
      <c r="DK106" s="11">
        <v>10</v>
      </c>
      <c r="DL106" s="10" t="s">
        <v>61</v>
      </c>
      <c r="DM106" s="11"/>
      <c r="DN106" s="10"/>
      <c r="DO106" s="7">
        <v>1.8</v>
      </c>
      <c r="DP106" s="11">
        <v>27</v>
      </c>
      <c r="DQ106" s="10" t="s">
        <v>61</v>
      </c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>
        <v>2.2000000000000002</v>
      </c>
      <c r="EC106" s="7">
        <f t="shared" si="124"/>
        <v>4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20">
        <v>7</v>
      </c>
      <c r="B107" s="20">
        <v>1</v>
      </c>
      <c r="C107" s="20"/>
      <c r="D107" s="6" t="s">
        <v>212</v>
      </c>
      <c r="E107" s="3" t="s">
        <v>213</v>
      </c>
      <c r="F107" s="6">
        <f t="shared" si="106"/>
        <v>0</v>
      </c>
      <c r="G107" s="6">
        <f t="shared" si="107"/>
        <v>2</v>
      </c>
      <c r="H107" s="6">
        <f t="shared" si="108"/>
        <v>27</v>
      </c>
      <c r="I107" s="6">
        <f t="shared" si="109"/>
        <v>18</v>
      </c>
      <c r="J107" s="6">
        <f t="shared" si="110"/>
        <v>0</v>
      </c>
      <c r="K107" s="6">
        <f t="shared" si="111"/>
        <v>9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3</v>
      </c>
      <c r="R107" s="7">
        <f t="shared" si="118"/>
        <v>1.5</v>
      </c>
      <c r="S107" s="7">
        <v>0.9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/>
      <c r="CS107" s="10"/>
      <c r="CT107" s="11"/>
      <c r="CU107" s="10"/>
      <c r="CV107" s="7"/>
      <c r="CW107" s="11"/>
      <c r="CX107" s="10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0</v>
      </c>
      <c r="DK107" s="11">
        <v>18</v>
      </c>
      <c r="DL107" s="10" t="s">
        <v>61</v>
      </c>
      <c r="DM107" s="11"/>
      <c r="DN107" s="10"/>
      <c r="DO107" s="7">
        <v>1.5</v>
      </c>
      <c r="DP107" s="11">
        <v>9</v>
      </c>
      <c r="DQ107" s="10" t="s">
        <v>61</v>
      </c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>
        <v>1.5</v>
      </c>
      <c r="EC107" s="7">
        <f t="shared" si="124"/>
        <v>3</v>
      </c>
      <c r="ED107" s="11"/>
      <c r="EE107" s="10"/>
      <c r="EF107" s="11"/>
      <c r="EG107" s="10"/>
      <c r="EH107" s="7"/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20">
        <v>7</v>
      </c>
      <c r="B108" s="20">
        <v>1</v>
      </c>
      <c r="C108" s="20"/>
      <c r="D108" s="6" t="s">
        <v>214</v>
      </c>
      <c r="E108" s="3" t="s">
        <v>215</v>
      </c>
      <c r="F108" s="6">
        <f t="shared" si="106"/>
        <v>0</v>
      </c>
      <c r="G108" s="6">
        <f t="shared" si="107"/>
        <v>2</v>
      </c>
      <c r="H108" s="6">
        <f t="shared" si="108"/>
        <v>27</v>
      </c>
      <c r="I108" s="6">
        <f t="shared" si="109"/>
        <v>18</v>
      </c>
      <c r="J108" s="6">
        <f t="shared" si="110"/>
        <v>0</v>
      </c>
      <c r="K108" s="6">
        <f t="shared" si="111"/>
        <v>9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3</v>
      </c>
      <c r="R108" s="7">
        <f t="shared" si="118"/>
        <v>1.5</v>
      </c>
      <c r="S108" s="7">
        <v>0.9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/>
      <c r="CS108" s="10"/>
      <c r="CT108" s="11"/>
      <c r="CU108" s="10"/>
      <c r="CV108" s="7"/>
      <c r="CW108" s="11"/>
      <c r="CX108" s="10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0</v>
      </c>
      <c r="DK108" s="11">
        <v>18</v>
      </c>
      <c r="DL108" s="10" t="s">
        <v>61</v>
      </c>
      <c r="DM108" s="11"/>
      <c r="DN108" s="10"/>
      <c r="DO108" s="7">
        <v>1.5</v>
      </c>
      <c r="DP108" s="11">
        <v>9</v>
      </c>
      <c r="DQ108" s="10" t="s">
        <v>61</v>
      </c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>
        <v>1.5</v>
      </c>
      <c r="EC108" s="7">
        <f t="shared" si="124"/>
        <v>3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20">
        <v>8</v>
      </c>
      <c r="B109" s="20">
        <v>1</v>
      </c>
      <c r="C109" s="20"/>
      <c r="D109" s="6" t="s">
        <v>216</v>
      </c>
      <c r="E109" s="3" t="s">
        <v>217</v>
      </c>
      <c r="F109" s="6">
        <f t="shared" si="106"/>
        <v>1</v>
      </c>
      <c r="G109" s="6">
        <f t="shared" si="107"/>
        <v>1</v>
      </c>
      <c r="H109" s="6">
        <f t="shared" si="108"/>
        <v>20</v>
      </c>
      <c r="I109" s="6">
        <f t="shared" si="109"/>
        <v>10</v>
      </c>
      <c r="J109" s="6">
        <f t="shared" si="110"/>
        <v>0</v>
      </c>
      <c r="K109" s="6">
        <f t="shared" si="111"/>
        <v>10</v>
      </c>
      <c r="L109" s="6">
        <f t="shared" si="112"/>
        <v>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2</v>
      </c>
      <c r="R109" s="7">
        <f t="shared" si="118"/>
        <v>1</v>
      </c>
      <c r="S109" s="7">
        <v>0.6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/>
      <c r="CS109" s="10"/>
      <c r="CT109" s="11"/>
      <c r="CU109" s="10"/>
      <c r="CV109" s="7"/>
      <c r="CW109" s="11"/>
      <c r="CX109" s="10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3"/>
        <v>0</v>
      </c>
      <c r="DK109" s="11">
        <v>10</v>
      </c>
      <c r="DL109" s="10" t="s">
        <v>64</v>
      </c>
      <c r="DM109" s="11"/>
      <c r="DN109" s="10"/>
      <c r="DO109" s="7">
        <v>1</v>
      </c>
      <c r="DP109" s="11">
        <v>10</v>
      </c>
      <c r="DQ109" s="10" t="s">
        <v>61</v>
      </c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>
        <v>1</v>
      </c>
      <c r="EC109" s="7">
        <f t="shared" si="124"/>
        <v>2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20">
        <v>8</v>
      </c>
      <c r="B110" s="20">
        <v>1</v>
      </c>
      <c r="C110" s="20"/>
      <c r="D110" s="6" t="s">
        <v>218</v>
      </c>
      <c r="E110" s="3" t="s">
        <v>219</v>
      </c>
      <c r="F110" s="6">
        <f t="shared" si="106"/>
        <v>1</v>
      </c>
      <c r="G110" s="6">
        <f t="shared" si="107"/>
        <v>1</v>
      </c>
      <c r="H110" s="6">
        <f t="shared" si="108"/>
        <v>20</v>
      </c>
      <c r="I110" s="6">
        <f t="shared" si="109"/>
        <v>10</v>
      </c>
      <c r="J110" s="6">
        <f t="shared" si="110"/>
        <v>0</v>
      </c>
      <c r="K110" s="6">
        <f t="shared" si="111"/>
        <v>10</v>
      </c>
      <c r="L110" s="6">
        <f t="shared" si="112"/>
        <v>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2</v>
      </c>
      <c r="R110" s="7">
        <f t="shared" si="118"/>
        <v>1</v>
      </c>
      <c r="S110" s="7">
        <v>0.6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/>
      <c r="CS110" s="10"/>
      <c r="CT110" s="11"/>
      <c r="CU110" s="10"/>
      <c r="CV110" s="7"/>
      <c r="CW110" s="11"/>
      <c r="CX110" s="10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123"/>
        <v>0</v>
      </c>
      <c r="DK110" s="11">
        <v>10</v>
      </c>
      <c r="DL110" s="10" t="s">
        <v>64</v>
      </c>
      <c r="DM110" s="11"/>
      <c r="DN110" s="10"/>
      <c r="DO110" s="7">
        <v>1</v>
      </c>
      <c r="DP110" s="11">
        <v>10</v>
      </c>
      <c r="DQ110" s="10" t="s">
        <v>61</v>
      </c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>
        <v>1</v>
      </c>
      <c r="EC110" s="7">
        <f t="shared" si="124"/>
        <v>2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20">
        <v>9</v>
      </c>
      <c r="B111" s="20">
        <v>1</v>
      </c>
      <c r="C111" s="20"/>
      <c r="D111" s="6" t="s">
        <v>220</v>
      </c>
      <c r="E111" s="3" t="s">
        <v>221</v>
      </c>
      <c r="F111" s="6">
        <f t="shared" si="106"/>
        <v>0</v>
      </c>
      <c r="G111" s="6">
        <f t="shared" si="107"/>
        <v>2</v>
      </c>
      <c r="H111" s="6">
        <f t="shared" si="108"/>
        <v>18</v>
      </c>
      <c r="I111" s="6">
        <f t="shared" si="109"/>
        <v>9</v>
      </c>
      <c r="J111" s="6">
        <f t="shared" si="110"/>
        <v>0</v>
      </c>
      <c r="K111" s="6">
        <f t="shared" si="111"/>
        <v>0</v>
      </c>
      <c r="L111" s="6">
        <f t="shared" si="112"/>
        <v>0</v>
      </c>
      <c r="M111" s="6">
        <f t="shared" si="113"/>
        <v>9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2</v>
      </c>
      <c r="R111" s="7">
        <f t="shared" si="118"/>
        <v>1</v>
      </c>
      <c r="S111" s="7">
        <v>0.6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/>
      <c r="CS111" s="10"/>
      <c r="CT111" s="11"/>
      <c r="CU111" s="10"/>
      <c r="CV111" s="7"/>
      <c r="CW111" s="11"/>
      <c r="CX111" s="10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3"/>
        <v>0</v>
      </c>
      <c r="DK111" s="11">
        <v>9</v>
      </c>
      <c r="DL111" s="10" t="s">
        <v>61</v>
      </c>
      <c r="DM111" s="11"/>
      <c r="DN111" s="10"/>
      <c r="DO111" s="7">
        <v>1</v>
      </c>
      <c r="DP111" s="11"/>
      <c r="DQ111" s="10"/>
      <c r="DR111" s="11"/>
      <c r="DS111" s="10"/>
      <c r="DT111" s="11">
        <v>9</v>
      </c>
      <c r="DU111" s="10" t="s">
        <v>61</v>
      </c>
      <c r="DV111" s="11"/>
      <c r="DW111" s="10"/>
      <c r="DX111" s="11"/>
      <c r="DY111" s="10"/>
      <c r="DZ111" s="11"/>
      <c r="EA111" s="10"/>
      <c r="EB111" s="7">
        <v>1</v>
      </c>
      <c r="EC111" s="7">
        <f t="shared" si="124"/>
        <v>2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20">
        <v>9</v>
      </c>
      <c r="B112" s="20">
        <v>1</v>
      </c>
      <c r="C112" s="20"/>
      <c r="D112" s="6" t="s">
        <v>222</v>
      </c>
      <c r="E112" s="3" t="s">
        <v>223</v>
      </c>
      <c r="F112" s="6">
        <f t="shared" si="106"/>
        <v>0</v>
      </c>
      <c r="G112" s="6">
        <f t="shared" si="107"/>
        <v>2</v>
      </c>
      <c r="H112" s="6">
        <f t="shared" si="108"/>
        <v>18</v>
      </c>
      <c r="I112" s="6">
        <f t="shared" si="109"/>
        <v>9</v>
      </c>
      <c r="J112" s="6">
        <f t="shared" si="110"/>
        <v>0</v>
      </c>
      <c r="K112" s="6">
        <f t="shared" si="111"/>
        <v>0</v>
      </c>
      <c r="L112" s="6">
        <f t="shared" si="112"/>
        <v>0</v>
      </c>
      <c r="M112" s="6">
        <f t="shared" si="113"/>
        <v>9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2</v>
      </c>
      <c r="R112" s="7">
        <f t="shared" si="118"/>
        <v>1</v>
      </c>
      <c r="S112" s="7">
        <v>0.6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/>
      <c r="CS112" s="10"/>
      <c r="CT112" s="11"/>
      <c r="CU112" s="10"/>
      <c r="CV112" s="7"/>
      <c r="CW112" s="11"/>
      <c r="CX112" s="10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0</v>
      </c>
      <c r="DK112" s="11">
        <v>9</v>
      </c>
      <c r="DL112" s="10" t="s">
        <v>61</v>
      </c>
      <c r="DM112" s="11"/>
      <c r="DN112" s="10"/>
      <c r="DO112" s="7">
        <v>1</v>
      </c>
      <c r="DP112" s="11"/>
      <c r="DQ112" s="10"/>
      <c r="DR112" s="11"/>
      <c r="DS112" s="10"/>
      <c r="DT112" s="11">
        <v>9</v>
      </c>
      <c r="DU112" s="10" t="s">
        <v>61</v>
      </c>
      <c r="DV112" s="11"/>
      <c r="DW112" s="10"/>
      <c r="DX112" s="11"/>
      <c r="DY112" s="10"/>
      <c r="DZ112" s="11"/>
      <c r="EA112" s="10"/>
      <c r="EB112" s="7">
        <v>1</v>
      </c>
      <c r="EC112" s="7">
        <f t="shared" si="124"/>
        <v>2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20">
        <v>10</v>
      </c>
      <c r="B113" s="20">
        <v>1</v>
      </c>
      <c r="C113" s="20"/>
      <c r="D113" s="6" t="s">
        <v>224</v>
      </c>
      <c r="E113" s="3" t="s">
        <v>225</v>
      </c>
      <c r="F113" s="6">
        <f t="shared" si="106"/>
        <v>0</v>
      </c>
      <c r="G113" s="6">
        <f t="shared" si="107"/>
        <v>2</v>
      </c>
      <c r="H113" s="6">
        <f t="shared" si="108"/>
        <v>20</v>
      </c>
      <c r="I113" s="6">
        <f t="shared" si="109"/>
        <v>10</v>
      </c>
      <c r="J113" s="6">
        <f t="shared" si="110"/>
        <v>0</v>
      </c>
      <c r="K113" s="6">
        <f t="shared" si="111"/>
        <v>0</v>
      </c>
      <c r="L113" s="6">
        <f t="shared" si="112"/>
        <v>0</v>
      </c>
      <c r="M113" s="6">
        <f t="shared" si="113"/>
        <v>10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3</v>
      </c>
      <c r="R113" s="7">
        <f t="shared" si="118"/>
        <v>2</v>
      </c>
      <c r="S113" s="7">
        <v>0.6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>
        <v>10</v>
      </c>
      <c r="BZ113" s="10" t="s">
        <v>61</v>
      </c>
      <c r="CA113" s="11"/>
      <c r="CB113" s="10"/>
      <c r="CC113" s="7">
        <v>1</v>
      </c>
      <c r="CD113" s="11"/>
      <c r="CE113" s="10"/>
      <c r="CF113" s="11"/>
      <c r="CG113" s="10"/>
      <c r="CH113" s="11">
        <v>10</v>
      </c>
      <c r="CI113" s="10" t="s">
        <v>61</v>
      </c>
      <c r="CJ113" s="11"/>
      <c r="CK113" s="10"/>
      <c r="CL113" s="11"/>
      <c r="CM113" s="10"/>
      <c r="CN113" s="11"/>
      <c r="CO113" s="10"/>
      <c r="CP113" s="7">
        <v>2</v>
      </c>
      <c r="CQ113" s="7">
        <f t="shared" si="122"/>
        <v>3</v>
      </c>
      <c r="CR113" s="11"/>
      <c r="CS113" s="10"/>
      <c r="CT113" s="11"/>
      <c r="CU113" s="10"/>
      <c r="CV113" s="7"/>
      <c r="CW113" s="11"/>
      <c r="CX113" s="10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123"/>
        <v>0</v>
      </c>
      <c r="DK113" s="11"/>
      <c r="DL113" s="10"/>
      <c r="DM113" s="11"/>
      <c r="DN113" s="10"/>
      <c r="DO113" s="7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20">
        <v>10</v>
      </c>
      <c r="B114" s="20">
        <v>1</v>
      </c>
      <c r="C114" s="20"/>
      <c r="D114" s="6" t="s">
        <v>226</v>
      </c>
      <c r="E114" s="3" t="s">
        <v>227</v>
      </c>
      <c r="F114" s="6">
        <f t="shared" si="106"/>
        <v>0</v>
      </c>
      <c r="G114" s="6">
        <f t="shared" si="107"/>
        <v>2</v>
      </c>
      <c r="H114" s="6">
        <f t="shared" si="108"/>
        <v>20</v>
      </c>
      <c r="I114" s="6">
        <f t="shared" si="109"/>
        <v>10</v>
      </c>
      <c r="J114" s="6">
        <f t="shared" si="110"/>
        <v>0</v>
      </c>
      <c r="K114" s="6">
        <f t="shared" si="111"/>
        <v>0</v>
      </c>
      <c r="L114" s="6">
        <f t="shared" si="112"/>
        <v>0</v>
      </c>
      <c r="M114" s="6">
        <f t="shared" si="113"/>
        <v>10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2</v>
      </c>
      <c r="S114" s="7">
        <v>0.6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>
        <v>10</v>
      </c>
      <c r="BZ114" s="10" t="s">
        <v>61</v>
      </c>
      <c r="CA114" s="11"/>
      <c r="CB114" s="10"/>
      <c r="CC114" s="7">
        <v>1</v>
      </c>
      <c r="CD114" s="11"/>
      <c r="CE114" s="10"/>
      <c r="CF114" s="11"/>
      <c r="CG114" s="10"/>
      <c r="CH114" s="11">
        <v>10</v>
      </c>
      <c r="CI114" s="10" t="s">
        <v>61</v>
      </c>
      <c r="CJ114" s="11"/>
      <c r="CK114" s="10"/>
      <c r="CL114" s="11"/>
      <c r="CM114" s="10"/>
      <c r="CN114" s="11"/>
      <c r="CO114" s="10"/>
      <c r="CP114" s="7">
        <v>2</v>
      </c>
      <c r="CQ114" s="7">
        <f t="shared" si="122"/>
        <v>3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123"/>
        <v>0</v>
      </c>
      <c r="DK114" s="11"/>
      <c r="DL114" s="10"/>
      <c r="DM114" s="11"/>
      <c r="DN114" s="10"/>
      <c r="DO114" s="7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7"/>
      <c r="EI114" s="11"/>
      <c r="EJ114" s="10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20">
        <v>12</v>
      </c>
      <c r="B115" s="20">
        <v>1</v>
      </c>
      <c r="C115" s="20"/>
      <c r="D115" s="6" t="s">
        <v>228</v>
      </c>
      <c r="E115" s="3" t="s">
        <v>229</v>
      </c>
      <c r="F115" s="6">
        <f t="shared" si="106"/>
        <v>0</v>
      </c>
      <c r="G115" s="6">
        <f t="shared" si="107"/>
        <v>1</v>
      </c>
      <c r="H115" s="6">
        <f t="shared" si="108"/>
        <v>12</v>
      </c>
      <c r="I115" s="6">
        <f t="shared" si="109"/>
        <v>12</v>
      </c>
      <c r="J115" s="6">
        <f t="shared" si="110"/>
        <v>0</v>
      </c>
      <c r="K115" s="6">
        <f t="shared" si="111"/>
        <v>0</v>
      </c>
      <c r="L115" s="6">
        <f t="shared" si="112"/>
        <v>0</v>
      </c>
      <c r="M115" s="6">
        <f t="shared" si="113"/>
        <v>0</v>
      </c>
      <c r="N115" s="6">
        <f t="shared" si="114"/>
        <v>0</v>
      </c>
      <c r="O115" s="6">
        <f t="shared" si="115"/>
        <v>0</v>
      </c>
      <c r="P115" s="6">
        <f t="shared" si="116"/>
        <v>0</v>
      </c>
      <c r="Q115" s="7">
        <f t="shared" si="117"/>
        <v>1</v>
      </c>
      <c r="R115" s="7">
        <f t="shared" si="118"/>
        <v>0</v>
      </c>
      <c r="S115" s="7">
        <v>0.4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>
        <v>12</v>
      </c>
      <c r="BG115" s="10" t="s">
        <v>61</v>
      </c>
      <c r="BH115" s="11"/>
      <c r="BI115" s="10"/>
      <c r="BJ115" s="7">
        <v>1</v>
      </c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1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23"/>
        <v>0</v>
      </c>
      <c r="DK115" s="11"/>
      <c r="DL115" s="10"/>
      <c r="DM115" s="11"/>
      <c r="DN115" s="10"/>
      <c r="DO115" s="7"/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/>
      <c r="EE115" s="10"/>
      <c r="EF115" s="11"/>
      <c r="EG115" s="10"/>
      <c r="EH115" s="7"/>
      <c r="EI115" s="11"/>
      <c r="EJ115" s="10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25"/>
        <v>0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20">
        <v>12</v>
      </c>
      <c r="B116" s="20">
        <v>1</v>
      </c>
      <c r="C116" s="20"/>
      <c r="D116" s="6" t="s">
        <v>230</v>
      </c>
      <c r="E116" s="3" t="s">
        <v>231</v>
      </c>
      <c r="F116" s="6">
        <f t="shared" si="106"/>
        <v>0</v>
      </c>
      <c r="G116" s="6">
        <f t="shared" si="107"/>
        <v>1</v>
      </c>
      <c r="H116" s="6">
        <f t="shared" si="108"/>
        <v>12</v>
      </c>
      <c r="I116" s="6">
        <f t="shared" si="109"/>
        <v>12</v>
      </c>
      <c r="J116" s="6">
        <f t="shared" si="110"/>
        <v>0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0</v>
      </c>
      <c r="O116" s="6">
        <f t="shared" si="115"/>
        <v>0</v>
      </c>
      <c r="P116" s="6">
        <f t="shared" si="116"/>
        <v>0</v>
      </c>
      <c r="Q116" s="7">
        <f t="shared" si="117"/>
        <v>1</v>
      </c>
      <c r="R116" s="7">
        <f t="shared" si="118"/>
        <v>0</v>
      </c>
      <c r="S116" s="7">
        <v>0.4</v>
      </c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7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>
        <v>12</v>
      </c>
      <c r="BG116" s="10" t="s">
        <v>61</v>
      </c>
      <c r="BH116" s="11"/>
      <c r="BI116" s="10"/>
      <c r="BJ116" s="7">
        <v>1</v>
      </c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1</v>
      </c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7"/>
      <c r="CW116" s="11"/>
      <c r="CX116" s="10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7"/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/>
      <c r="EE116" s="10"/>
      <c r="EF116" s="11"/>
      <c r="EG116" s="10"/>
      <c r="EH116" s="7"/>
      <c r="EI116" s="11"/>
      <c r="EJ116" s="10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125"/>
        <v>0</v>
      </c>
      <c r="EW116" s="11"/>
      <c r="EX116" s="10"/>
      <c r="EY116" s="11"/>
      <c r="EZ116" s="10"/>
      <c r="FA116" s="7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x14ac:dyDescent="0.2">
      <c r="A117" s="20">
        <v>11</v>
      </c>
      <c r="B117" s="20">
        <v>1</v>
      </c>
      <c r="C117" s="20"/>
      <c r="D117" s="6" t="s">
        <v>232</v>
      </c>
      <c r="E117" s="3" t="s">
        <v>233</v>
      </c>
      <c r="F117" s="6">
        <f t="shared" si="106"/>
        <v>0</v>
      </c>
      <c r="G117" s="6">
        <f t="shared" si="107"/>
        <v>2</v>
      </c>
      <c r="H117" s="6">
        <f t="shared" si="108"/>
        <v>22</v>
      </c>
      <c r="I117" s="6">
        <f t="shared" si="109"/>
        <v>12</v>
      </c>
      <c r="J117" s="6">
        <f t="shared" si="110"/>
        <v>0</v>
      </c>
      <c r="K117" s="6">
        <f t="shared" si="111"/>
        <v>10</v>
      </c>
      <c r="L117" s="6">
        <f t="shared" si="112"/>
        <v>0</v>
      </c>
      <c r="M117" s="6">
        <f t="shared" si="113"/>
        <v>0</v>
      </c>
      <c r="N117" s="6">
        <f t="shared" si="114"/>
        <v>0</v>
      </c>
      <c r="O117" s="6">
        <f t="shared" si="115"/>
        <v>0</v>
      </c>
      <c r="P117" s="6">
        <f t="shared" si="116"/>
        <v>0</v>
      </c>
      <c r="Q117" s="7">
        <f t="shared" si="117"/>
        <v>3</v>
      </c>
      <c r="R117" s="7">
        <f t="shared" si="118"/>
        <v>2</v>
      </c>
      <c r="S117" s="7">
        <v>0.7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9"/>
        <v>0</v>
      </c>
      <c r="AM117" s="11">
        <v>12</v>
      </c>
      <c r="AN117" s="10" t="s">
        <v>61</v>
      </c>
      <c r="AO117" s="11"/>
      <c r="AP117" s="10"/>
      <c r="AQ117" s="7">
        <v>1</v>
      </c>
      <c r="AR117" s="11">
        <v>10</v>
      </c>
      <c r="AS117" s="10" t="s">
        <v>61</v>
      </c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>
        <v>2</v>
      </c>
      <c r="BE117" s="7">
        <f t="shared" si="120"/>
        <v>3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21"/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22"/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23"/>
        <v>0</v>
      </c>
      <c r="DK117" s="11"/>
      <c r="DL117" s="10"/>
      <c r="DM117" s="11"/>
      <c r="DN117" s="10"/>
      <c r="DO117" s="7"/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24"/>
        <v>0</v>
      </c>
      <c r="ED117" s="11"/>
      <c r="EE117" s="10"/>
      <c r="EF117" s="11"/>
      <c r="EG117" s="10"/>
      <c r="EH117" s="7"/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125"/>
        <v>0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26"/>
        <v>0</v>
      </c>
    </row>
    <row r="118" spans="1:171" x14ac:dyDescent="0.2">
      <c r="A118" s="20">
        <v>11</v>
      </c>
      <c r="B118" s="20">
        <v>1</v>
      </c>
      <c r="C118" s="20"/>
      <c r="D118" s="6" t="s">
        <v>234</v>
      </c>
      <c r="E118" s="3" t="s">
        <v>235</v>
      </c>
      <c r="F118" s="6">
        <f t="shared" si="106"/>
        <v>0</v>
      </c>
      <c r="G118" s="6">
        <f t="shared" si="107"/>
        <v>2</v>
      </c>
      <c r="H118" s="6">
        <f t="shared" si="108"/>
        <v>22</v>
      </c>
      <c r="I118" s="6">
        <f t="shared" si="109"/>
        <v>12</v>
      </c>
      <c r="J118" s="6">
        <f t="shared" si="110"/>
        <v>0</v>
      </c>
      <c r="K118" s="6">
        <f t="shared" si="111"/>
        <v>10</v>
      </c>
      <c r="L118" s="6">
        <f t="shared" si="112"/>
        <v>0</v>
      </c>
      <c r="M118" s="6">
        <f t="shared" si="113"/>
        <v>0</v>
      </c>
      <c r="N118" s="6">
        <f t="shared" si="114"/>
        <v>0</v>
      </c>
      <c r="O118" s="6">
        <f t="shared" si="115"/>
        <v>0</v>
      </c>
      <c r="P118" s="6">
        <f t="shared" si="116"/>
        <v>0</v>
      </c>
      <c r="Q118" s="7">
        <f t="shared" si="117"/>
        <v>3</v>
      </c>
      <c r="R118" s="7">
        <f t="shared" si="118"/>
        <v>2</v>
      </c>
      <c r="S118" s="7">
        <v>0.7</v>
      </c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119"/>
        <v>0</v>
      </c>
      <c r="AM118" s="11">
        <v>12</v>
      </c>
      <c r="AN118" s="10" t="s">
        <v>61</v>
      </c>
      <c r="AO118" s="11"/>
      <c r="AP118" s="10"/>
      <c r="AQ118" s="7">
        <v>1</v>
      </c>
      <c r="AR118" s="11">
        <v>10</v>
      </c>
      <c r="AS118" s="10" t="s">
        <v>61</v>
      </c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>
        <v>2</v>
      </c>
      <c r="BE118" s="7">
        <f t="shared" si="120"/>
        <v>3</v>
      </c>
      <c r="BF118" s="11"/>
      <c r="BG118" s="10"/>
      <c r="BH118" s="11"/>
      <c r="BI118" s="10"/>
      <c r="BJ118" s="7"/>
      <c r="BK118" s="11"/>
      <c r="BL118" s="10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121"/>
        <v>0</v>
      </c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122"/>
        <v>0</v>
      </c>
      <c r="CR118" s="11"/>
      <c r="CS118" s="10"/>
      <c r="CT118" s="11"/>
      <c r="CU118" s="10"/>
      <c r="CV118" s="7"/>
      <c r="CW118" s="11"/>
      <c r="CX118" s="10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123"/>
        <v>0</v>
      </c>
      <c r="DK118" s="11"/>
      <c r="DL118" s="10"/>
      <c r="DM118" s="11"/>
      <c r="DN118" s="10"/>
      <c r="DO118" s="7"/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124"/>
        <v>0</v>
      </c>
      <c r="ED118" s="11"/>
      <c r="EE118" s="10"/>
      <c r="EF118" s="11"/>
      <c r="EG118" s="10"/>
      <c r="EH118" s="7"/>
      <c r="EI118" s="11"/>
      <c r="EJ118" s="10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125"/>
        <v>0</v>
      </c>
      <c r="EW118" s="11"/>
      <c r="EX118" s="10"/>
      <c r="EY118" s="11"/>
      <c r="EZ118" s="10"/>
      <c r="FA118" s="7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126"/>
        <v>0</v>
      </c>
    </row>
    <row r="119" spans="1:171" x14ac:dyDescent="0.2">
      <c r="A119" s="20">
        <v>13</v>
      </c>
      <c r="B119" s="20">
        <v>1</v>
      </c>
      <c r="C119" s="20"/>
      <c r="D119" s="6" t="s">
        <v>236</v>
      </c>
      <c r="E119" s="3" t="s">
        <v>237</v>
      </c>
      <c r="F119" s="6">
        <f t="shared" si="106"/>
        <v>0</v>
      </c>
      <c r="G119" s="6">
        <f t="shared" si="107"/>
        <v>1</v>
      </c>
      <c r="H119" s="6">
        <f t="shared" si="108"/>
        <v>12</v>
      </c>
      <c r="I119" s="6">
        <f t="shared" si="109"/>
        <v>12</v>
      </c>
      <c r="J119" s="6">
        <f t="shared" si="110"/>
        <v>0</v>
      </c>
      <c r="K119" s="6">
        <f t="shared" si="111"/>
        <v>0</v>
      </c>
      <c r="L119" s="6">
        <f t="shared" si="112"/>
        <v>0</v>
      </c>
      <c r="M119" s="6">
        <f t="shared" si="113"/>
        <v>0</v>
      </c>
      <c r="N119" s="6">
        <f t="shared" si="114"/>
        <v>0</v>
      </c>
      <c r="O119" s="6">
        <f t="shared" si="115"/>
        <v>0</v>
      </c>
      <c r="P119" s="6">
        <f t="shared" si="116"/>
        <v>0</v>
      </c>
      <c r="Q119" s="7">
        <f t="shared" si="117"/>
        <v>2</v>
      </c>
      <c r="R119" s="7">
        <f t="shared" si="118"/>
        <v>0</v>
      </c>
      <c r="S119" s="7">
        <v>0.4</v>
      </c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119"/>
        <v>0</v>
      </c>
      <c r="AM119" s="11"/>
      <c r="AN119" s="10"/>
      <c r="AO119" s="11"/>
      <c r="AP119" s="10"/>
      <c r="AQ119" s="7"/>
      <c r="AR119" s="11"/>
      <c r="AS119" s="10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120"/>
        <v>0</v>
      </c>
      <c r="BF119" s="11"/>
      <c r="BG119" s="10"/>
      <c r="BH119" s="11"/>
      <c r="BI119" s="10"/>
      <c r="BJ119" s="7"/>
      <c r="BK119" s="11"/>
      <c r="BL119" s="10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121"/>
        <v>0</v>
      </c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122"/>
        <v>0</v>
      </c>
      <c r="CR119" s="11"/>
      <c r="CS119" s="10"/>
      <c r="CT119" s="11"/>
      <c r="CU119" s="10"/>
      <c r="CV119" s="7"/>
      <c r="CW119" s="11"/>
      <c r="CX119" s="10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123"/>
        <v>0</v>
      </c>
      <c r="DK119" s="11"/>
      <c r="DL119" s="10"/>
      <c r="DM119" s="11"/>
      <c r="DN119" s="10"/>
      <c r="DO119" s="7"/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124"/>
        <v>0</v>
      </c>
      <c r="ED119" s="11">
        <v>12</v>
      </c>
      <c r="EE119" s="10" t="s">
        <v>61</v>
      </c>
      <c r="EF119" s="11"/>
      <c r="EG119" s="10"/>
      <c r="EH119" s="7">
        <v>2</v>
      </c>
      <c r="EI119" s="11"/>
      <c r="EJ119" s="10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125"/>
        <v>2</v>
      </c>
      <c r="EW119" s="11"/>
      <c r="EX119" s="10"/>
      <c r="EY119" s="11"/>
      <c r="EZ119" s="10"/>
      <c r="FA119" s="7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126"/>
        <v>0</v>
      </c>
    </row>
    <row r="120" spans="1:171" x14ac:dyDescent="0.2">
      <c r="A120" s="20">
        <v>13</v>
      </c>
      <c r="B120" s="20">
        <v>1</v>
      </c>
      <c r="C120" s="20"/>
      <c r="D120" s="6" t="s">
        <v>238</v>
      </c>
      <c r="E120" s="3" t="s">
        <v>239</v>
      </c>
      <c r="F120" s="6">
        <f t="shared" si="106"/>
        <v>0</v>
      </c>
      <c r="G120" s="6">
        <f t="shared" si="107"/>
        <v>1</v>
      </c>
      <c r="H120" s="6">
        <f t="shared" si="108"/>
        <v>12</v>
      </c>
      <c r="I120" s="6">
        <f t="shared" si="109"/>
        <v>12</v>
      </c>
      <c r="J120" s="6">
        <f t="shared" si="110"/>
        <v>0</v>
      </c>
      <c r="K120" s="6">
        <f t="shared" si="111"/>
        <v>0</v>
      </c>
      <c r="L120" s="6">
        <f t="shared" si="112"/>
        <v>0</v>
      </c>
      <c r="M120" s="6">
        <f t="shared" si="113"/>
        <v>0</v>
      </c>
      <c r="N120" s="6">
        <f t="shared" si="114"/>
        <v>0</v>
      </c>
      <c r="O120" s="6">
        <f t="shared" si="115"/>
        <v>0</v>
      </c>
      <c r="P120" s="6">
        <f t="shared" si="116"/>
        <v>0</v>
      </c>
      <c r="Q120" s="7">
        <f t="shared" si="117"/>
        <v>2</v>
      </c>
      <c r="R120" s="7">
        <f t="shared" si="118"/>
        <v>0</v>
      </c>
      <c r="S120" s="7">
        <v>0.4</v>
      </c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119"/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120"/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121"/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122"/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123"/>
        <v>0</v>
      </c>
      <c r="DK120" s="11"/>
      <c r="DL120" s="10"/>
      <c r="DM120" s="11"/>
      <c r="DN120" s="10"/>
      <c r="DO120" s="7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124"/>
        <v>0</v>
      </c>
      <c r="ED120" s="11">
        <v>12</v>
      </c>
      <c r="EE120" s="10" t="s">
        <v>61</v>
      </c>
      <c r="EF120" s="11"/>
      <c r="EG120" s="10"/>
      <c r="EH120" s="7">
        <v>2</v>
      </c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125"/>
        <v>2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126"/>
        <v>0</v>
      </c>
    </row>
    <row r="121" spans="1:171" x14ac:dyDescent="0.2">
      <c r="A121" s="6">
        <v>14</v>
      </c>
      <c r="B121" s="6">
        <v>1</v>
      </c>
      <c r="C121" s="6"/>
      <c r="D121" s="6" t="s">
        <v>240</v>
      </c>
      <c r="E121" s="3" t="s">
        <v>241</v>
      </c>
      <c r="F121" s="6">
        <f t="shared" si="106"/>
        <v>0</v>
      </c>
      <c r="G121" s="6">
        <f t="shared" si="107"/>
        <v>2</v>
      </c>
      <c r="H121" s="6">
        <f t="shared" si="108"/>
        <v>18</v>
      </c>
      <c r="I121" s="6">
        <f t="shared" si="109"/>
        <v>9</v>
      </c>
      <c r="J121" s="6">
        <f t="shared" si="110"/>
        <v>0</v>
      </c>
      <c r="K121" s="6">
        <f t="shared" si="111"/>
        <v>0</v>
      </c>
      <c r="L121" s="6">
        <f t="shared" si="112"/>
        <v>0</v>
      </c>
      <c r="M121" s="6">
        <f t="shared" si="113"/>
        <v>9</v>
      </c>
      <c r="N121" s="6">
        <f t="shared" si="114"/>
        <v>0</v>
      </c>
      <c r="O121" s="6">
        <f t="shared" si="115"/>
        <v>0</v>
      </c>
      <c r="P121" s="6">
        <f t="shared" si="116"/>
        <v>0</v>
      </c>
      <c r="Q121" s="7">
        <f t="shared" si="117"/>
        <v>2</v>
      </c>
      <c r="R121" s="7">
        <f t="shared" si="118"/>
        <v>1</v>
      </c>
      <c r="S121" s="7">
        <v>0.6</v>
      </c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119"/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120"/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121"/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122"/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123"/>
        <v>0</v>
      </c>
      <c r="DK121" s="11"/>
      <c r="DL121" s="10"/>
      <c r="DM121" s="11"/>
      <c r="DN121" s="10"/>
      <c r="DO121" s="7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si="124"/>
        <v>0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si="125"/>
        <v>0</v>
      </c>
      <c r="EW121" s="11">
        <v>9</v>
      </c>
      <c r="EX121" s="10" t="s">
        <v>61</v>
      </c>
      <c r="EY121" s="11"/>
      <c r="EZ121" s="10"/>
      <c r="FA121" s="7">
        <v>1</v>
      </c>
      <c r="FB121" s="11"/>
      <c r="FC121" s="10"/>
      <c r="FD121" s="11"/>
      <c r="FE121" s="10"/>
      <c r="FF121" s="11">
        <v>9</v>
      </c>
      <c r="FG121" s="10" t="s">
        <v>61</v>
      </c>
      <c r="FH121" s="11"/>
      <c r="FI121" s="10"/>
      <c r="FJ121" s="11"/>
      <c r="FK121" s="10"/>
      <c r="FL121" s="11"/>
      <c r="FM121" s="10"/>
      <c r="FN121" s="7">
        <v>1</v>
      </c>
      <c r="FO121" s="7">
        <f t="shared" si="126"/>
        <v>2</v>
      </c>
    </row>
    <row r="122" spans="1:171" x14ac:dyDescent="0.2">
      <c r="A122" s="20">
        <v>15</v>
      </c>
      <c r="B122" s="20">
        <v>1</v>
      </c>
      <c r="C122" s="20"/>
      <c r="D122" s="6" t="s">
        <v>242</v>
      </c>
      <c r="E122" s="3" t="s">
        <v>243</v>
      </c>
      <c r="F122" s="6">
        <f t="shared" si="106"/>
        <v>0</v>
      </c>
      <c r="G122" s="6">
        <f t="shared" si="107"/>
        <v>2</v>
      </c>
      <c r="H122" s="6">
        <f t="shared" si="108"/>
        <v>30</v>
      </c>
      <c r="I122" s="6">
        <f t="shared" si="109"/>
        <v>15</v>
      </c>
      <c r="J122" s="6">
        <f t="shared" si="110"/>
        <v>0</v>
      </c>
      <c r="K122" s="6">
        <f t="shared" si="111"/>
        <v>0</v>
      </c>
      <c r="L122" s="6">
        <f t="shared" si="112"/>
        <v>0</v>
      </c>
      <c r="M122" s="6">
        <f t="shared" si="113"/>
        <v>15</v>
      </c>
      <c r="N122" s="6">
        <f t="shared" si="114"/>
        <v>0</v>
      </c>
      <c r="O122" s="6">
        <f t="shared" si="115"/>
        <v>0</v>
      </c>
      <c r="P122" s="6">
        <f t="shared" si="116"/>
        <v>0</v>
      </c>
      <c r="Q122" s="7">
        <f t="shared" si="117"/>
        <v>3</v>
      </c>
      <c r="R122" s="7">
        <f t="shared" si="118"/>
        <v>2</v>
      </c>
      <c r="S122" s="7">
        <v>1</v>
      </c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9"/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20"/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21"/>
        <v>0</v>
      </c>
      <c r="BY122" s="11">
        <v>15</v>
      </c>
      <c r="BZ122" s="10" t="s">
        <v>61</v>
      </c>
      <c r="CA122" s="11"/>
      <c r="CB122" s="10"/>
      <c r="CC122" s="7">
        <v>1</v>
      </c>
      <c r="CD122" s="11"/>
      <c r="CE122" s="10"/>
      <c r="CF122" s="11"/>
      <c r="CG122" s="10"/>
      <c r="CH122" s="11">
        <v>15</v>
      </c>
      <c r="CI122" s="10" t="s">
        <v>61</v>
      </c>
      <c r="CJ122" s="11"/>
      <c r="CK122" s="10"/>
      <c r="CL122" s="11"/>
      <c r="CM122" s="10"/>
      <c r="CN122" s="11"/>
      <c r="CO122" s="10"/>
      <c r="CP122" s="7">
        <v>2</v>
      </c>
      <c r="CQ122" s="7">
        <f t="shared" si="122"/>
        <v>3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23"/>
        <v>0</v>
      </c>
      <c r="DK122" s="11"/>
      <c r="DL122" s="10"/>
      <c r="DM122" s="11"/>
      <c r="DN122" s="10"/>
      <c r="DO122" s="7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124"/>
        <v>0</v>
      </c>
      <c r="ED122" s="11"/>
      <c r="EE122" s="10"/>
      <c r="EF122" s="11"/>
      <c r="EG122" s="10"/>
      <c r="EH122" s="7"/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25"/>
        <v>0</v>
      </c>
      <c r="EW122" s="11"/>
      <c r="EX122" s="10"/>
      <c r="EY122" s="11"/>
      <c r="EZ122" s="10"/>
      <c r="FA122" s="7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26"/>
        <v>0</v>
      </c>
    </row>
    <row r="123" spans="1:171" x14ac:dyDescent="0.2">
      <c r="A123" s="20">
        <v>15</v>
      </c>
      <c r="B123" s="20">
        <v>1</v>
      </c>
      <c r="C123" s="20"/>
      <c r="D123" s="6" t="s">
        <v>244</v>
      </c>
      <c r="E123" s="3" t="s">
        <v>245</v>
      </c>
      <c r="F123" s="6">
        <f t="shared" si="106"/>
        <v>0</v>
      </c>
      <c r="G123" s="6">
        <f t="shared" si="107"/>
        <v>2</v>
      </c>
      <c r="H123" s="6">
        <f t="shared" si="108"/>
        <v>30</v>
      </c>
      <c r="I123" s="6">
        <f t="shared" si="109"/>
        <v>15</v>
      </c>
      <c r="J123" s="6">
        <f t="shared" si="110"/>
        <v>0</v>
      </c>
      <c r="K123" s="6">
        <f t="shared" si="111"/>
        <v>0</v>
      </c>
      <c r="L123" s="6">
        <f t="shared" si="112"/>
        <v>0</v>
      </c>
      <c r="M123" s="6">
        <f t="shared" si="113"/>
        <v>15</v>
      </c>
      <c r="N123" s="6">
        <f t="shared" si="114"/>
        <v>0</v>
      </c>
      <c r="O123" s="6">
        <f t="shared" si="115"/>
        <v>0</v>
      </c>
      <c r="P123" s="6">
        <f t="shared" si="116"/>
        <v>0</v>
      </c>
      <c r="Q123" s="7">
        <f t="shared" si="117"/>
        <v>3</v>
      </c>
      <c r="R123" s="7">
        <f t="shared" si="118"/>
        <v>2</v>
      </c>
      <c r="S123" s="7">
        <v>1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9"/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20"/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21"/>
        <v>0</v>
      </c>
      <c r="BY123" s="11">
        <v>15</v>
      </c>
      <c r="BZ123" s="10" t="s">
        <v>61</v>
      </c>
      <c r="CA123" s="11"/>
      <c r="CB123" s="10"/>
      <c r="CC123" s="7">
        <v>1</v>
      </c>
      <c r="CD123" s="11"/>
      <c r="CE123" s="10"/>
      <c r="CF123" s="11"/>
      <c r="CG123" s="10"/>
      <c r="CH123" s="11">
        <v>15</v>
      </c>
      <c r="CI123" s="10" t="s">
        <v>61</v>
      </c>
      <c r="CJ123" s="11"/>
      <c r="CK123" s="10"/>
      <c r="CL123" s="11"/>
      <c r="CM123" s="10"/>
      <c r="CN123" s="11"/>
      <c r="CO123" s="10"/>
      <c r="CP123" s="7">
        <v>2</v>
      </c>
      <c r="CQ123" s="7">
        <f t="shared" si="122"/>
        <v>3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23"/>
        <v>0</v>
      </c>
      <c r="DK123" s="11"/>
      <c r="DL123" s="10"/>
      <c r="DM123" s="11"/>
      <c r="DN123" s="10"/>
      <c r="DO123" s="7"/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124"/>
        <v>0</v>
      </c>
      <c r="ED123" s="11"/>
      <c r="EE123" s="10"/>
      <c r="EF123" s="11"/>
      <c r="EG123" s="10"/>
      <c r="EH123" s="7"/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25"/>
        <v>0</v>
      </c>
      <c r="EW123" s="11"/>
      <c r="EX123" s="10"/>
      <c r="EY123" s="11"/>
      <c r="EZ123" s="10"/>
      <c r="FA123" s="7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26"/>
        <v>0</v>
      </c>
    </row>
    <row r="124" spans="1:171" ht="20.100000000000001" customHeight="1" x14ac:dyDescent="0.2">
      <c r="A124" s="19" t="s">
        <v>246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9"/>
      <c r="FO124" s="13"/>
    </row>
    <row r="125" spans="1:171" x14ac:dyDescent="0.2">
      <c r="A125" s="6"/>
      <c r="B125" s="6"/>
      <c r="C125" s="6"/>
      <c r="D125" s="6" t="s">
        <v>247</v>
      </c>
      <c r="E125" s="3" t="s">
        <v>248</v>
      </c>
      <c r="F125" s="6">
        <f>COUNTIF(T125:FM125,"e")</f>
        <v>0</v>
      </c>
      <c r="G125" s="6">
        <f>COUNTIF(T125:FM125,"z")</f>
        <v>1</v>
      </c>
      <c r="H125" s="6">
        <f>SUM(I125:P125)</f>
        <v>6</v>
      </c>
      <c r="I125" s="6">
        <f>T125+AM125+BF125+BY125+CR125+DK125+ED125+EW125</f>
        <v>0</v>
      </c>
      <c r="J125" s="6">
        <f>V125+AO125+BH125+CA125+CT125+DM125+EF125+EY125</f>
        <v>0</v>
      </c>
      <c r="K125" s="6">
        <f>Y125+AR125+BK125+CD125+CW125+DP125+EI125+FB125</f>
        <v>0</v>
      </c>
      <c r="L125" s="6">
        <f>AA125+AT125+BM125+CF125+CY125+DR125+EK125+FD125</f>
        <v>0</v>
      </c>
      <c r="M125" s="6">
        <f>AC125+AV125+BO125+CH125+DA125+DT125+EM125+FF125</f>
        <v>0</v>
      </c>
      <c r="N125" s="6">
        <f>AE125+AX125+BQ125+CJ125+DC125+DV125+EO125+FH125</f>
        <v>0</v>
      </c>
      <c r="O125" s="6">
        <f>AG125+AZ125+BS125+CL125+DE125+DX125+EQ125+FJ125</f>
        <v>6</v>
      </c>
      <c r="P125" s="6">
        <f>AI125+BB125+BU125+CN125+DG125+DZ125+ES125+FL125</f>
        <v>0</v>
      </c>
      <c r="Q125" s="7">
        <f>AL125+BE125+BX125+CQ125+DJ125+EC125+EV125+FO125</f>
        <v>6</v>
      </c>
      <c r="R125" s="7">
        <f>AK125+BD125+BW125+CP125+DI125+EB125+EU125+FN125</f>
        <v>6</v>
      </c>
      <c r="S125" s="7">
        <v>0.2</v>
      </c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>X125+AK125</f>
        <v>0</v>
      </c>
      <c r="AM125" s="11"/>
      <c r="AN125" s="10"/>
      <c r="AO125" s="11"/>
      <c r="AP125" s="10"/>
      <c r="AQ125" s="7"/>
      <c r="AR125" s="11"/>
      <c r="AS125" s="10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>AQ125+BD125</f>
        <v>0</v>
      </c>
      <c r="BF125" s="11"/>
      <c r="BG125" s="10"/>
      <c r="BH125" s="11"/>
      <c r="BI125" s="10"/>
      <c r="BJ125" s="7"/>
      <c r="BK125" s="11"/>
      <c r="BL125" s="10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>BJ125+BW125</f>
        <v>0</v>
      </c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>CC125+CP125</f>
        <v>0</v>
      </c>
      <c r="CR125" s="11"/>
      <c r="CS125" s="10"/>
      <c r="CT125" s="11"/>
      <c r="CU125" s="10"/>
      <c r="CV125" s="7"/>
      <c r="CW125" s="11"/>
      <c r="CX125" s="10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>CV125+DI125</f>
        <v>0</v>
      </c>
      <c r="DK125" s="11"/>
      <c r="DL125" s="10"/>
      <c r="DM125" s="11"/>
      <c r="DN125" s="10"/>
      <c r="DO125" s="7"/>
      <c r="DP125" s="11"/>
      <c r="DQ125" s="10"/>
      <c r="DR125" s="11"/>
      <c r="DS125" s="10"/>
      <c r="DT125" s="11"/>
      <c r="DU125" s="10"/>
      <c r="DV125" s="11"/>
      <c r="DW125" s="10"/>
      <c r="DX125" s="11"/>
      <c r="DY125" s="10"/>
      <c r="DZ125" s="11"/>
      <c r="EA125" s="10"/>
      <c r="EB125" s="7"/>
      <c r="EC125" s="7">
        <f>DO125+EB125</f>
        <v>0</v>
      </c>
      <c r="ED125" s="11"/>
      <c r="EE125" s="10"/>
      <c r="EF125" s="11"/>
      <c r="EG125" s="10"/>
      <c r="EH125" s="7"/>
      <c r="EI125" s="11"/>
      <c r="EJ125" s="10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>EH125+EU125</f>
        <v>0</v>
      </c>
      <c r="EW125" s="11"/>
      <c r="EX125" s="10"/>
      <c r="EY125" s="11"/>
      <c r="EZ125" s="10"/>
      <c r="FA125" s="7"/>
      <c r="FB125" s="11"/>
      <c r="FC125" s="10"/>
      <c r="FD125" s="11"/>
      <c r="FE125" s="10"/>
      <c r="FF125" s="11"/>
      <c r="FG125" s="10"/>
      <c r="FH125" s="11"/>
      <c r="FI125" s="10"/>
      <c r="FJ125" s="11">
        <v>6</v>
      </c>
      <c r="FK125" s="10" t="s">
        <v>61</v>
      </c>
      <c r="FL125" s="11"/>
      <c r="FM125" s="10"/>
      <c r="FN125" s="7">
        <v>6</v>
      </c>
      <c r="FO125" s="7">
        <f>FA125+FN125</f>
        <v>6</v>
      </c>
    </row>
    <row r="126" spans="1:171" ht="15.95" customHeight="1" x14ac:dyDescent="0.2">
      <c r="A126" s="6"/>
      <c r="B126" s="6"/>
      <c r="C126" s="6"/>
      <c r="D126" s="6"/>
      <c r="E126" s="6" t="s">
        <v>73</v>
      </c>
      <c r="F126" s="6">
        <f t="shared" ref="F126:AK126" si="127">SUM(F125:F125)</f>
        <v>0</v>
      </c>
      <c r="G126" s="6">
        <f t="shared" si="127"/>
        <v>1</v>
      </c>
      <c r="H126" s="6">
        <f t="shared" si="127"/>
        <v>6</v>
      </c>
      <c r="I126" s="6">
        <f t="shared" si="127"/>
        <v>0</v>
      </c>
      <c r="J126" s="6">
        <f t="shared" si="127"/>
        <v>0</v>
      </c>
      <c r="K126" s="6">
        <f t="shared" si="127"/>
        <v>0</v>
      </c>
      <c r="L126" s="6">
        <f t="shared" si="127"/>
        <v>0</v>
      </c>
      <c r="M126" s="6">
        <f t="shared" si="127"/>
        <v>0</v>
      </c>
      <c r="N126" s="6">
        <f t="shared" si="127"/>
        <v>0</v>
      </c>
      <c r="O126" s="6">
        <f t="shared" si="127"/>
        <v>6</v>
      </c>
      <c r="P126" s="6">
        <f t="shared" si="127"/>
        <v>0</v>
      </c>
      <c r="Q126" s="7">
        <f t="shared" si="127"/>
        <v>6</v>
      </c>
      <c r="R126" s="7">
        <f t="shared" si="127"/>
        <v>6</v>
      </c>
      <c r="S126" s="7">
        <f t="shared" si="127"/>
        <v>0.2</v>
      </c>
      <c r="T126" s="11">
        <f t="shared" si="127"/>
        <v>0</v>
      </c>
      <c r="U126" s="10">
        <f t="shared" si="127"/>
        <v>0</v>
      </c>
      <c r="V126" s="11">
        <f t="shared" si="127"/>
        <v>0</v>
      </c>
      <c r="W126" s="10">
        <f t="shared" si="127"/>
        <v>0</v>
      </c>
      <c r="X126" s="7">
        <f t="shared" si="127"/>
        <v>0</v>
      </c>
      <c r="Y126" s="11">
        <f t="shared" si="127"/>
        <v>0</v>
      </c>
      <c r="Z126" s="10">
        <f t="shared" si="127"/>
        <v>0</v>
      </c>
      <c r="AA126" s="11">
        <f t="shared" si="127"/>
        <v>0</v>
      </c>
      <c r="AB126" s="10">
        <f t="shared" si="127"/>
        <v>0</v>
      </c>
      <c r="AC126" s="11">
        <f t="shared" si="127"/>
        <v>0</v>
      </c>
      <c r="AD126" s="10">
        <f t="shared" si="127"/>
        <v>0</v>
      </c>
      <c r="AE126" s="11">
        <f t="shared" si="127"/>
        <v>0</v>
      </c>
      <c r="AF126" s="10">
        <f t="shared" si="127"/>
        <v>0</v>
      </c>
      <c r="AG126" s="11">
        <f t="shared" si="127"/>
        <v>0</v>
      </c>
      <c r="AH126" s="10">
        <f t="shared" si="127"/>
        <v>0</v>
      </c>
      <c r="AI126" s="11">
        <f t="shared" si="127"/>
        <v>0</v>
      </c>
      <c r="AJ126" s="10">
        <f t="shared" si="127"/>
        <v>0</v>
      </c>
      <c r="AK126" s="7">
        <f t="shared" si="127"/>
        <v>0</v>
      </c>
      <c r="AL126" s="7">
        <f t="shared" ref="AL126:BQ126" si="128">SUM(AL125:AL125)</f>
        <v>0</v>
      </c>
      <c r="AM126" s="11">
        <f t="shared" si="128"/>
        <v>0</v>
      </c>
      <c r="AN126" s="10">
        <f t="shared" si="128"/>
        <v>0</v>
      </c>
      <c r="AO126" s="11">
        <f t="shared" si="128"/>
        <v>0</v>
      </c>
      <c r="AP126" s="10">
        <f t="shared" si="128"/>
        <v>0</v>
      </c>
      <c r="AQ126" s="7">
        <f t="shared" si="128"/>
        <v>0</v>
      </c>
      <c r="AR126" s="11">
        <f t="shared" si="128"/>
        <v>0</v>
      </c>
      <c r="AS126" s="10">
        <f t="shared" si="128"/>
        <v>0</v>
      </c>
      <c r="AT126" s="11">
        <f t="shared" si="128"/>
        <v>0</v>
      </c>
      <c r="AU126" s="10">
        <f t="shared" si="128"/>
        <v>0</v>
      </c>
      <c r="AV126" s="11">
        <f t="shared" si="128"/>
        <v>0</v>
      </c>
      <c r="AW126" s="10">
        <f t="shared" si="128"/>
        <v>0</v>
      </c>
      <c r="AX126" s="11">
        <f t="shared" si="128"/>
        <v>0</v>
      </c>
      <c r="AY126" s="10">
        <f t="shared" si="128"/>
        <v>0</v>
      </c>
      <c r="AZ126" s="11">
        <f t="shared" si="128"/>
        <v>0</v>
      </c>
      <c r="BA126" s="10">
        <f t="shared" si="128"/>
        <v>0</v>
      </c>
      <c r="BB126" s="11">
        <f t="shared" si="128"/>
        <v>0</v>
      </c>
      <c r="BC126" s="10">
        <f t="shared" si="128"/>
        <v>0</v>
      </c>
      <c r="BD126" s="7">
        <f t="shared" si="128"/>
        <v>0</v>
      </c>
      <c r="BE126" s="7">
        <f t="shared" si="128"/>
        <v>0</v>
      </c>
      <c r="BF126" s="11">
        <f t="shared" si="128"/>
        <v>0</v>
      </c>
      <c r="BG126" s="10">
        <f t="shared" si="128"/>
        <v>0</v>
      </c>
      <c r="BH126" s="11">
        <f t="shared" si="128"/>
        <v>0</v>
      </c>
      <c r="BI126" s="10">
        <f t="shared" si="128"/>
        <v>0</v>
      </c>
      <c r="BJ126" s="7">
        <f t="shared" si="128"/>
        <v>0</v>
      </c>
      <c r="BK126" s="11">
        <f t="shared" si="128"/>
        <v>0</v>
      </c>
      <c r="BL126" s="10">
        <f t="shared" si="128"/>
        <v>0</v>
      </c>
      <c r="BM126" s="11">
        <f t="shared" si="128"/>
        <v>0</v>
      </c>
      <c r="BN126" s="10">
        <f t="shared" si="128"/>
        <v>0</v>
      </c>
      <c r="BO126" s="11">
        <f t="shared" si="128"/>
        <v>0</v>
      </c>
      <c r="BP126" s="10">
        <f t="shared" si="128"/>
        <v>0</v>
      </c>
      <c r="BQ126" s="11">
        <f t="shared" si="128"/>
        <v>0</v>
      </c>
      <c r="BR126" s="10">
        <f t="shared" ref="BR126:CW126" si="129">SUM(BR125:BR125)</f>
        <v>0</v>
      </c>
      <c r="BS126" s="11">
        <f t="shared" si="129"/>
        <v>0</v>
      </c>
      <c r="BT126" s="10">
        <f t="shared" si="129"/>
        <v>0</v>
      </c>
      <c r="BU126" s="11">
        <f t="shared" si="129"/>
        <v>0</v>
      </c>
      <c r="BV126" s="10">
        <f t="shared" si="129"/>
        <v>0</v>
      </c>
      <c r="BW126" s="7">
        <f t="shared" si="129"/>
        <v>0</v>
      </c>
      <c r="BX126" s="7">
        <f t="shared" si="129"/>
        <v>0</v>
      </c>
      <c r="BY126" s="11">
        <f t="shared" si="129"/>
        <v>0</v>
      </c>
      <c r="BZ126" s="10">
        <f t="shared" si="129"/>
        <v>0</v>
      </c>
      <c r="CA126" s="11">
        <f t="shared" si="129"/>
        <v>0</v>
      </c>
      <c r="CB126" s="10">
        <f t="shared" si="129"/>
        <v>0</v>
      </c>
      <c r="CC126" s="7">
        <f t="shared" si="129"/>
        <v>0</v>
      </c>
      <c r="CD126" s="11">
        <f t="shared" si="129"/>
        <v>0</v>
      </c>
      <c r="CE126" s="10">
        <f t="shared" si="129"/>
        <v>0</v>
      </c>
      <c r="CF126" s="11">
        <f t="shared" si="129"/>
        <v>0</v>
      </c>
      <c r="CG126" s="10">
        <f t="shared" si="129"/>
        <v>0</v>
      </c>
      <c r="CH126" s="11">
        <f t="shared" si="129"/>
        <v>0</v>
      </c>
      <c r="CI126" s="10">
        <f t="shared" si="129"/>
        <v>0</v>
      </c>
      <c r="CJ126" s="11">
        <f t="shared" si="129"/>
        <v>0</v>
      </c>
      <c r="CK126" s="10">
        <f t="shared" si="129"/>
        <v>0</v>
      </c>
      <c r="CL126" s="11">
        <f t="shared" si="129"/>
        <v>0</v>
      </c>
      <c r="CM126" s="10">
        <f t="shared" si="129"/>
        <v>0</v>
      </c>
      <c r="CN126" s="11">
        <f t="shared" si="129"/>
        <v>0</v>
      </c>
      <c r="CO126" s="10">
        <f t="shared" si="129"/>
        <v>0</v>
      </c>
      <c r="CP126" s="7">
        <f t="shared" si="129"/>
        <v>0</v>
      </c>
      <c r="CQ126" s="7">
        <f t="shared" si="129"/>
        <v>0</v>
      </c>
      <c r="CR126" s="11">
        <f t="shared" si="129"/>
        <v>0</v>
      </c>
      <c r="CS126" s="10">
        <f t="shared" si="129"/>
        <v>0</v>
      </c>
      <c r="CT126" s="11">
        <f t="shared" si="129"/>
        <v>0</v>
      </c>
      <c r="CU126" s="10">
        <f t="shared" si="129"/>
        <v>0</v>
      </c>
      <c r="CV126" s="7">
        <f t="shared" si="129"/>
        <v>0</v>
      </c>
      <c r="CW126" s="11">
        <f t="shared" si="129"/>
        <v>0</v>
      </c>
      <c r="CX126" s="10">
        <f t="shared" ref="CX126:EC126" si="130">SUM(CX125:CX125)</f>
        <v>0</v>
      </c>
      <c r="CY126" s="11">
        <f t="shared" si="130"/>
        <v>0</v>
      </c>
      <c r="CZ126" s="10">
        <f t="shared" si="130"/>
        <v>0</v>
      </c>
      <c r="DA126" s="11">
        <f t="shared" si="130"/>
        <v>0</v>
      </c>
      <c r="DB126" s="10">
        <f t="shared" si="130"/>
        <v>0</v>
      </c>
      <c r="DC126" s="11">
        <f t="shared" si="130"/>
        <v>0</v>
      </c>
      <c r="DD126" s="10">
        <f t="shared" si="130"/>
        <v>0</v>
      </c>
      <c r="DE126" s="11">
        <f t="shared" si="130"/>
        <v>0</v>
      </c>
      <c r="DF126" s="10">
        <f t="shared" si="130"/>
        <v>0</v>
      </c>
      <c r="DG126" s="11">
        <f t="shared" si="130"/>
        <v>0</v>
      </c>
      <c r="DH126" s="10">
        <f t="shared" si="130"/>
        <v>0</v>
      </c>
      <c r="DI126" s="7">
        <f t="shared" si="130"/>
        <v>0</v>
      </c>
      <c r="DJ126" s="7">
        <f t="shared" si="130"/>
        <v>0</v>
      </c>
      <c r="DK126" s="11">
        <f t="shared" si="130"/>
        <v>0</v>
      </c>
      <c r="DL126" s="10">
        <f t="shared" si="130"/>
        <v>0</v>
      </c>
      <c r="DM126" s="11">
        <f t="shared" si="130"/>
        <v>0</v>
      </c>
      <c r="DN126" s="10">
        <f t="shared" si="130"/>
        <v>0</v>
      </c>
      <c r="DO126" s="7">
        <f t="shared" si="130"/>
        <v>0</v>
      </c>
      <c r="DP126" s="11">
        <f t="shared" si="130"/>
        <v>0</v>
      </c>
      <c r="DQ126" s="10">
        <f t="shared" si="130"/>
        <v>0</v>
      </c>
      <c r="DR126" s="11">
        <f t="shared" si="130"/>
        <v>0</v>
      </c>
      <c r="DS126" s="10">
        <f t="shared" si="130"/>
        <v>0</v>
      </c>
      <c r="DT126" s="11">
        <f t="shared" si="130"/>
        <v>0</v>
      </c>
      <c r="DU126" s="10">
        <f t="shared" si="130"/>
        <v>0</v>
      </c>
      <c r="DV126" s="11">
        <f t="shared" si="130"/>
        <v>0</v>
      </c>
      <c r="DW126" s="10">
        <f t="shared" si="130"/>
        <v>0</v>
      </c>
      <c r="DX126" s="11">
        <f t="shared" si="130"/>
        <v>0</v>
      </c>
      <c r="DY126" s="10">
        <f t="shared" si="130"/>
        <v>0</v>
      </c>
      <c r="DZ126" s="11">
        <f t="shared" si="130"/>
        <v>0</v>
      </c>
      <c r="EA126" s="10">
        <f t="shared" si="130"/>
        <v>0</v>
      </c>
      <c r="EB126" s="7">
        <f t="shared" si="130"/>
        <v>0</v>
      </c>
      <c r="EC126" s="7">
        <f t="shared" si="130"/>
        <v>0</v>
      </c>
      <c r="ED126" s="11">
        <f t="shared" ref="ED126:FI126" si="131">SUM(ED125:ED125)</f>
        <v>0</v>
      </c>
      <c r="EE126" s="10">
        <f t="shared" si="131"/>
        <v>0</v>
      </c>
      <c r="EF126" s="11">
        <f t="shared" si="131"/>
        <v>0</v>
      </c>
      <c r="EG126" s="10">
        <f t="shared" si="131"/>
        <v>0</v>
      </c>
      <c r="EH126" s="7">
        <f t="shared" si="131"/>
        <v>0</v>
      </c>
      <c r="EI126" s="11">
        <f t="shared" si="131"/>
        <v>0</v>
      </c>
      <c r="EJ126" s="10">
        <f t="shared" si="131"/>
        <v>0</v>
      </c>
      <c r="EK126" s="11">
        <f t="shared" si="131"/>
        <v>0</v>
      </c>
      <c r="EL126" s="10">
        <f t="shared" si="131"/>
        <v>0</v>
      </c>
      <c r="EM126" s="11">
        <f t="shared" si="131"/>
        <v>0</v>
      </c>
      <c r="EN126" s="10">
        <f t="shared" si="131"/>
        <v>0</v>
      </c>
      <c r="EO126" s="11">
        <f t="shared" si="131"/>
        <v>0</v>
      </c>
      <c r="EP126" s="10">
        <f t="shared" si="131"/>
        <v>0</v>
      </c>
      <c r="EQ126" s="11">
        <f t="shared" si="131"/>
        <v>0</v>
      </c>
      <c r="ER126" s="10">
        <f t="shared" si="131"/>
        <v>0</v>
      </c>
      <c r="ES126" s="11">
        <f t="shared" si="131"/>
        <v>0</v>
      </c>
      <c r="ET126" s="10">
        <f t="shared" si="131"/>
        <v>0</v>
      </c>
      <c r="EU126" s="7">
        <f t="shared" si="131"/>
        <v>0</v>
      </c>
      <c r="EV126" s="7">
        <f t="shared" si="131"/>
        <v>0</v>
      </c>
      <c r="EW126" s="11">
        <f t="shared" si="131"/>
        <v>0</v>
      </c>
      <c r="EX126" s="10">
        <f t="shared" si="131"/>
        <v>0</v>
      </c>
      <c r="EY126" s="11">
        <f t="shared" si="131"/>
        <v>0</v>
      </c>
      <c r="EZ126" s="10">
        <f t="shared" si="131"/>
        <v>0</v>
      </c>
      <c r="FA126" s="7">
        <f t="shared" si="131"/>
        <v>0</v>
      </c>
      <c r="FB126" s="11">
        <f t="shared" si="131"/>
        <v>0</v>
      </c>
      <c r="FC126" s="10">
        <f t="shared" si="131"/>
        <v>0</v>
      </c>
      <c r="FD126" s="11">
        <f t="shared" si="131"/>
        <v>0</v>
      </c>
      <c r="FE126" s="10">
        <f t="shared" si="131"/>
        <v>0</v>
      </c>
      <c r="FF126" s="11">
        <f t="shared" si="131"/>
        <v>0</v>
      </c>
      <c r="FG126" s="10">
        <f t="shared" si="131"/>
        <v>0</v>
      </c>
      <c r="FH126" s="11">
        <f t="shared" si="131"/>
        <v>0</v>
      </c>
      <c r="FI126" s="10">
        <f t="shared" si="131"/>
        <v>0</v>
      </c>
      <c r="FJ126" s="11">
        <f t="shared" ref="FJ126:FO126" si="132">SUM(FJ125:FJ125)</f>
        <v>6</v>
      </c>
      <c r="FK126" s="10">
        <f t="shared" si="132"/>
        <v>0</v>
      </c>
      <c r="FL126" s="11">
        <f t="shared" si="132"/>
        <v>0</v>
      </c>
      <c r="FM126" s="10">
        <f t="shared" si="132"/>
        <v>0</v>
      </c>
      <c r="FN126" s="7">
        <f t="shared" si="132"/>
        <v>6</v>
      </c>
      <c r="FO126" s="7">
        <f t="shared" si="132"/>
        <v>6</v>
      </c>
    </row>
    <row r="127" spans="1:171" ht="20.100000000000001" customHeight="1" x14ac:dyDescent="0.2">
      <c r="A127" s="19" t="s">
        <v>249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9"/>
      <c r="FO127" s="13"/>
    </row>
    <row r="128" spans="1:171" x14ac:dyDescent="0.2">
      <c r="A128" s="6"/>
      <c r="B128" s="6"/>
      <c r="C128" s="6"/>
      <c r="D128" s="6" t="s">
        <v>250</v>
      </c>
      <c r="E128" s="3" t="s">
        <v>251</v>
      </c>
      <c r="F128" s="6">
        <f>COUNTIF(T128:FM128,"e")</f>
        <v>0</v>
      </c>
      <c r="G128" s="6">
        <f>COUNTIF(T128:FM128,"z")</f>
        <v>1</v>
      </c>
      <c r="H128" s="6">
        <f>SUM(I128:P128)</f>
        <v>4</v>
      </c>
      <c r="I128" s="6">
        <f>T128+AM128+BF128+BY128+CR128+DK128+ED128+EW128</f>
        <v>4</v>
      </c>
      <c r="J128" s="6">
        <f>V128+AO128+BH128+CA128+CT128+DM128+EF128+EY128</f>
        <v>0</v>
      </c>
      <c r="K128" s="6">
        <f>Y128+AR128+BK128+CD128+CW128+DP128+EI128+FB128</f>
        <v>0</v>
      </c>
      <c r="L128" s="6">
        <f>AA128+AT128+BM128+CF128+CY128+DR128+EK128+FD128</f>
        <v>0</v>
      </c>
      <c r="M128" s="6">
        <f>AC128+AV128+BO128+CH128+DA128+DT128+EM128+FF128</f>
        <v>0</v>
      </c>
      <c r="N128" s="6">
        <f>AE128+AX128+BQ128+CJ128+DC128+DV128+EO128+FH128</f>
        <v>0</v>
      </c>
      <c r="O128" s="6">
        <f>AG128+AZ128+BS128+CL128+DE128+DX128+EQ128+FJ128</f>
        <v>0</v>
      </c>
      <c r="P128" s="6">
        <f>AI128+BB128+BU128+CN128+DG128+DZ128+ES128+FL128</f>
        <v>0</v>
      </c>
      <c r="Q128" s="7">
        <f>AL128+BE128+BX128+CQ128+DJ128+EC128+EV128+FO128</f>
        <v>0</v>
      </c>
      <c r="R128" s="7">
        <f>AK128+BD128+BW128+CP128+DI128+EB128+EU128+FN128</f>
        <v>0</v>
      </c>
      <c r="S128" s="7">
        <v>0.1</v>
      </c>
      <c r="T128" s="11">
        <v>4</v>
      </c>
      <c r="U128" s="10" t="s">
        <v>61</v>
      </c>
      <c r="V128" s="11"/>
      <c r="W128" s="10"/>
      <c r="X128" s="7">
        <v>0</v>
      </c>
      <c r="Y128" s="11"/>
      <c r="Z128" s="10"/>
      <c r="AA128" s="11"/>
      <c r="AB128" s="10"/>
      <c r="AC128" s="11"/>
      <c r="AD128" s="10"/>
      <c r="AE128" s="11"/>
      <c r="AF128" s="10"/>
      <c r="AG128" s="11"/>
      <c r="AH128" s="10"/>
      <c r="AI128" s="11"/>
      <c r="AJ128" s="10"/>
      <c r="AK128" s="7"/>
      <c r="AL128" s="7">
        <f>X128+AK128</f>
        <v>0</v>
      </c>
      <c r="AM128" s="11"/>
      <c r="AN128" s="10"/>
      <c r="AO128" s="11"/>
      <c r="AP128" s="10"/>
      <c r="AQ128" s="7"/>
      <c r="AR128" s="11"/>
      <c r="AS128" s="10"/>
      <c r="AT128" s="11"/>
      <c r="AU128" s="10"/>
      <c r="AV128" s="11"/>
      <c r="AW128" s="10"/>
      <c r="AX128" s="11"/>
      <c r="AY128" s="10"/>
      <c r="AZ128" s="11"/>
      <c r="BA128" s="10"/>
      <c r="BB128" s="11"/>
      <c r="BC128" s="10"/>
      <c r="BD128" s="7"/>
      <c r="BE128" s="7">
        <f>AQ128+BD128</f>
        <v>0</v>
      </c>
      <c r="BF128" s="11"/>
      <c r="BG128" s="10"/>
      <c r="BH128" s="11"/>
      <c r="BI128" s="10"/>
      <c r="BJ128" s="7"/>
      <c r="BK128" s="11"/>
      <c r="BL128" s="10"/>
      <c r="BM128" s="11"/>
      <c r="BN128" s="10"/>
      <c r="BO128" s="11"/>
      <c r="BP128" s="10"/>
      <c r="BQ128" s="11"/>
      <c r="BR128" s="10"/>
      <c r="BS128" s="11"/>
      <c r="BT128" s="10"/>
      <c r="BU128" s="11"/>
      <c r="BV128" s="10"/>
      <c r="BW128" s="7"/>
      <c r="BX128" s="7">
        <f>BJ128+BW128</f>
        <v>0</v>
      </c>
      <c r="BY128" s="11"/>
      <c r="BZ128" s="10"/>
      <c r="CA128" s="11"/>
      <c r="CB128" s="10"/>
      <c r="CC128" s="7"/>
      <c r="CD128" s="11"/>
      <c r="CE128" s="10"/>
      <c r="CF128" s="11"/>
      <c r="CG128" s="10"/>
      <c r="CH128" s="11"/>
      <c r="CI128" s="10"/>
      <c r="CJ128" s="11"/>
      <c r="CK128" s="10"/>
      <c r="CL128" s="11"/>
      <c r="CM128" s="10"/>
      <c r="CN128" s="11"/>
      <c r="CO128" s="10"/>
      <c r="CP128" s="7"/>
      <c r="CQ128" s="7">
        <f>CC128+CP128</f>
        <v>0</v>
      </c>
      <c r="CR128" s="11"/>
      <c r="CS128" s="10"/>
      <c r="CT128" s="11"/>
      <c r="CU128" s="10"/>
      <c r="CV128" s="7"/>
      <c r="CW128" s="11"/>
      <c r="CX128" s="10"/>
      <c r="CY128" s="11"/>
      <c r="CZ128" s="10"/>
      <c r="DA128" s="11"/>
      <c r="DB128" s="10"/>
      <c r="DC128" s="11"/>
      <c r="DD128" s="10"/>
      <c r="DE128" s="11"/>
      <c r="DF128" s="10"/>
      <c r="DG128" s="11"/>
      <c r="DH128" s="10"/>
      <c r="DI128" s="7"/>
      <c r="DJ128" s="7">
        <f>CV128+DI128</f>
        <v>0</v>
      </c>
      <c r="DK128" s="11"/>
      <c r="DL128" s="10"/>
      <c r="DM128" s="11"/>
      <c r="DN128" s="10"/>
      <c r="DO128" s="7"/>
      <c r="DP128" s="11"/>
      <c r="DQ128" s="10"/>
      <c r="DR128" s="11"/>
      <c r="DS128" s="10"/>
      <c r="DT128" s="11"/>
      <c r="DU128" s="10"/>
      <c r="DV128" s="11"/>
      <c r="DW128" s="10"/>
      <c r="DX128" s="11"/>
      <c r="DY128" s="10"/>
      <c r="DZ128" s="11"/>
      <c r="EA128" s="10"/>
      <c r="EB128" s="7"/>
      <c r="EC128" s="7">
        <f>DO128+EB128</f>
        <v>0</v>
      </c>
      <c r="ED128" s="11"/>
      <c r="EE128" s="10"/>
      <c r="EF128" s="11"/>
      <c r="EG128" s="10"/>
      <c r="EH128" s="7"/>
      <c r="EI128" s="11"/>
      <c r="EJ128" s="10"/>
      <c r="EK128" s="11"/>
      <c r="EL128" s="10"/>
      <c r="EM128" s="11"/>
      <c r="EN128" s="10"/>
      <c r="EO128" s="11"/>
      <c r="EP128" s="10"/>
      <c r="EQ128" s="11"/>
      <c r="ER128" s="10"/>
      <c r="ES128" s="11"/>
      <c r="ET128" s="10"/>
      <c r="EU128" s="7"/>
      <c r="EV128" s="7">
        <f>EH128+EU128</f>
        <v>0</v>
      </c>
      <c r="EW128" s="11"/>
      <c r="EX128" s="10"/>
      <c r="EY128" s="11"/>
      <c r="EZ128" s="10"/>
      <c r="FA128" s="7"/>
      <c r="FB128" s="11"/>
      <c r="FC128" s="10"/>
      <c r="FD128" s="11"/>
      <c r="FE128" s="10"/>
      <c r="FF128" s="11"/>
      <c r="FG128" s="10"/>
      <c r="FH128" s="11"/>
      <c r="FI128" s="10"/>
      <c r="FJ128" s="11"/>
      <c r="FK128" s="10"/>
      <c r="FL128" s="11"/>
      <c r="FM128" s="10"/>
      <c r="FN128" s="7"/>
      <c r="FO128" s="7">
        <f>FA128+FN128</f>
        <v>0</v>
      </c>
    </row>
    <row r="129" spans="1:171" x14ac:dyDescent="0.2">
      <c r="A129" s="6"/>
      <c r="B129" s="6"/>
      <c r="C129" s="6"/>
      <c r="D129" s="6" t="s">
        <v>252</v>
      </c>
      <c r="E129" s="3" t="s">
        <v>253</v>
      </c>
      <c r="F129" s="6">
        <f>COUNTIF(T129:FM129,"e")</f>
        <v>0</v>
      </c>
      <c r="G129" s="6">
        <f>COUNTIF(T129:FM129,"z")</f>
        <v>1</v>
      </c>
      <c r="H129" s="6">
        <f>SUM(I129:P129)</f>
        <v>1</v>
      </c>
      <c r="I129" s="6">
        <f>T129+AM129+BF129+BY129+CR129+DK129+ED129+EW129</f>
        <v>1</v>
      </c>
      <c r="J129" s="6">
        <f>V129+AO129+BH129+CA129+CT129+DM129+EF129+EY129</f>
        <v>0</v>
      </c>
      <c r="K129" s="6">
        <f>Y129+AR129+BK129+CD129+CW129+DP129+EI129+FB129</f>
        <v>0</v>
      </c>
      <c r="L129" s="6">
        <f>AA129+AT129+BM129+CF129+CY129+DR129+EK129+FD129</f>
        <v>0</v>
      </c>
      <c r="M129" s="6">
        <f>AC129+AV129+BO129+CH129+DA129+DT129+EM129+FF129</f>
        <v>0</v>
      </c>
      <c r="N129" s="6">
        <f>AE129+AX129+BQ129+CJ129+DC129+DV129+EO129+FH129</f>
        <v>0</v>
      </c>
      <c r="O129" s="6">
        <f>AG129+AZ129+BS129+CL129+DE129+DX129+EQ129+FJ129</f>
        <v>0</v>
      </c>
      <c r="P129" s="6">
        <f>AI129+BB129+BU129+CN129+DG129+DZ129+ES129+FL129</f>
        <v>0</v>
      </c>
      <c r="Q129" s="7">
        <f>AL129+BE129+BX129+CQ129+DJ129+EC129+EV129+FO129</f>
        <v>0</v>
      </c>
      <c r="R129" s="7">
        <f>AK129+BD129+BW129+CP129+DI129+EB129+EU129+FN129</f>
        <v>0</v>
      </c>
      <c r="S129" s="7">
        <v>0</v>
      </c>
      <c r="T129" s="11">
        <v>1</v>
      </c>
      <c r="U129" s="10" t="s">
        <v>61</v>
      </c>
      <c r="V129" s="11"/>
      <c r="W129" s="10"/>
      <c r="X129" s="7">
        <v>0</v>
      </c>
      <c r="Y129" s="11"/>
      <c r="Z129" s="10"/>
      <c r="AA129" s="11"/>
      <c r="AB129" s="10"/>
      <c r="AC129" s="11"/>
      <c r="AD129" s="10"/>
      <c r="AE129" s="11"/>
      <c r="AF129" s="10"/>
      <c r="AG129" s="11"/>
      <c r="AH129" s="10"/>
      <c r="AI129" s="11"/>
      <c r="AJ129" s="10"/>
      <c r="AK129" s="7"/>
      <c r="AL129" s="7">
        <f>X129+AK129</f>
        <v>0</v>
      </c>
      <c r="AM129" s="11"/>
      <c r="AN129" s="10"/>
      <c r="AO129" s="11"/>
      <c r="AP129" s="10"/>
      <c r="AQ129" s="7"/>
      <c r="AR129" s="11"/>
      <c r="AS129" s="10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7"/>
      <c r="BE129" s="7">
        <f>AQ129+BD129</f>
        <v>0</v>
      </c>
      <c r="BF129" s="11"/>
      <c r="BG129" s="10"/>
      <c r="BH129" s="11"/>
      <c r="BI129" s="10"/>
      <c r="BJ129" s="7"/>
      <c r="BK129" s="11"/>
      <c r="BL129" s="10"/>
      <c r="BM129" s="11"/>
      <c r="BN129" s="10"/>
      <c r="BO129" s="11"/>
      <c r="BP129" s="10"/>
      <c r="BQ129" s="11"/>
      <c r="BR129" s="10"/>
      <c r="BS129" s="11"/>
      <c r="BT129" s="10"/>
      <c r="BU129" s="11"/>
      <c r="BV129" s="10"/>
      <c r="BW129" s="7"/>
      <c r="BX129" s="7">
        <f>BJ129+BW129</f>
        <v>0</v>
      </c>
      <c r="BY129" s="11"/>
      <c r="BZ129" s="10"/>
      <c r="CA129" s="11"/>
      <c r="CB129" s="10"/>
      <c r="CC129" s="7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7"/>
      <c r="CQ129" s="7">
        <f>CC129+CP129</f>
        <v>0</v>
      </c>
      <c r="CR129" s="11"/>
      <c r="CS129" s="10"/>
      <c r="CT129" s="11"/>
      <c r="CU129" s="10"/>
      <c r="CV129" s="7"/>
      <c r="CW129" s="11"/>
      <c r="CX129" s="10"/>
      <c r="CY129" s="11"/>
      <c r="CZ129" s="10"/>
      <c r="DA129" s="11"/>
      <c r="DB129" s="10"/>
      <c r="DC129" s="11"/>
      <c r="DD129" s="10"/>
      <c r="DE129" s="11"/>
      <c r="DF129" s="10"/>
      <c r="DG129" s="11"/>
      <c r="DH129" s="10"/>
      <c r="DI129" s="7"/>
      <c r="DJ129" s="7">
        <f>CV129+DI129</f>
        <v>0</v>
      </c>
      <c r="DK129" s="11"/>
      <c r="DL129" s="10"/>
      <c r="DM129" s="11"/>
      <c r="DN129" s="10"/>
      <c r="DO129" s="7"/>
      <c r="DP129" s="11"/>
      <c r="DQ129" s="10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7"/>
      <c r="EC129" s="7">
        <f>DO129+EB129</f>
        <v>0</v>
      </c>
      <c r="ED129" s="11"/>
      <c r="EE129" s="10"/>
      <c r="EF129" s="11"/>
      <c r="EG129" s="10"/>
      <c r="EH129" s="7"/>
      <c r="EI129" s="11"/>
      <c r="EJ129" s="10"/>
      <c r="EK129" s="11"/>
      <c r="EL129" s="10"/>
      <c r="EM129" s="11"/>
      <c r="EN129" s="10"/>
      <c r="EO129" s="11"/>
      <c r="EP129" s="10"/>
      <c r="EQ129" s="11"/>
      <c r="ER129" s="10"/>
      <c r="ES129" s="11"/>
      <c r="ET129" s="10"/>
      <c r="EU129" s="7"/>
      <c r="EV129" s="7">
        <f>EH129+EU129</f>
        <v>0</v>
      </c>
      <c r="EW129" s="11"/>
      <c r="EX129" s="10"/>
      <c r="EY129" s="11"/>
      <c r="EZ129" s="10"/>
      <c r="FA129" s="7"/>
      <c r="FB129" s="11"/>
      <c r="FC129" s="10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7"/>
      <c r="FO129" s="7">
        <f>FA129+FN129</f>
        <v>0</v>
      </c>
    </row>
    <row r="130" spans="1:171" x14ac:dyDescent="0.2">
      <c r="A130" s="6"/>
      <c r="B130" s="6"/>
      <c r="C130" s="6"/>
      <c r="D130" s="6" t="s">
        <v>254</v>
      </c>
      <c r="E130" s="3" t="s">
        <v>255</v>
      </c>
      <c r="F130" s="6">
        <f>COUNTIF(T130:FM130,"e")</f>
        <v>0</v>
      </c>
      <c r="G130" s="6">
        <f>COUNTIF(T130:FM130,"z")</f>
        <v>1</v>
      </c>
      <c r="H130" s="6">
        <f>SUM(I130:P130)</f>
        <v>2</v>
      </c>
      <c r="I130" s="6">
        <f>T130+AM130+BF130+BY130+CR130+DK130+ED130+EW130</f>
        <v>2</v>
      </c>
      <c r="J130" s="6">
        <f>V130+AO130+BH130+CA130+CT130+DM130+EF130+EY130</f>
        <v>0</v>
      </c>
      <c r="K130" s="6">
        <f>Y130+AR130+BK130+CD130+CW130+DP130+EI130+FB130</f>
        <v>0</v>
      </c>
      <c r="L130" s="6">
        <f>AA130+AT130+BM130+CF130+CY130+DR130+EK130+FD130</f>
        <v>0</v>
      </c>
      <c r="M130" s="6">
        <f>AC130+AV130+BO130+CH130+DA130+DT130+EM130+FF130</f>
        <v>0</v>
      </c>
      <c r="N130" s="6">
        <f>AE130+AX130+BQ130+CJ130+DC130+DV130+EO130+FH130</f>
        <v>0</v>
      </c>
      <c r="O130" s="6">
        <f>AG130+AZ130+BS130+CL130+DE130+DX130+EQ130+FJ130</f>
        <v>0</v>
      </c>
      <c r="P130" s="6">
        <f>AI130+BB130+BU130+CN130+DG130+DZ130+ES130+FL130</f>
        <v>0</v>
      </c>
      <c r="Q130" s="7">
        <f>AL130+BE130+BX130+CQ130+DJ130+EC130+EV130+FO130</f>
        <v>0</v>
      </c>
      <c r="R130" s="7">
        <f>AK130+BD130+BW130+CP130+DI130+EB130+EU130+FN130</f>
        <v>0</v>
      </c>
      <c r="S130" s="7">
        <v>0</v>
      </c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>X130+AK130</f>
        <v>0</v>
      </c>
      <c r="AM130" s="11"/>
      <c r="AN130" s="10"/>
      <c r="AO130" s="11"/>
      <c r="AP130" s="10"/>
      <c r="AQ130" s="7"/>
      <c r="AR130" s="11"/>
      <c r="AS130" s="10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>AQ130+BD130</f>
        <v>0</v>
      </c>
      <c r="BF130" s="11"/>
      <c r="BG130" s="10"/>
      <c r="BH130" s="11"/>
      <c r="BI130" s="10"/>
      <c r="BJ130" s="7"/>
      <c r="BK130" s="11"/>
      <c r="BL130" s="10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>BJ130+BW130</f>
        <v>0</v>
      </c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>CC130+CP130</f>
        <v>0</v>
      </c>
      <c r="CR130" s="11"/>
      <c r="CS130" s="10"/>
      <c r="CT130" s="11"/>
      <c r="CU130" s="10"/>
      <c r="CV130" s="7"/>
      <c r="CW130" s="11"/>
      <c r="CX130" s="10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>CV130+DI130</f>
        <v>0</v>
      </c>
      <c r="DK130" s="11"/>
      <c r="DL130" s="10"/>
      <c r="DM130" s="11"/>
      <c r="DN130" s="10"/>
      <c r="DO130" s="7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>DO130+EB130</f>
        <v>0</v>
      </c>
      <c r="ED130" s="11">
        <v>2</v>
      </c>
      <c r="EE130" s="10" t="s">
        <v>61</v>
      </c>
      <c r="EF130" s="11"/>
      <c r="EG130" s="10"/>
      <c r="EH130" s="7">
        <v>0</v>
      </c>
      <c r="EI130" s="11"/>
      <c r="EJ130" s="10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>EH130+EU130</f>
        <v>0</v>
      </c>
      <c r="EW130" s="11"/>
      <c r="EX130" s="10"/>
      <c r="EY130" s="11"/>
      <c r="EZ130" s="10"/>
      <c r="FA130" s="7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>FA130+FN130</f>
        <v>0</v>
      </c>
    </row>
    <row r="131" spans="1:171" ht="15.95" customHeight="1" x14ac:dyDescent="0.2">
      <c r="A131" s="6"/>
      <c r="B131" s="6"/>
      <c r="C131" s="6"/>
      <c r="D131" s="6"/>
      <c r="E131" s="6" t="s">
        <v>73</v>
      </c>
      <c r="F131" s="6">
        <f t="shared" ref="F131:AK131" si="133">SUM(F128:F130)</f>
        <v>0</v>
      </c>
      <c r="G131" s="6">
        <f t="shared" si="133"/>
        <v>3</v>
      </c>
      <c r="H131" s="6">
        <f t="shared" si="133"/>
        <v>7</v>
      </c>
      <c r="I131" s="6">
        <f t="shared" si="133"/>
        <v>7</v>
      </c>
      <c r="J131" s="6">
        <f t="shared" si="133"/>
        <v>0</v>
      </c>
      <c r="K131" s="6">
        <f t="shared" si="133"/>
        <v>0</v>
      </c>
      <c r="L131" s="6">
        <f t="shared" si="133"/>
        <v>0</v>
      </c>
      <c r="M131" s="6">
        <f t="shared" si="133"/>
        <v>0</v>
      </c>
      <c r="N131" s="6">
        <f t="shared" si="133"/>
        <v>0</v>
      </c>
      <c r="O131" s="6">
        <f t="shared" si="133"/>
        <v>0</v>
      </c>
      <c r="P131" s="6">
        <f t="shared" si="133"/>
        <v>0</v>
      </c>
      <c r="Q131" s="7">
        <f t="shared" si="133"/>
        <v>0</v>
      </c>
      <c r="R131" s="7">
        <f t="shared" si="133"/>
        <v>0</v>
      </c>
      <c r="S131" s="7">
        <f t="shared" si="133"/>
        <v>0.1</v>
      </c>
      <c r="T131" s="11">
        <f t="shared" si="133"/>
        <v>5</v>
      </c>
      <c r="U131" s="10">
        <f t="shared" si="133"/>
        <v>0</v>
      </c>
      <c r="V131" s="11">
        <f t="shared" si="133"/>
        <v>0</v>
      </c>
      <c r="W131" s="10">
        <f t="shared" si="133"/>
        <v>0</v>
      </c>
      <c r="X131" s="7">
        <f t="shared" si="133"/>
        <v>0</v>
      </c>
      <c r="Y131" s="11">
        <f t="shared" si="133"/>
        <v>0</v>
      </c>
      <c r="Z131" s="10">
        <f t="shared" si="133"/>
        <v>0</v>
      </c>
      <c r="AA131" s="11">
        <f t="shared" si="133"/>
        <v>0</v>
      </c>
      <c r="AB131" s="10">
        <f t="shared" si="133"/>
        <v>0</v>
      </c>
      <c r="AC131" s="11">
        <f t="shared" si="133"/>
        <v>0</v>
      </c>
      <c r="AD131" s="10">
        <f t="shared" si="133"/>
        <v>0</v>
      </c>
      <c r="AE131" s="11">
        <f t="shared" si="133"/>
        <v>0</v>
      </c>
      <c r="AF131" s="10">
        <f t="shared" si="133"/>
        <v>0</v>
      </c>
      <c r="AG131" s="11">
        <f t="shared" si="133"/>
        <v>0</v>
      </c>
      <c r="AH131" s="10">
        <f t="shared" si="133"/>
        <v>0</v>
      </c>
      <c r="AI131" s="11">
        <f t="shared" si="133"/>
        <v>0</v>
      </c>
      <c r="AJ131" s="10">
        <f t="shared" si="133"/>
        <v>0</v>
      </c>
      <c r="AK131" s="7">
        <f t="shared" si="133"/>
        <v>0</v>
      </c>
      <c r="AL131" s="7">
        <f t="shared" ref="AL131:BQ131" si="134">SUM(AL128:AL130)</f>
        <v>0</v>
      </c>
      <c r="AM131" s="11">
        <f t="shared" si="134"/>
        <v>0</v>
      </c>
      <c r="AN131" s="10">
        <f t="shared" si="134"/>
        <v>0</v>
      </c>
      <c r="AO131" s="11">
        <f t="shared" si="134"/>
        <v>0</v>
      </c>
      <c r="AP131" s="10">
        <f t="shared" si="134"/>
        <v>0</v>
      </c>
      <c r="AQ131" s="7">
        <f t="shared" si="134"/>
        <v>0</v>
      </c>
      <c r="AR131" s="11">
        <f t="shared" si="134"/>
        <v>0</v>
      </c>
      <c r="AS131" s="10">
        <f t="shared" si="134"/>
        <v>0</v>
      </c>
      <c r="AT131" s="11">
        <f t="shared" si="134"/>
        <v>0</v>
      </c>
      <c r="AU131" s="10">
        <f t="shared" si="134"/>
        <v>0</v>
      </c>
      <c r="AV131" s="11">
        <f t="shared" si="134"/>
        <v>0</v>
      </c>
      <c r="AW131" s="10">
        <f t="shared" si="134"/>
        <v>0</v>
      </c>
      <c r="AX131" s="11">
        <f t="shared" si="134"/>
        <v>0</v>
      </c>
      <c r="AY131" s="10">
        <f t="shared" si="134"/>
        <v>0</v>
      </c>
      <c r="AZ131" s="11">
        <f t="shared" si="134"/>
        <v>0</v>
      </c>
      <c r="BA131" s="10">
        <f t="shared" si="134"/>
        <v>0</v>
      </c>
      <c r="BB131" s="11">
        <f t="shared" si="134"/>
        <v>0</v>
      </c>
      <c r="BC131" s="10">
        <f t="shared" si="134"/>
        <v>0</v>
      </c>
      <c r="BD131" s="7">
        <f t="shared" si="134"/>
        <v>0</v>
      </c>
      <c r="BE131" s="7">
        <f t="shared" si="134"/>
        <v>0</v>
      </c>
      <c r="BF131" s="11">
        <f t="shared" si="134"/>
        <v>0</v>
      </c>
      <c r="BG131" s="10">
        <f t="shared" si="134"/>
        <v>0</v>
      </c>
      <c r="BH131" s="11">
        <f t="shared" si="134"/>
        <v>0</v>
      </c>
      <c r="BI131" s="10">
        <f t="shared" si="134"/>
        <v>0</v>
      </c>
      <c r="BJ131" s="7">
        <f t="shared" si="134"/>
        <v>0</v>
      </c>
      <c r="BK131" s="11">
        <f t="shared" si="134"/>
        <v>0</v>
      </c>
      <c r="BL131" s="10">
        <f t="shared" si="134"/>
        <v>0</v>
      </c>
      <c r="BM131" s="11">
        <f t="shared" si="134"/>
        <v>0</v>
      </c>
      <c r="BN131" s="10">
        <f t="shared" si="134"/>
        <v>0</v>
      </c>
      <c r="BO131" s="11">
        <f t="shared" si="134"/>
        <v>0</v>
      </c>
      <c r="BP131" s="10">
        <f t="shared" si="134"/>
        <v>0</v>
      </c>
      <c r="BQ131" s="11">
        <f t="shared" si="134"/>
        <v>0</v>
      </c>
      <c r="BR131" s="10">
        <f t="shared" ref="BR131:CW131" si="135">SUM(BR128:BR130)</f>
        <v>0</v>
      </c>
      <c r="BS131" s="11">
        <f t="shared" si="135"/>
        <v>0</v>
      </c>
      <c r="BT131" s="10">
        <f t="shared" si="135"/>
        <v>0</v>
      </c>
      <c r="BU131" s="11">
        <f t="shared" si="135"/>
        <v>0</v>
      </c>
      <c r="BV131" s="10">
        <f t="shared" si="135"/>
        <v>0</v>
      </c>
      <c r="BW131" s="7">
        <f t="shared" si="135"/>
        <v>0</v>
      </c>
      <c r="BX131" s="7">
        <f t="shared" si="135"/>
        <v>0</v>
      </c>
      <c r="BY131" s="11">
        <f t="shared" si="135"/>
        <v>0</v>
      </c>
      <c r="BZ131" s="10">
        <f t="shared" si="135"/>
        <v>0</v>
      </c>
      <c r="CA131" s="11">
        <f t="shared" si="135"/>
        <v>0</v>
      </c>
      <c r="CB131" s="10">
        <f t="shared" si="135"/>
        <v>0</v>
      </c>
      <c r="CC131" s="7">
        <f t="shared" si="135"/>
        <v>0</v>
      </c>
      <c r="CD131" s="11">
        <f t="shared" si="135"/>
        <v>0</v>
      </c>
      <c r="CE131" s="10">
        <f t="shared" si="135"/>
        <v>0</v>
      </c>
      <c r="CF131" s="11">
        <f t="shared" si="135"/>
        <v>0</v>
      </c>
      <c r="CG131" s="10">
        <f t="shared" si="135"/>
        <v>0</v>
      </c>
      <c r="CH131" s="11">
        <f t="shared" si="135"/>
        <v>0</v>
      </c>
      <c r="CI131" s="10">
        <f t="shared" si="135"/>
        <v>0</v>
      </c>
      <c r="CJ131" s="11">
        <f t="shared" si="135"/>
        <v>0</v>
      </c>
      <c r="CK131" s="10">
        <f t="shared" si="135"/>
        <v>0</v>
      </c>
      <c r="CL131" s="11">
        <f t="shared" si="135"/>
        <v>0</v>
      </c>
      <c r="CM131" s="10">
        <f t="shared" si="135"/>
        <v>0</v>
      </c>
      <c r="CN131" s="11">
        <f t="shared" si="135"/>
        <v>0</v>
      </c>
      <c r="CO131" s="10">
        <f t="shared" si="135"/>
        <v>0</v>
      </c>
      <c r="CP131" s="7">
        <f t="shared" si="135"/>
        <v>0</v>
      </c>
      <c r="CQ131" s="7">
        <f t="shared" si="135"/>
        <v>0</v>
      </c>
      <c r="CR131" s="11">
        <f t="shared" si="135"/>
        <v>0</v>
      </c>
      <c r="CS131" s="10">
        <f t="shared" si="135"/>
        <v>0</v>
      </c>
      <c r="CT131" s="11">
        <f t="shared" si="135"/>
        <v>0</v>
      </c>
      <c r="CU131" s="10">
        <f t="shared" si="135"/>
        <v>0</v>
      </c>
      <c r="CV131" s="7">
        <f t="shared" si="135"/>
        <v>0</v>
      </c>
      <c r="CW131" s="11">
        <f t="shared" si="135"/>
        <v>0</v>
      </c>
      <c r="CX131" s="10">
        <f t="shared" ref="CX131:EC131" si="136">SUM(CX128:CX130)</f>
        <v>0</v>
      </c>
      <c r="CY131" s="11">
        <f t="shared" si="136"/>
        <v>0</v>
      </c>
      <c r="CZ131" s="10">
        <f t="shared" si="136"/>
        <v>0</v>
      </c>
      <c r="DA131" s="11">
        <f t="shared" si="136"/>
        <v>0</v>
      </c>
      <c r="DB131" s="10">
        <f t="shared" si="136"/>
        <v>0</v>
      </c>
      <c r="DC131" s="11">
        <f t="shared" si="136"/>
        <v>0</v>
      </c>
      <c r="DD131" s="10">
        <f t="shared" si="136"/>
        <v>0</v>
      </c>
      <c r="DE131" s="11">
        <f t="shared" si="136"/>
        <v>0</v>
      </c>
      <c r="DF131" s="10">
        <f t="shared" si="136"/>
        <v>0</v>
      </c>
      <c r="DG131" s="11">
        <f t="shared" si="136"/>
        <v>0</v>
      </c>
      <c r="DH131" s="10">
        <f t="shared" si="136"/>
        <v>0</v>
      </c>
      <c r="DI131" s="7">
        <f t="shared" si="136"/>
        <v>0</v>
      </c>
      <c r="DJ131" s="7">
        <f t="shared" si="136"/>
        <v>0</v>
      </c>
      <c r="DK131" s="11">
        <f t="shared" si="136"/>
        <v>0</v>
      </c>
      <c r="DL131" s="10">
        <f t="shared" si="136"/>
        <v>0</v>
      </c>
      <c r="DM131" s="11">
        <f t="shared" si="136"/>
        <v>0</v>
      </c>
      <c r="DN131" s="10">
        <f t="shared" si="136"/>
        <v>0</v>
      </c>
      <c r="DO131" s="7">
        <f t="shared" si="136"/>
        <v>0</v>
      </c>
      <c r="DP131" s="11">
        <f t="shared" si="136"/>
        <v>0</v>
      </c>
      <c r="DQ131" s="10">
        <f t="shared" si="136"/>
        <v>0</v>
      </c>
      <c r="DR131" s="11">
        <f t="shared" si="136"/>
        <v>0</v>
      </c>
      <c r="DS131" s="10">
        <f t="shared" si="136"/>
        <v>0</v>
      </c>
      <c r="DT131" s="11">
        <f t="shared" si="136"/>
        <v>0</v>
      </c>
      <c r="DU131" s="10">
        <f t="shared" si="136"/>
        <v>0</v>
      </c>
      <c r="DV131" s="11">
        <f t="shared" si="136"/>
        <v>0</v>
      </c>
      <c r="DW131" s="10">
        <f t="shared" si="136"/>
        <v>0</v>
      </c>
      <c r="DX131" s="11">
        <f t="shared" si="136"/>
        <v>0</v>
      </c>
      <c r="DY131" s="10">
        <f t="shared" si="136"/>
        <v>0</v>
      </c>
      <c r="DZ131" s="11">
        <f t="shared" si="136"/>
        <v>0</v>
      </c>
      <c r="EA131" s="10">
        <f t="shared" si="136"/>
        <v>0</v>
      </c>
      <c r="EB131" s="7">
        <f t="shared" si="136"/>
        <v>0</v>
      </c>
      <c r="EC131" s="7">
        <f t="shared" si="136"/>
        <v>0</v>
      </c>
      <c r="ED131" s="11">
        <f t="shared" ref="ED131:FI131" si="137">SUM(ED128:ED130)</f>
        <v>2</v>
      </c>
      <c r="EE131" s="10">
        <f t="shared" si="137"/>
        <v>0</v>
      </c>
      <c r="EF131" s="11">
        <f t="shared" si="137"/>
        <v>0</v>
      </c>
      <c r="EG131" s="10">
        <f t="shared" si="137"/>
        <v>0</v>
      </c>
      <c r="EH131" s="7">
        <f t="shared" si="137"/>
        <v>0</v>
      </c>
      <c r="EI131" s="11">
        <f t="shared" si="137"/>
        <v>0</v>
      </c>
      <c r="EJ131" s="10">
        <f t="shared" si="137"/>
        <v>0</v>
      </c>
      <c r="EK131" s="11">
        <f t="shared" si="137"/>
        <v>0</v>
      </c>
      <c r="EL131" s="10">
        <f t="shared" si="137"/>
        <v>0</v>
      </c>
      <c r="EM131" s="11">
        <f t="shared" si="137"/>
        <v>0</v>
      </c>
      <c r="EN131" s="10">
        <f t="shared" si="137"/>
        <v>0</v>
      </c>
      <c r="EO131" s="11">
        <f t="shared" si="137"/>
        <v>0</v>
      </c>
      <c r="EP131" s="10">
        <f t="shared" si="137"/>
        <v>0</v>
      </c>
      <c r="EQ131" s="11">
        <f t="shared" si="137"/>
        <v>0</v>
      </c>
      <c r="ER131" s="10">
        <f t="shared" si="137"/>
        <v>0</v>
      </c>
      <c r="ES131" s="11">
        <f t="shared" si="137"/>
        <v>0</v>
      </c>
      <c r="ET131" s="10">
        <f t="shared" si="137"/>
        <v>0</v>
      </c>
      <c r="EU131" s="7">
        <f t="shared" si="137"/>
        <v>0</v>
      </c>
      <c r="EV131" s="7">
        <f t="shared" si="137"/>
        <v>0</v>
      </c>
      <c r="EW131" s="11">
        <f t="shared" si="137"/>
        <v>0</v>
      </c>
      <c r="EX131" s="10">
        <f t="shared" si="137"/>
        <v>0</v>
      </c>
      <c r="EY131" s="11">
        <f t="shared" si="137"/>
        <v>0</v>
      </c>
      <c r="EZ131" s="10">
        <f t="shared" si="137"/>
        <v>0</v>
      </c>
      <c r="FA131" s="7">
        <f t="shared" si="137"/>
        <v>0</v>
      </c>
      <c r="FB131" s="11">
        <f t="shared" si="137"/>
        <v>0</v>
      </c>
      <c r="FC131" s="10">
        <f t="shared" si="137"/>
        <v>0</v>
      </c>
      <c r="FD131" s="11">
        <f t="shared" si="137"/>
        <v>0</v>
      </c>
      <c r="FE131" s="10">
        <f t="shared" si="137"/>
        <v>0</v>
      </c>
      <c r="FF131" s="11">
        <f t="shared" si="137"/>
        <v>0</v>
      </c>
      <c r="FG131" s="10">
        <f t="shared" si="137"/>
        <v>0</v>
      </c>
      <c r="FH131" s="11">
        <f t="shared" si="137"/>
        <v>0</v>
      </c>
      <c r="FI131" s="10">
        <f t="shared" si="137"/>
        <v>0</v>
      </c>
      <c r="FJ131" s="11">
        <f t="shared" ref="FJ131:FO131" si="138">SUM(FJ128:FJ130)</f>
        <v>0</v>
      </c>
      <c r="FK131" s="10">
        <f t="shared" si="138"/>
        <v>0</v>
      </c>
      <c r="FL131" s="11">
        <f t="shared" si="138"/>
        <v>0</v>
      </c>
      <c r="FM131" s="10">
        <f t="shared" si="138"/>
        <v>0</v>
      </c>
      <c r="FN131" s="7">
        <f t="shared" si="138"/>
        <v>0</v>
      </c>
      <c r="FO131" s="7">
        <f t="shared" si="138"/>
        <v>0</v>
      </c>
    </row>
    <row r="132" spans="1:171" ht="20.100000000000001" customHeight="1" x14ac:dyDescent="0.2">
      <c r="A132" s="6"/>
      <c r="B132" s="6"/>
      <c r="C132" s="6"/>
      <c r="D132" s="6"/>
      <c r="E132" s="8" t="s">
        <v>256</v>
      </c>
      <c r="F132" s="6">
        <f>F25+F39+F78+F88+F126+F131</f>
        <v>20</v>
      </c>
      <c r="G132" s="6">
        <f>G25+G39+G78+G88+G126+G131</f>
        <v>102</v>
      </c>
      <c r="H132" s="6">
        <f t="shared" ref="H132:P132" si="139">H25+H39+H78+H88+H131</f>
        <v>1549</v>
      </c>
      <c r="I132" s="6">
        <f t="shared" si="139"/>
        <v>739</v>
      </c>
      <c r="J132" s="6">
        <f t="shared" si="139"/>
        <v>206</v>
      </c>
      <c r="K132" s="6">
        <f t="shared" si="139"/>
        <v>321</v>
      </c>
      <c r="L132" s="6">
        <f t="shared" si="139"/>
        <v>100</v>
      </c>
      <c r="M132" s="6">
        <f t="shared" si="139"/>
        <v>174</v>
      </c>
      <c r="N132" s="6">
        <f t="shared" si="139"/>
        <v>0</v>
      </c>
      <c r="O132" s="6">
        <f t="shared" si="139"/>
        <v>0</v>
      </c>
      <c r="P132" s="6">
        <f t="shared" si="139"/>
        <v>9</v>
      </c>
      <c r="Q132" s="7">
        <f>Q25+Q39+Q78+Q88+Q126+Q131</f>
        <v>210</v>
      </c>
      <c r="R132" s="7">
        <f>R25+R39+R78+R88+R126+R131</f>
        <v>93.699999999999989</v>
      </c>
      <c r="S132" s="7">
        <f>S25+S39+S78+S88+S126+S131</f>
        <v>53.900000000000013</v>
      </c>
      <c r="T132" s="11">
        <f>T25+T39+T78+T88+T131</f>
        <v>105</v>
      </c>
      <c r="U132" s="10">
        <f>U25+U39+U78+U88+U131</f>
        <v>0</v>
      </c>
      <c r="V132" s="11">
        <f>V25+V39+V78+V88+V131</f>
        <v>40</v>
      </c>
      <c r="W132" s="10">
        <f>W25+W39+W78+W88+W131</f>
        <v>0</v>
      </c>
      <c r="X132" s="7">
        <f>X25+X39+X78+X88+X126+X131</f>
        <v>18</v>
      </c>
      <c r="Y132" s="11">
        <f t="shared" ref="Y132:AJ132" si="140">Y25+Y39+Y78+Y88+Y131</f>
        <v>27</v>
      </c>
      <c r="Z132" s="10">
        <f t="shared" si="140"/>
        <v>0</v>
      </c>
      <c r="AA132" s="11">
        <f t="shared" si="140"/>
        <v>0</v>
      </c>
      <c r="AB132" s="10">
        <f t="shared" si="140"/>
        <v>0</v>
      </c>
      <c r="AC132" s="11">
        <f t="shared" si="140"/>
        <v>10</v>
      </c>
      <c r="AD132" s="10">
        <f t="shared" si="140"/>
        <v>0</v>
      </c>
      <c r="AE132" s="11">
        <f t="shared" si="140"/>
        <v>0</v>
      </c>
      <c r="AF132" s="10">
        <f t="shared" si="140"/>
        <v>0</v>
      </c>
      <c r="AG132" s="11">
        <f t="shared" si="140"/>
        <v>0</v>
      </c>
      <c r="AH132" s="10">
        <f t="shared" si="140"/>
        <v>0</v>
      </c>
      <c r="AI132" s="11">
        <f t="shared" si="140"/>
        <v>0</v>
      </c>
      <c r="AJ132" s="10">
        <f t="shared" si="140"/>
        <v>0</v>
      </c>
      <c r="AK132" s="7">
        <f>AK25+AK39+AK78+AK88+AK126+AK131</f>
        <v>4</v>
      </c>
      <c r="AL132" s="7">
        <f>AL25+AL39+AL78+AL88+AL126+AL131</f>
        <v>22</v>
      </c>
      <c r="AM132" s="11">
        <f>AM25+AM39+AM78+AM88+AM131</f>
        <v>86</v>
      </c>
      <c r="AN132" s="10">
        <f>AN25+AN39+AN78+AN88+AN131</f>
        <v>0</v>
      </c>
      <c r="AO132" s="11">
        <f>AO25+AO39+AO78+AO88+AO131</f>
        <v>38</v>
      </c>
      <c r="AP132" s="10">
        <f>AP25+AP39+AP78+AP88+AP131</f>
        <v>0</v>
      </c>
      <c r="AQ132" s="7">
        <f>AQ25+AQ39+AQ78+AQ88+AQ126+AQ131</f>
        <v>15.9</v>
      </c>
      <c r="AR132" s="11">
        <f t="shared" ref="AR132:BC132" si="141">AR25+AR39+AR78+AR88+AR131</f>
        <v>37</v>
      </c>
      <c r="AS132" s="10">
        <f t="shared" si="141"/>
        <v>0</v>
      </c>
      <c r="AT132" s="11">
        <f t="shared" si="141"/>
        <v>0</v>
      </c>
      <c r="AU132" s="10">
        <f t="shared" si="141"/>
        <v>0</v>
      </c>
      <c r="AV132" s="11">
        <f t="shared" si="141"/>
        <v>18</v>
      </c>
      <c r="AW132" s="10">
        <f t="shared" si="141"/>
        <v>0</v>
      </c>
      <c r="AX132" s="11">
        <f t="shared" si="141"/>
        <v>0</v>
      </c>
      <c r="AY132" s="10">
        <f t="shared" si="141"/>
        <v>0</v>
      </c>
      <c r="AZ132" s="11">
        <f t="shared" si="141"/>
        <v>0</v>
      </c>
      <c r="BA132" s="10">
        <f t="shared" si="141"/>
        <v>0</v>
      </c>
      <c r="BB132" s="11">
        <f t="shared" si="141"/>
        <v>0</v>
      </c>
      <c r="BC132" s="10">
        <f t="shared" si="141"/>
        <v>0</v>
      </c>
      <c r="BD132" s="7">
        <f>BD25+BD39+BD78+BD88+BD126+BD131</f>
        <v>8.1</v>
      </c>
      <c r="BE132" s="7">
        <f>BE25+BE39+BE78+BE88+BE126+BE131</f>
        <v>24</v>
      </c>
      <c r="BF132" s="11">
        <f>BF25+BF39+BF78+BF88+BF131</f>
        <v>82</v>
      </c>
      <c r="BG132" s="10">
        <f>BG25+BG39+BG78+BG88+BG131</f>
        <v>0</v>
      </c>
      <c r="BH132" s="11">
        <f>BH25+BH39+BH78+BH88+BH131</f>
        <v>19</v>
      </c>
      <c r="BI132" s="10">
        <f>BI25+BI39+BI78+BI88+BI131</f>
        <v>0</v>
      </c>
      <c r="BJ132" s="7">
        <f>BJ25+BJ39+BJ78+BJ88+BJ126+BJ131</f>
        <v>14</v>
      </c>
      <c r="BK132" s="11">
        <f t="shared" ref="BK132:BV132" si="142">BK25+BK39+BK78+BK88+BK131</f>
        <v>83</v>
      </c>
      <c r="BL132" s="10">
        <f t="shared" si="142"/>
        <v>0</v>
      </c>
      <c r="BM132" s="11">
        <f t="shared" si="142"/>
        <v>30</v>
      </c>
      <c r="BN132" s="10">
        <f t="shared" si="142"/>
        <v>0</v>
      </c>
      <c r="BO132" s="11">
        <f t="shared" si="142"/>
        <v>0</v>
      </c>
      <c r="BP132" s="10">
        <f t="shared" si="142"/>
        <v>0</v>
      </c>
      <c r="BQ132" s="11">
        <f t="shared" si="142"/>
        <v>0</v>
      </c>
      <c r="BR132" s="10">
        <f t="shared" si="142"/>
        <v>0</v>
      </c>
      <c r="BS132" s="11">
        <f t="shared" si="142"/>
        <v>0</v>
      </c>
      <c r="BT132" s="10">
        <f t="shared" si="142"/>
        <v>0</v>
      </c>
      <c r="BU132" s="11">
        <f t="shared" si="142"/>
        <v>0</v>
      </c>
      <c r="BV132" s="10">
        <f t="shared" si="142"/>
        <v>0</v>
      </c>
      <c r="BW132" s="7">
        <f>BW25+BW39+BW78+BW88+BW126+BW131</f>
        <v>12</v>
      </c>
      <c r="BX132" s="7">
        <f>BX25+BX39+BX78+BX88+BX126+BX131</f>
        <v>26</v>
      </c>
      <c r="BY132" s="11">
        <f>BY25+BY39+BY78+BY88+BY131</f>
        <v>109</v>
      </c>
      <c r="BZ132" s="10">
        <f>BZ25+BZ39+BZ78+BZ88+BZ131</f>
        <v>0</v>
      </c>
      <c r="CA132" s="11">
        <f>CA25+CA39+CA78+CA88+CA131</f>
        <v>9</v>
      </c>
      <c r="CB132" s="10">
        <f>CB25+CB39+CB78+CB88+CB131</f>
        <v>0</v>
      </c>
      <c r="CC132" s="7">
        <f>CC25+CC39+CC78+CC88+CC126+CC131</f>
        <v>12.8</v>
      </c>
      <c r="CD132" s="11">
        <f t="shared" ref="CD132:CO132" si="143">CD25+CD39+CD78+CD88+CD131</f>
        <v>48</v>
      </c>
      <c r="CE132" s="10">
        <f t="shared" si="143"/>
        <v>0</v>
      </c>
      <c r="CF132" s="11">
        <f t="shared" si="143"/>
        <v>30</v>
      </c>
      <c r="CG132" s="10">
        <f t="shared" si="143"/>
        <v>0</v>
      </c>
      <c r="CH132" s="11">
        <f t="shared" si="143"/>
        <v>45</v>
      </c>
      <c r="CI132" s="10">
        <f t="shared" si="143"/>
        <v>0</v>
      </c>
      <c r="CJ132" s="11">
        <f t="shared" si="143"/>
        <v>0</v>
      </c>
      <c r="CK132" s="10">
        <f t="shared" si="143"/>
        <v>0</v>
      </c>
      <c r="CL132" s="11">
        <f t="shared" si="143"/>
        <v>0</v>
      </c>
      <c r="CM132" s="10">
        <f t="shared" si="143"/>
        <v>0</v>
      </c>
      <c r="CN132" s="11">
        <f t="shared" si="143"/>
        <v>0</v>
      </c>
      <c r="CO132" s="10">
        <f t="shared" si="143"/>
        <v>0</v>
      </c>
      <c r="CP132" s="7">
        <f>CP25+CP39+CP78+CP88+CP126+CP131</f>
        <v>13.2</v>
      </c>
      <c r="CQ132" s="7">
        <f>CQ25+CQ39+CQ78+CQ88+CQ126+CQ131</f>
        <v>26</v>
      </c>
      <c r="CR132" s="11">
        <f>CR25+CR39+CR78+CR88+CR131</f>
        <v>115</v>
      </c>
      <c r="CS132" s="10">
        <f>CS25+CS39+CS78+CS88+CS131</f>
        <v>0</v>
      </c>
      <c r="CT132" s="11">
        <f>CT25+CT39+CT78+CT88+CT131</f>
        <v>0</v>
      </c>
      <c r="CU132" s="10">
        <f>CU25+CU39+CU78+CU88+CU131</f>
        <v>0</v>
      </c>
      <c r="CV132" s="7">
        <f>CV25+CV39+CV78+CV88+CV126+CV131</f>
        <v>13</v>
      </c>
      <c r="CW132" s="11">
        <f t="shared" ref="CW132:DH132" si="144">CW25+CW39+CW78+CW88+CW131</f>
        <v>53</v>
      </c>
      <c r="CX132" s="10">
        <f t="shared" si="144"/>
        <v>0</v>
      </c>
      <c r="CY132" s="11">
        <f t="shared" si="144"/>
        <v>40</v>
      </c>
      <c r="CZ132" s="10">
        <f t="shared" si="144"/>
        <v>0</v>
      </c>
      <c r="DA132" s="11">
        <f t="shared" si="144"/>
        <v>27</v>
      </c>
      <c r="DB132" s="10">
        <f t="shared" si="144"/>
        <v>0</v>
      </c>
      <c r="DC132" s="11">
        <f t="shared" si="144"/>
        <v>0</v>
      </c>
      <c r="DD132" s="10">
        <f t="shared" si="144"/>
        <v>0</v>
      </c>
      <c r="DE132" s="11">
        <f t="shared" si="144"/>
        <v>0</v>
      </c>
      <c r="DF132" s="10">
        <f t="shared" si="144"/>
        <v>0</v>
      </c>
      <c r="DG132" s="11">
        <f t="shared" si="144"/>
        <v>0</v>
      </c>
      <c r="DH132" s="10">
        <f t="shared" si="144"/>
        <v>0</v>
      </c>
      <c r="DI132" s="7">
        <f>DI25+DI39+DI78+DI88+DI126+DI131</f>
        <v>15</v>
      </c>
      <c r="DJ132" s="7">
        <f>DJ25+DJ39+DJ78+DJ88+DJ126+DJ131</f>
        <v>28</v>
      </c>
      <c r="DK132" s="11">
        <f>DK25+DK39+DK78+DK88+DK131</f>
        <v>96</v>
      </c>
      <c r="DL132" s="10">
        <f>DL25+DL39+DL78+DL88+DL131</f>
        <v>0</v>
      </c>
      <c r="DM132" s="11">
        <f>DM25+DM39+DM78+DM88+DM131</f>
        <v>27</v>
      </c>
      <c r="DN132" s="10">
        <f>DN25+DN39+DN78+DN88+DN131</f>
        <v>0</v>
      </c>
      <c r="DO132" s="7">
        <f>DO25+DO39+DO78+DO88+DO126+DO131</f>
        <v>14.4</v>
      </c>
      <c r="DP132" s="11">
        <f t="shared" ref="DP132:EA132" si="145">DP25+DP39+DP78+DP88+DP131</f>
        <v>73</v>
      </c>
      <c r="DQ132" s="10">
        <f t="shared" si="145"/>
        <v>0</v>
      </c>
      <c r="DR132" s="11">
        <f t="shared" si="145"/>
        <v>0</v>
      </c>
      <c r="DS132" s="10">
        <f t="shared" si="145"/>
        <v>0</v>
      </c>
      <c r="DT132" s="11">
        <f t="shared" si="145"/>
        <v>18</v>
      </c>
      <c r="DU132" s="10">
        <f t="shared" si="145"/>
        <v>0</v>
      </c>
      <c r="DV132" s="11">
        <f t="shared" si="145"/>
        <v>0</v>
      </c>
      <c r="DW132" s="10">
        <f t="shared" si="145"/>
        <v>0</v>
      </c>
      <c r="DX132" s="11">
        <f t="shared" si="145"/>
        <v>0</v>
      </c>
      <c r="DY132" s="10">
        <f t="shared" si="145"/>
        <v>0</v>
      </c>
      <c r="DZ132" s="11">
        <f t="shared" si="145"/>
        <v>0</v>
      </c>
      <c r="EA132" s="10">
        <f t="shared" si="145"/>
        <v>0</v>
      </c>
      <c r="EB132" s="7">
        <f>EB25+EB39+EB78+EB88+EB126+EB131</f>
        <v>11.600000000000001</v>
      </c>
      <c r="EC132" s="7">
        <f>EC25+EC39+EC78+EC88+EC126+EC131</f>
        <v>26</v>
      </c>
      <c r="ED132" s="11">
        <f>ED25+ED39+ED78+ED88+ED131</f>
        <v>109</v>
      </c>
      <c r="EE132" s="10">
        <f>EE25+EE39+EE78+EE88+EE131</f>
        <v>0</v>
      </c>
      <c r="EF132" s="11">
        <f>EF25+EF39+EF78+EF88+EF131</f>
        <v>55</v>
      </c>
      <c r="EG132" s="10">
        <f>EG25+EG39+EG78+EG88+EG131</f>
        <v>0</v>
      </c>
      <c r="EH132" s="7">
        <f>EH25+EH39+EH78+EH88+EH126+EH131</f>
        <v>22.2</v>
      </c>
      <c r="EI132" s="11">
        <f t="shared" ref="EI132:ET132" si="146">EI25+EI39+EI78+EI88+EI131</f>
        <v>0</v>
      </c>
      <c r="EJ132" s="10">
        <f t="shared" si="146"/>
        <v>0</v>
      </c>
      <c r="EK132" s="11">
        <f t="shared" si="146"/>
        <v>0</v>
      </c>
      <c r="EL132" s="10">
        <f t="shared" si="146"/>
        <v>0</v>
      </c>
      <c r="EM132" s="11">
        <f t="shared" si="146"/>
        <v>37</v>
      </c>
      <c r="EN132" s="10">
        <f t="shared" si="146"/>
        <v>0</v>
      </c>
      <c r="EO132" s="11">
        <f t="shared" si="146"/>
        <v>0</v>
      </c>
      <c r="EP132" s="10">
        <f t="shared" si="146"/>
        <v>0</v>
      </c>
      <c r="EQ132" s="11">
        <f t="shared" si="146"/>
        <v>0</v>
      </c>
      <c r="ER132" s="10">
        <f t="shared" si="146"/>
        <v>0</v>
      </c>
      <c r="ES132" s="11">
        <f t="shared" si="146"/>
        <v>9</v>
      </c>
      <c r="ET132" s="10">
        <f t="shared" si="146"/>
        <v>0</v>
      </c>
      <c r="EU132" s="7">
        <f>EU25+EU39+EU78+EU88+EU126+EU131</f>
        <v>5.8</v>
      </c>
      <c r="EV132" s="7">
        <f>EV25+EV39+EV78+EV88+EV126+EV131</f>
        <v>28</v>
      </c>
      <c r="EW132" s="11">
        <f>EW25+EW39+EW78+EW88+EW131</f>
        <v>37</v>
      </c>
      <c r="EX132" s="10">
        <f>EX25+EX39+EX78+EX88+EX131</f>
        <v>0</v>
      </c>
      <c r="EY132" s="11">
        <f>EY25+EY39+EY78+EY88+EY131</f>
        <v>18</v>
      </c>
      <c r="EZ132" s="10">
        <f>EZ25+EZ39+EZ78+EZ88+EZ131</f>
        <v>0</v>
      </c>
      <c r="FA132" s="7">
        <f>FA25+FA39+FA78+FA88+FA126+FA131</f>
        <v>6</v>
      </c>
      <c r="FB132" s="11">
        <f t="shared" ref="FB132:FM132" si="147">FB25+FB39+FB78+FB88+FB131</f>
        <v>0</v>
      </c>
      <c r="FC132" s="10">
        <f t="shared" si="147"/>
        <v>0</v>
      </c>
      <c r="FD132" s="11">
        <f t="shared" si="147"/>
        <v>0</v>
      </c>
      <c r="FE132" s="10">
        <f t="shared" si="147"/>
        <v>0</v>
      </c>
      <c r="FF132" s="11">
        <f t="shared" si="147"/>
        <v>19</v>
      </c>
      <c r="FG132" s="10">
        <f t="shared" si="147"/>
        <v>0</v>
      </c>
      <c r="FH132" s="11">
        <f t="shared" si="147"/>
        <v>0</v>
      </c>
      <c r="FI132" s="10">
        <f t="shared" si="147"/>
        <v>0</v>
      </c>
      <c r="FJ132" s="11">
        <f t="shared" si="147"/>
        <v>0</v>
      </c>
      <c r="FK132" s="10">
        <f t="shared" si="147"/>
        <v>0</v>
      </c>
      <c r="FL132" s="11">
        <f t="shared" si="147"/>
        <v>0</v>
      </c>
      <c r="FM132" s="10">
        <f t="shared" si="147"/>
        <v>0</v>
      </c>
      <c r="FN132" s="7">
        <f>FN25+FN39+FN78+FN88+FN126+FN131</f>
        <v>24</v>
      </c>
      <c r="FO132" s="7">
        <f>FO25+FO39+FO78+FO88+FO126+FO131</f>
        <v>30</v>
      </c>
    </row>
    <row r="134" spans="1:171" x14ac:dyDescent="0.2">
      <c r="D134" s="3" t="s">
        <v>22</v>
      </c>
      <c r="E134" s="3" t="s">
        <v>257</v>
      </c>
    </row>
    <row r="135" spans="1:171" x14ac:dyDescent="0.2">
      <c r="D135" s="3" t="s">
        <v>26</v>
      </c>
      <c r="E135" s="3" t="s">
        <v>258</v>
      </c>
    </row>
    <row r="136" spans="1:171" x14ac:dyDescent="0.2">
      <c r="D136" s="21" t="s">
        <v>32</v>
      </c>
      <c r="E136" s="21"/>
    </row>
    <row r="137" spans="1:171" x14ac:dyDescent="0.2">
      <c r="D137" s="3" t="s">
        <v>34</v>
      </c>
      <c r="E137" s="3" t="s">
        <v>259</v>
      </c>
    </row>
    <row r="138" spans="1:171" x14ac:dyDescent="0.2">
      <c r="D138" s="3" t="s">
        <v>35</v>
      </c>
      <c r="E138" s="3" t="s">
        <v>260</v>
      </c>
    </row>
    <row r="139" spans="1:171" x14ac:dyDescent="0.2">
      <c r="D139" s="21" t="s">
        <v>33</v>
      </c>
      <c r="E139" s="21"/>
    </row>
    <row r="140" spans="1:171" x14ac:dyDescent="0.2">
      <c r="D140" s="3" t="s">
        <v>36</v>
      </c>
      <c r="E140" s="3" t="s">
        <v>261</v>
      </c>
      <c r="M140" s="9"/>
      <c r="U140" s="9"/>
      <c r="AC140" s="9"/>
    </row>
    <row r="141" spans="1:171" x14ac:dyDescent="0.2">
      <c r="D141" s="3" t="s">
        <v>37</v>
      </c>
      <c r="E141" s="3" t="s">
        <v>262</v>
      </c>
    </row>
    <row r="142" spans="1:171" x14ac:dyDescent="0.2">
      <c r="D142" s="3" t="s">
        <v>38</v>
      </c>
      <c r="E142" s="3" t="s">
        <v>263</v>
      </c>
    </row>
    <row r="143" spans="1:171" x14ac:dyDescent="0.2">
      <c r="D143" s="3" t="s">
        <v>39</v>
      </c>
      <c r="E143" s="3" t="s">
        <v>264</v>
      </c>
    </row>
    <row r="144" spans="1:171" x14ac:dyDescent="0.2">
      <c r="D144" s="3" t="s">
        <v>40</v>
      </c>
      <c r="E144" s="3" t="s">
        <v>265</v>
      </c>
    </row>
    <row r="145" spans="4:5" x14ac:dyDescent="0.2">
      <c r="D145" s="3" t="s">
        <v>41</v>
      </c>
      <c r="E145" s="3" t="s">
        <v>266</v>
      </c>
    </row>
  </sheetData>
  <mergeCells count="185">
    <mergeCell ref="A124:FO124"/>
    <mergeCell ref="A127:FO127"/>
    <mergeCell ref="D136:E136"/>
    <mergeCell ref="D139:E139"/>
    <mergeCell ref="C119:C120"/>
    <mergeCell ref="A119:A120"/>
    <mergeCell ref="B119:B120"/>
    <mergeCell ref="C122:C123"/>
    <mergeCell ref="A122:A123"/>
    <mergeCell ref="B122:B123"/>
    <mergeCell ref="C115:C116"/>
    <mergeCell ref="A115:A116"/>
    <mergeCell ref="B115:B116"/>
    <mergeCell ref="C117:C118"/>
    <mergeCell ref="A117:A118"/>
    <mergeCell ref="B117:B118"/>
    <mergeCell ref="C111:C112"/>
    <mergeCell ref="A111:A112"/>
    <mergeCell ref="B111:B112"/>
    <mergeCell ref="C113:C114"/>
    <mergeCell ref="A113:A114"/>
    <mergeCell ref="B113:B114"/>
    <mergeCell ref="C107:C108"/>
    <mergeCell ref="A107:A108"/>
    <mergeCell ref="B107:B108"/>
    <mergeCell ref="C109:C110"/>
    <mergeCell ref="A109:A110"/>
    <mergeCell ref="B109:B110"/>
    <mergeCell ref="C101:C102"/>
    <mergeCell ref="A101:A102"/>
    <mergeCell ref="B101:B102"/>
    <mergeCell ref="C104:C105"/>
    <mergeCell ref="A104:A105"/>
    <mergeCell ref="B104:B105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A16:FO16"/>
    <mergeCell ref="A26:FO26"/>
    <mergeCell ref="A40:FO40"/>
    <mergeCell ref="A79:FO79"/>
    <mergeCell ref="A89:FO89"/>
    <mergeCell ref="C90:C91"/>
    <mergeCell ref="A90:A91"/>
    <mergeCell ref="B90:B91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diagnostyka i urządzenia mechat</vt:lpstr>
      <vt:lpstr>organizacja transportu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2021-05-14T07:27:45Z</dcterms:created>
  <dcterms:modified xsi:type="dcterms:W3CDTF">2021-06-01T10:22:20Z</dcterms:modified>
</cp:coreProperties>
</file>