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A54ABCAA-C0FC-4DC5-B0A3-F283516562D4}" xr6:coauthVersionLast="45" xr6:coauthVersionMax="45" xr10:uidLastSave="{00000000-0000-0000-0000-000000000000}"/>
  <bookViews>
    <workbookView xWindow="-120" yWindow="-120" windowWidth="38640" windowHeight="15840" activeTab="2"/>
  </bookViews>
  <sheets>
    <sheet name="inżynieria spawalnictwa" sheetId="1" r:id="rId1"/>
    <sheet name="komputerowo wspomagane projekto" sheetId="2" r:id="rId2"/>
    <sheet name="urządzenia mechatroniczn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R17" i="1"/>
  <c r="AL17" i="1"/>
  <c r="BE17" i="1"/>
  <c r="BX17" i="1"/>
  <c r="CQ17" i="1"/>
  <c r="I18" i="1"/>
  <c r="J18" i="1"/>
  <c r="K18" i="1"/>
  <c r="L18" i="1"/>
  <c r="M18" i="1"/>
  <c r="N18" i="1"/>
  <c r="O18" i="1"/>
  <c r="P18" i="1"/>
  <c r="R18" i="1"/>
  <c r="AL18" i="1"/>
  <c r="BE18" i="1"/>
  <c r="F18" i="1"/>
  <c r="BX18" i="1"/>
  <c r="CQ18" i="1"/>
  <c r="K19" i="1"/>
  <c r="L19" i="1"/>
  <c r="M19" i="1"/>
  <c r="N19" i="1"/>
  <c r="O19" i="1"/>
  <c r="P19" i="1"/>
  <c r="R19" i="1"/>
  <c r="S19" i="1"/>
  <c r="AL19" i="1"/>
  <c r="AM19" i="1"/>
  <c r="I19" i="1"/>
  <c r="AO19" i="1"/>
  <c r="J19" i="1"/>
  <c r="AS19" i="1"/>
  <c r="BE19" i="1"/>
  <c r="Q19" i="1"/>
  <c r="BX19" i="1"/>
  <c r="CQ19" i="1"/>
  <c r="I20" i="1"/>
  <c r="J20" i="1"/>
  <c r="H20" i="1"/>
  <c r="K20" i="1"/>
  <c r="L20" i="1"/>
  <c r="M20" i="1"/>
  <c r="N20" i="1"/>
  <c r="O20" i="1"/>
  <c r="P20" i="1"/>
  <c r="R20" i="1"/>
  <c r="AL20" i="1"/>
  <c r="G20" i="1"/>
  <c r="BE20" i="1"/>
  <c r="F20" i="1"/>
  <c r="BX20" i="1"/>
  <c r="CQ20" i="1"/>
  <c r="I21" i="1"/>
  <c r="J21" i="1"/>
  <c r="K21" i="1"/>
  <c r="L21" i="1"/>
  <c r="M21" i="1"/>
  <c r="N21" i="1"/>
  <c r="O21" i="1"/>
  <c r="P21" i="1"/>
  <c r="S21" i="1"/>
  <c r="AC21" i="1"/>
  <c r="AK21" i="1"/>
  <c r="BE21" i="1"/>
  <c r="BX21" i="1"/>
  <c r="CQ21" i="1"/>
  <c r="G22" i="1"/>
  <c r="J22" i="1"/>
  <c r="K22" i="1"/>
  <c r="L22" i="1"/>
  <c r="M22" i="1"/>
  <c r="N22" i="1"/>
  <c r="O22" i="1"/>
  <c r="P22" i="1"/>
  <c r="R22" i="1"/>
  <c r="S22" i="1"/>
  <c r="AL22" i="1"/>
  <c r="F22" i="1"/>
  <c r="AM22" i="1"/>
  <c r="I22" i="1"/>
  <c r="H22" i="1"/>
  <c r="AS22" i="1"/>
  <c r="BE22" i="1"/>
  <c r="Q22" i="1"/>
  <c r="BX22" i="1"/>
  <c r="CQ22" i="1"/>
  <c r="G23" i="1"/>
  <c r="I23" i="1"/>
  <c r="J23" i="1"/>
  <c r="K23" i="1"/>
  <c r="L23" i="1"/>
  <c r="M23" i="1"/>
  <c r="N23" i="1"/>
  <c r="O23" i="1"/>
  <c r="P23" i="1"/>
  <c r="R23" i="1"/>
  <c r="AL23" i="1"/>
  <c r="BE23" i="1"/>
  <c r="BX23" i="1"/>
  <c r="CQ23" i="1"/>
  <c r="I24" i="1"/>
  <c r="J24" i="1"/>
  <c r="H24" i="1"/>
  <c r="K24" i="1"/>
  <c r="L24" i="1"/>
  <c r="M24" i="1"/>
  <c r="N24" i="1"/>
  <c r="O24" i="1"/>
  <c r="P24" i="1"/>
  <c r="R24" i="1"/>
  <c r="AL24" i="1"/>
  <c r="G24" i="1"/>
  <c r="BE24" i="1"/>
  <c r="F24" i="1"/>
  <c r="BX24" i="1"/>
  <c r="CQ24" i="1"/>
  <c r="K25" i="1"/>
  <c r="M25" i="1"/>
  <c r="O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I27" i="1"/>
  <c r="J27" i="1"/>
  <c r="K27" i="1"/>
  <c r="K28" i="1"/>
  <c r="L27" i="1"/>
  <c r="M27" i="1"/>
  <c r="M28" i="1"/>
  <c r="N27" i="1"/>
  <c r="O27" i="1"/>
  <c r="O28" i="1"/>
  <c r="P27" i="1"/>
  <c r="R27" i="1"/>
  <c r="AL27" i="1"/>
  <c r="BE27" i="1"/>
  <c r="BX27" i="1"/>
  <c r="CQ27" i="1"/>
  <c r="J28" i="1"/>
  <c r="L28" i="1"/>
  <c r="N28" i="1"/>
  <c r="P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I30" i="1"/>
  <c r="J30" i="1"/>
  <c r="K30" i="1"/>
  <c r="L30" i="1"/>
  <c r="M30" i="1"/>
  <c r="N30" i="1"/>
  <c r="O30" i="1"/>
  <c r="P30" i="1"/>
  <c r="R30" i="1"/>
  <c r="AL30" i="1"/>
  <c r="BE30" i="1"/>
  <c r="F30" i="1"/>
  <c r="BX30" i="1"/>
  <c r="CQ30" i="1"/>
  <c r="I31" i="1"/>
  <c r="J31" i="1"/>
  <c r="K31" i="1"/>
  <c r="K37" i="1"/>
  <c r="L31" i="1"/>
  <c r="M31" i="1"/>
  <c r="N31" i="1"/>
  <c r="O31" i="1"/>
  <c r="O37" i="1"/>
  <c r="P31" i="1"/>
  <c r="R31" i="1"/>
  <c r="AL31" i="1"/>
  <c r="BE31" i="1"/>
  <c r="BX31" i="1"/>
  <c r="CQ31" i="1"/>
  <c r="I32" i="1"/>
  <c r="J32" i="1"/>
  <c r="H32" i="1"/>
  <c r="K32" i="1"/>
  <c r="L32" i="1"/>
  <c r="M32" i="1"/>
  <c r="N32" i="1"/>
  <c r="O32" i="1"/>
  <c r="P32" i="1"/>
  <c r="R32" i="1"/>
  <c r="AL32" i="1"/>
  <c r="BE32" i="1"/>
  <c r="F32" i="1"/>
  <c r="BX32" i="1"/>
  <c r="CQ32" i="1"/>
  <c r="CQ37" i="1"/>
  <c r="I33" i="1"/>
  <c r="J33" i="1"/>
  <c r="K33" i="1"/>
  <c r="L33" i="1"/>
  <c r="M33" i="1"/>
  <c r="N33" i="1"/>
  <c r="O33" i="1"/>
  <c r="P33" i="1"/>
  <c r="R33" i="1"/>
  <c r="AL33" i="1"/>
  <c r="BE33" i="1"/>
  <c r="BX33" i="1"/>
  <c r="CQ33" i="1"/>
  <c r="I34" i="1"/>
  <c r="J34" i="1"/>
  <c r="H34" i="1"/>
  <c r="K34" i="1"/>
  <c r="L34" i="1"/>
  <c r="M34" i="1"/>
  <c r="N34" i="1"/>
  <c r="O34" i="1"/>
  <c r="P34" i="1"/>
  <c r="R34" i="1"/>
  <c r="AL34" i="1"/>
  <c r="BE34" i="1"/>
  <c r="F34" i="1"/>
  <c r="BX34" i="1"/>
  <c r="CQ34" i="1"/>
  <c r="I35" i="1"/>
  <c r="J35" i="1"/>
  <c r="K35" i="1"/>
  <c r="L35" i="1"/>
  <c r="M35" i="1"/>
  <c r="N35" i="1"/>
  <c r="O35" i="1"/>
  <c r="P35" i="1"/>
  <c r="R35" i="1"/>
  <c r="AL35" i="1"/>
  <c r="BE35" i="1"/>
  <c r="BX35" i="1"/>
  <c r="CQ35" i="1"/>
  <c r="I36" i="1"/>
  <c r="J36" i="1"/>
  <c r="H36" i="1"/>
  <c r="K36" i="1"/>
  <c r="L36" i="1"/>
  <c r="M36" i="1"/>
  <c r="N36" i="1"/>
  <c r="O36" i="1"/>
  <c r="P36" i="1"/>
  <c r="R36" i="1"/>
  <c r="AL36" i="1"/>
  <c r="BE36" i="1"/>
  <c r="F36" i="1"/>
  <c r="BX36" i="1"/>
  <c r="CQ36" i="1"/>
  <c r="I37" i="1"/>
  <c r="M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G39" i="1"/>
  <c r="I39" i="1"/>
  <c r="J39" i="1"/>
  <c r="K39" i="1"/>
  <c r="L39" i="1"/>
  <c r="M39" i="1"/>
  <c r="N39" i="1"/>
  <c r="O39" i="1"/>
  <c r="P39" i="1"/>
  <c r="R39" i="1"/>
  <c r="AL39" i="1"/>
  <c r="BE39" i="1"/>
  <c r="BX39" i="1"/>
  <c r="CQ39" i="1"/>
  <c r="I40" i="1"/>
  <c r="J40" i="1"/>
  <c r="H40" i="1"/>
  <c r="K40" i="1"/>
  <c r="L40" i="1"/>
  <c r="M40" i="1"/>
  <c r="N40" i="1"/>
  <c r="O40" i="1"/>
  <c r="P40" i="1"/>
  <c r="R40" i="1"/>
  <c r="AL40" i="1"/>
  <c r="G40" i="1"/>
  <c r="BE40" i="1"/>
  <c r="F40" i="1"/>
  <c r="BX40" i="1"/>
  <c r="CQ40" i="1"/>
  <c r="G41" i="1"/>
  <c r="I41" i="1"/>
  <c r="J41" i="1"/>
  <c r="K41" i="1"/>
  <c r="L41" i="1"/>
  <c r="M41" i="1"/>
  <c r="N41" i="1"/>
  <c r="O41" i="1"/>
  <c r="P41" i="1"/>
  <c r="R41" i="1"/>
  <c r="AL41" i="1"/>
  <c r="BE41" i="1"/>
  <c r="BX41" i="1"/>
  <c r="CQ41" i="1"/>
  <c r="I42" i="1"/>
  <c r="J42" i="1"/>
  <c r="H42" i="1"/>
  <c r="K42" i="1"/>
  <c r="L42" i="1"/>
  <c r="M42" i="1"/>
  <c r="N42" i="1"/>
  <c r="O42" i="1"/>
  <c r="P42" i="1"/>
  <c r="R42" i="1"/>
  <c r="AL42" i="1"/>
  <c r="G42" i="1"/>
  <c r="BE42" i="1"/>
  <c r="F42" i="1"/>
  <c r="BX42" i="1"/>
  <c r="CQ42" i="1"/>
  <c r="G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I44" i="1"/>
  <c r="J44" i="1"/>
  <c r="H44" i="1"/>
  <c r="K44" i="1"/>
  <c r="L44" i="1"/>
  <c r="M44" i="1"/>
  <c r="N44" i="1"/>
  <c r="O44" i="1"/>
  <c r="P44" i="1"/>
  <c r="R44" i="1"/>
  <c r="AL44" i="1"/>
  <c r="G44" i="1"/>
  <c r="BE44" i="1"/>
  <c r="F44" i="1"/>
  <c r="BX44" i="1"/>
  <c r="CQ44" i="1"/>
  <c r="G45" i="1"/>
  <c r="J45" i="1"/>
  <c r="K45" i="1"/>
  <c r="M45" i="1"/>
  <c r="M50" i="1"/>
  <c r="N45" i="1"/>
  <c r="O45" i="1"/>
  <c r="O50" i="1"/>
  <c r="P45" i="1"/>
  <c r="Q45" i="1"/>
  <c r="S45" i="1"/>
  <c r="AL45" i="1"/>
  <c r="F45" i="1"/>
  <c r="AM45" i="1"/>
  <c r="I45" i="1"/>
  <c r="AS45" i="1"/>
  <c r="AT45" i="1"/>
  <c r="L45" i="1"/>
  <c r="BD45" i="1"/>
  <c r="R45" i="1"/>
  <c r="BE45" i="1"/>
  <c r="BX45" i="1"/>
  <c r="CQ45" i="1"/>
  <c r="I46" i="1"/>
  <c r="K46" i="1"/>
  <c r="K50" i="1"/>
  <c r="L46" i="1"/>
  <c r="M46" i="1"/>
  <c r="N46" i="1"/>
  <c r="O46" i="1"/>
  <c r="P46" i="1"/>
  <c r="R46" i="1"/>
  <c r="S46" i="1"/>
  <c r="S50" i="1"/>
  <c r="S74" i="1"/>
  <c r="AL46" i="1"/>
  <c r="BE46" i="1"/>
  <c r="BF46" i="1"/>
  <c r="BH46" i="1"/>
  <c r="J46" i="1"/>
  <c r="BL46" i="1"/>
  <c r="BX46" i="1"/>
  <c r="CQ46" i="1"/>
  <c r="J47" i="1"/>
  <c r="K47" i="1"/>
  <c r="L47" i="1"/>
  <c r="M47" i="1"/>
  <c r="N47" i="1"/>
  <c r="O47" i="1"/>
  <c r="P47" i="1"/>
  <c r="S47" i="1"/>
  <c r="AL47" i="1"/>
  <c r="AM47" i="1"/>
  <c r="I47" i="1"/>
  <c r="H47" i="1"/>
  <c r="AS47" i="1"/>
  <c r="AX47" i="1"/>
  <c r="BD47" i="1"/>
  <c r="R47" i="1"/>
  <c r="R50" i="1"/>
  <c r="BX47" i="1"/>
  <c r="CQ47" i="1"/>
  <c r="I48" i="1"/>
  <c r="J48" i="1"/>
  <c r="H48" i="1"/>
  <c r="K48" i="1"/>
  <c r="L48" i="1"/>
  <c r="M48" i="1"/>
  <c r="N48" i="1"/>
  <c r="O48" i="1"/>
  <c r="P48" i="1"/>
  <c r="R48" i="1"/>
  <c r="AL48" i="1"/>
  <c r="BE48" i="1"/>
  <c r="F48" i="1"/>
  <c r="BX48" i="1"/>
  <c r="CQ48" i="1"/>
  <c r="CQ50" i="1"/>
  <c r="I49" i="1"/>
  <c r="H49" i="1"/>
  <c r="J49" i="1"/>
  <c r="K49" i="1"/>
  <c r="L49" i="1"/>
  <c r="M49" i="1"/>
  <c r="N49" i="1"/>
  <c r="O49" i="1"/>
  <c r="P49" i="1"/>
  <c r="R49" i="1"/>
  <c r="AL49" i="1"/>
  <c r="F49" i="1"/>
  <c r="BE49" i="1"/>
  <c r="BX49" i="1"/>
  <c r="CQ49" i="1"/>
  <c r="J50" i="1"/>
  <c r="L50" i="1"/>
  <c r="N50" i="1"/>
  <c r="P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I52" i="1"/>
  <c r="J52" i="1"/>
  <c r="H52" i="1"/>
  <c r="K52" i="1"/>
  <c r="L52" i="1"/>
  <c r="M52" i="1"/>
  <c r="N52" i="1"/>
  <c r="O52" i="1"/>
  <c r="P52" i="1"/>
  <c r="R52" i="1"/>
  <c r="AL52" i="1"/>
  <c r="G52" i="1"/>
  <c r="BE52" i="1"/>
  <c r="F52" i="1"/>
  <c r="BX52" i="1"/>
  <c r="CQ52" i="1"/>
  <c r="I53" i="1"/>
  <c r="H53" i="1"/>
  <c r="J53" i="1"/>
  <c r="K53" i="1"/>
  <c r="L53" i="1"/>
  <c r="M53" i="1"/>
  <c r="N53" i="1"/>
  <c r="O53" i="1"/>
  <c r="P53" i="1"/>
  <c r="R53" i="1"/>
  <c r="AL53" i="1"/>
  <c r="F53" i="1"/>
  <c r="BE53" i="1"/>
  <c r="BX53" i="1"/>
  <c r="CQ53" i="1"/>
  <c r="I54" i="1"/>
  <c r="J54" i="1"/>
  <c r="H54" i="1"/>
  <c r="K54" i="1"/>
  <c r="L54" i="1"/>
  <c r="M54" i="1"/>
  <c r="N54" i="1"/>
  <c r="O54" i="1"/>
  <c r="P54" i="1"/>
  <c r="R54" i="1"/>
  <c r="AL54" i="1"/>
  <c r="G54" i="1"/>
  <c r="BE54" i="1"/>
  <c r="F54" i="1"/>
  <c r="BX54" i="1"/>
  <c r="CQ54" i="1"/>
  <c r="I55" i="1"/>
  <c r="H55" i="1"/>
  <c r="J55" i="1"/>
  <c r="K55" i="1"/>
  <c r="L55" i="1"/>
  <c r="M55" i="1"/>
  <c r="N55" i="1"/>
  <c r="O55" i="1"/>
  <c r="P55" i="1"/>
  <c r="R55" i="1"/>
  <c r="AL55" i="1"/>
  <c r="F55" i="1"/>
  <c r="BE55" i="1"/>
  <c r="BX55" i="1"/>
  <c r="CQ55" i="1"/>
  <c r="I56" i="1"/>
  <c r="J56" i="1"/>
  <c r="H56" i="1"/>
  <c r="K56" i="1"/>
  <c r="L56" i="1"/>
  <c r="M56" i="1"/>
  <c r="N56" i="1"/>
  <c r="O56" i="1"/>
  <c r="P56" i="1"/>
  <c r="R56" i="1"/>
  <c r="AL56" i="1"/>
  <c r="G56" i="1"/>
  <c r="BE56" i="1"/>
  <c r="F56" i="1"/>
  <c r="BX56" i="1"/>
  <c r="CQ56" i="1"/>
  <c r="I57" i="1"/>
  <c r="H57" i="1"/>
  <c r="J57" i="1"/>
  <c r="K57" i="1"/>
  <c r="L57" i="1"/>
  <c r="M57" i="1"/>
  <c r="N57" i="1"/>
  <c r="O57" i="1"/>
  <c r="P57" i="1"/>
  <c r="R57" i="1"/>
  <c r="AL57" i="1"/>
  <c r="F57" i="1"/>
  <c r="BE57" i="1"/>
  <c r="BX57" i="1"/>
  <c r="CQ57" i="1"/>
  <c r="I58" i="1"/>
  <c r="J58" i="1"/>
  <c r="H58" i="1"/>
  <c r="K58" i="1"/>
  <c r="L58" i="1"/>
  <c r="M58" i="1"/>
  <c r="N58" i="1"/>
  <c r="O58" i="1"/>
  <c r="P58" i="1"/>
  <c r="R58" i="1"/>
  <c r="AL58" i="1"/>
  <c r="G58" i="1"/>
  <c r="BE58" i="1"/>
  <c r="F58" i="1"/>
  <c r="BX58" i="1"/>
  <c r="CQ58" i="1"/>
  <c r="I59" i="1"/>
  <c r="H59" i="1"/>
  <c r="J59" i="1"/>
  <c r="K59" i="1"/>
  <c r="L59" i="1"/>
  <c r="M59" i="1"/>
  <c r="N59" i="1"/>
  <c r="O59" i="1"/>
  <c r="P59" i="1"/>
  <c r="R59" i="1"/>
  <c r="AL59" i="1"/>
  <c r="F59" i="1"/>
  <c r="BE59" i="1"/>
  <c r="BX59" i="1"/>
  <c r="CQ59" i="1"/>
  <c r="I60" i="1"/>
  <c r="J60" i="1"/>
  <c r="H60" i="1"/>
  <c r="K60" i="1"/>
  <c r="L60" i="1"/>
  <c r="M60" i="1"/>
  <c r="N60" i="1"/>
  <c r="O60" i="1"/>
  <c r="P60" i="1"/>
  <c r="R60" i="1"/>
  <c r="AL60" i="1"/>
  <c r="G60" i="1"/>
  <c r="BE60" i="1"/>
  <c r="F60" i="1"/>
  <c r="BX60" i="1"/>
  <c r="CQ60" i="1"/>
  <c r="I61" i="1"/>
  <c r="H61" i="1"/>
  <c r="J61" i="1"/>
  <c r="K61" i="1"/>
  <c r="L61" i="1"/>
  <c r="M61" i="1"/>
  <c r="N61" i="1"/>
  <c r="O61" i="1"/>
  <c r="P61" i="1"/>
  <c r="R61" i="1"/>
  <c r="AL61" i="1"/>
  <c r="F61" i="1"/>
  <c r="BE61" i="1"/>
  <c r="BX61" i="1"/>
  <c r="CQ61" i="1"/>
  <c r="I62" i="1"/>
  <c r="J62" i="1"/>
  <c r="H62" i="1"/>
  <c r="K62" i="1"/>
  <c r="L62" i="1"/>
  <c r="M62" i="1"/>
  <c r="N62" i="1"/>
  <c r="O62" i="1"/>
  <c r="P62" i="1"/>
  <c r="R62" i="1"/>
  <c r="AL62" i="1"/>
  <c r="G62" i="1"/>
  <c r="BE62" i="1"/>
  <c r="F62" i="1"/>
  <c r="BX62" i="1"/>
  <c r="CQ62" i="1"/>
  <c r="I63" i="1"/>
  <c r="H63" i="1"/>
  <c r="J63" i="1"/>
  <c r="K63" i="1"/>
  <c r="L63" i="1"/>
  <c r="M63" i="1"/>
  <c r="N63" i="1"/>
  <c r="O63" i="1"/>
  <c r="P63" i="1"/>
  <c r="R63" i="1"/>
  <c r="AL63" i="1"/>
  <c r="F63" i="1"/>
  <c r="BE63" i="1"/>
  <c r="BX63" i="1"/>
  <c r="CQ63" i="1"/>
  <c r="I64" i="1"/>
  <c r="J64" i="1"/>
  <c r="H64" i="1"/>
  <c r="K64" i="1"/>
  <c r="L64" i="1"/>
  <c r="M64" i="1"/>
  <c r="N64" i="1"/>
  <c r="O64" i="1"/>
  <c r="P64" i="1"/>
  <c r="R64" i="1"/>
  <c r="AL64" i="1"/>
  <c r="G64" i="1"/>
  <c r="BE64" i="1"/>
  <c r="F64" i="1"/>
  <c r="BX64" i="1"/>
  <c r="CQ64" i="1"/>
  <c r="I65" i="1"/>
  <c r="H65" i="1"/>
  <c r="J65" i="1"/>
  <c r="K65" i="1"/>
  <c r="L65" i="1"/>
  <c r="M65" i="1"/>
  <c r="N65" i="1"/>
  <c r="O65" i="1"/>
  <c r="P65" i="1"/>
  <c r="R65" i="1"/>
  <c r="AL65" i="1"/>
  <c r="F65" i="1"/>
  <c r="BE65" i="1"/>
  <c r="BX65" i="1"/>
  <c r="CQ65" i="1"/>
  <c r="I66" i="1"/>
  <c r="J66" i="1"/>
  <c r="H66" i="1"/>
  <c r="K66" i="1"/>
  <c r="L66" i="1"/>
  <c r="M66" i="1"/>
  <c r="N66" i="1"/>
  <c r="O66" i="1"/>
  <c r="P66" i="1"/>
  <c r="R66" i="1"/>
  <c r="AL66" i="1"/>
  <c r="G66" i="1"/>
  <c r="BE66" i="1"/>
  <c r="F66" i="1"/>
  <c r="BX66" i="1"/>
  <c r="CQ66" i="1"/>
  <c r="I68" i="1"/>
  <c r="H68" i="1"/>
  <c r="H69" i="1"/>
  <c r="J68" i="1"/>
  <c r="K68" i="1"/>
  <c r="K69" i="1"/>
  <c r="L68" i="1"/>
  <c r="M68" i="1"/>
  <c r="M69" i="1"/>
  <c r="N68" i="1"/>
  <c r="O68" i="1"/>
  <c r="O69" i="1"/>
  <c r="P68" i="1"/>
  <c r="R68" i="1"/>
  <c r="AL68" i="1"/>
  <c r="F68" i="1"/>
  <c r="F69" i="1"/>
  <c r="BE68" i="1"/>
  <c r="BX68" i="1"/>
  <c r="CQ68" i="1"/>
  <c r="J69" i="1"/>
  <c r="L69" i="1"/>
  <c r="N69" i="1"/>
  <c r="P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I71" i="1"/>
  <c r="J71" i="1"/>
  <c r="H71" i="1"/>
  <c r="K71" i="1"/>
  <c r="L71" i="1"/>
  <c r="M71" i="1"/>
  <c r="N71" i="1"/>
  <c r="O71" i="1"/>
  <c r="P71" i="1"/>
  <c r="R71" i="1"/>
  <c r="AL71" i="1"/>
  <c r="G71" i="1"/>
  <c r="BE71" i="1"/>
  <c r="BE73" i="1"/>
  <c r="BX71" i="1"/>
  <c r="CQ71" i="1"/>
  <c r="CQ73" i="1"/>
  <c r="I72" i="1"/>
  <c r="H72" i="1"/>
  <c r="J72" i="1"/>
  <c r="K72" i="1"/>
  <c r="K73" i="1"/>
  <c r="L72" i="1"/>
  <c r="M72" i="1"/>
  <c r="M73" i="1"/>
  <c r="N72" i="1"/>
  <c r="O72" i="1"/>
  <c r="O73" i="1"/>
  <c r="P72" i="1"/>
  <c r="R72" i="1"/>
  <c r="AL72" i="1"/>
  <c r="F72" i="1"/>
  <c r="BE72" i="1"/>
  <c r="BX72" i="1"/>
  <c r="CQ72" i="1"/>
  <c r="J73" i="1"/>
  <c r="L73" i="1"/>
  <c r="N73" i="1"/>
  <c r="P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I17" i="2"/>
  <c r="J17" i="2"/>
  <c r="K17" i="2"/>
  <c r="L17" i="2"/>
  <c r="L25" i="2"/>
  <c r="M17" i="2"/>
  <c r="N17" i="2"/>
  <c r="N25" i="2"/>
  <c r="O17" i="2"/>
  <c r="P17" i="2"/>
  <c r="P25" i="2"/>
  <c r="R17" i="2"/>
  <c r="AL17" i="2"/>
  <c r="G17" i="2"/>
  <c r="BE17" i="2"/>
  <c r="F17" i="2"/>
  <c r="BX17" i="2"/>
  <c r="CQ17" i="2"/>
  <c r="G18" i="2"/>
  <c r="I18" i="2"/>
  <c r="J18" i="2"/>
  <c r="K18" i="2"/>
  <c r="L18" i="2"/>
  <c r="M18" i="2"/>
  <c r="N18" i="2"/>
  <c r="O18" i="2"/>
  <c r="P18" i="2"/>
  <c r="R18" i="2"/>
  <c r="AL18" i="2"/>
  <c r="BE18" i="2"/>
  <c r="BX18" i="2"/>
  <c r="CQ18" i="2"/>
  <c r="K19" i="2"/>
  <c r="L19" i="2"/>
  <c r="M19" i="2"/>
  <c r="N19" i="2"/>
  <c r="O19" i="2"/>
  <c r="P19" i="2"/>
  <c r="R19" i="2"/>
  <c r="S19" i="2"/>
  <c r="AL19" i="2"/>
  <c r="AM19" i="2"/>
  <c r="I19" i="2"/>
  <c r="H19" i="2"/>
  <c r="AO19" i="2"/>
  <c r="J19" i="2"/>
  <c r="AS19" i="2"/>
  <c r="BE19" i="2"/>
  <c r="BX19" i="2"/>
  <c r="BX25" i="2"/>
  <c r="CQ19" i="2"/>
  <c r="I20" i="2"/>
  <c r="J20" i="2"/>
  <c r="H20" i="2"/>
  <c r="K20" i="2"/>
  <c r="L20" i="2"/>
  <c r="M20" i="2"/>
  <c r="N20" i="2"/>
  <c r="O20" i="2"/>
  <c r="P20" i="2"/>
  <c r="R20" i="2"/>
  <c r="AL20" i="2"/>
  <c r="G20" i="2"/>
  <c r="BE20" i="2"/>
  <c r="F20" i="2"/>
  <c r="BX20" i="2"/>
  <c r="CQ20" i="2"/>
  <c r="I21" i="2"/>
  <c r="H21" i="2"/>
  <c r="J21" i="2"/>
  <c r="K21" i="2"/>
  <c r="L21" i="2"/>
  <c r="M21" i="2"/>
  <c r="N21" i="2"/>
  <c r="O21" i="2"/>
  <c r="P21" i="2"/>
  <c r="S21" i="2"/>
  <c r="AC21" i="2"/>
  <c r="AK21" i="2"/>
  <c r="R21" i="2"/>
  <c r="BE21" i="2"/>
  <c r="BX21" i="2"/>
  <c r="CQ21" i="2"/>
  <c r="J22" i="2"/>
  <c r="K22" i="2"/>
  <c r="L22" i="2"/>
  <c r="M22" i="2"/>
  <c r="N22" i="2"/>
  <c r="O22" i="2"/>
  <c r="P22" i="2"/>
  <c r="R22" i="2"/>
  <c r="S22" i="2"/>
  <c r="AL22" i="2"/>
  <c r="F22" i="2"/>
  <c r="AM22" i="2"/>
  <c r="G22" i="2"/>
  <c r="AS22" i="2"/>
  <c r="BE22" i="2"/>
  <c r="Q22" i="2"/>
  <c r="BX22" i="2"/>
  <c r="CQ22" i="2"/>
  <c r="I23" i="2"/>
  <c r="H23" i="2"/>
  <c r="J23" i="2"/>
  <c r="K23" i="2"/>
  <c r="L23" i="2"/>
  <c r="M23" i="2"/>
  <c r="N23" i="2"/>
  <c r="O23" i="2"/>
  <c r="P23" i="2"/>
  <c r="R23" i="2"/>
  <c r="AL23" i="2"/>
  <c r="F23" i="2"/>
  <c r="BE23" i="2"/>
  <c r="BX23" i="2"/>
  <c r="CQ23" i="2"/>
  <c r="I24" i="2"/>
  <c r="J24" i="2"/>
  <c r="H24" i="2"/>
  <c r="K24" i="2"/>
  <c r="L24" i="2"/>
  <c r="M24" i="2"/>
  <c r="N24" i="2"/>
  <c r="O24" i="2"/>
  <c r="P24" i="2"/>
  <c r="R24" i="2"/>
  <c r="AL24" i="2"/>
  <c r="G24" i="2"/>
  <c r="BE24" i="2"/>
  <c r="F24" i="2"/>
  <c r="BX24" i="2"/>
  <c r="CQ24" i="2"/>
  <c r="K25" i="2"/>
  <c r="M25" i="2"/>
  <c r="O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I27" i="2"/>
  <c r="H27" i="2"/>
  <c r="H28" i="2"/>
  <c r="J27" i="2"/>
  <c r="K27" i="2"/>
  <c r="K28" i="2"/>
  <c r="L27" i="2"/>
  <c r="M27" i="2"/>
  <c r="M28" i="2"/>
  <c r="N27" i="2"/>
  <c r="O27" i="2"/>
  <c r="O28" i="2"/>
  <c r="P27" i="2"/>
  <c r="R27" i="2"/>
  <c r="AL27" i="2"/>
  <c r="F27" i="2"/>
  <c r="F28" i="2"/>
  <c r="BE27" i="2"/>
  <c r="BX27" i="2"/>
  <c r="CQ27" i="2"/>
  <c r="J28" i="2"/>
  <c r="L28" i="2"/>
  <c r="N28" i="2"/>
  <c r="P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I30" i="2"/>
  <c r="J30" i="2"/>
  <c r="J37" i="2"/>
  <c r="K30" i="2"/>
  <c r="L30" i="2"/>
  <c r="L37" i="2"/>
  <c r="M30" i="2"/>
  <c r="N30" i="2"/>
  <c r="N37" i="2"/>
  <c r="O30" i="2"/>
  <c r="P30" i="2"/>
  <c r="P37" i="2"/>
  <c r="R30" i="2"/>
  <c r="R37" i="2"/>
  <c r="AL30" i="2"/>
  <c r="G30" i="2"/>
  <c r="BE30" i="2"/>
  <c r="F30" i="2"/>
  <c r="BX30" i="2"/>
  <c r="CQ30" i="2"/>
  <c r="I31" i="2"/>
  <c r="H31" i="2"/>
  <c r="J31" i="2"/>
  <c r="K31" i="2"/>
  <c r="L31" i="2"/>
  <c r="M31" i="2"/>
  <c r="N31" i="2"/>
  <c r="O31" i="2"/>
  <c r="P31" i="2"/>
  <c r="R31" i="2"/>
  <c r="AL31" i="2"/>
  <c r="F31" i="2"/>
  <c r="BE31" i="2"/>
  <c r="BX31" i="2"/>
  <c r="BX37" i="2"/>
  <c r="CQ31" i="2"/>
  <c r="I32" i="2"/>
  <c r="J32" i="2"/>
  <c r="H32" i="2"/>
  <c r="K32" i="2"/>
  <c r="L32" i="2"/>
  <c r="M32" i="2"/>
  <c r="N32" i="2"/>
  <c r="O32" i="2"/>
  <c r="P32" i="2"/>
  <c r="R32" i="2"/>
  <c r="AL32" i="2"/>
  <c r="G32" i="2"/>
  <c r="BE32" i="2"/>
  <c r="F32" i="2"/>
  <c r="BX32" i="2"/>
  <c r="CQ32" i="2"/>
  <c r="I33" i="2"/>
  <c r="H33" i="2"/>
  <c r="J33" i="2"/>
  <c r="K33" i="2"/>
  <c r="L33" i="2"/>
  <c r="M33" i="2"/>
  <c r="N33" i="2"/>
  <c r="O33" i="2"/>
  <c r="P33" i="2"/>
  <c r="R33" i="2"/>
  <c r="AL33" i="2"/>
  <c r="F33" i="2"/>
  <c r="BE33" i="2"/>
  <c r="BX33" i="2"/>
  <c r="CQ33" i="2"/>
  <c r="I34" i="2"/>
  <c r="J34" i="2"/>
  <c r="H34" i="2"/>
  <c r="K34" i="2"/>
  <c r="L34" i="2"/>
  <c r="M34" i="2"/>
  <c r="N34" i="2"/>
  <c r="O34" i="2"/>
  <c r="P34" i="2"/>
  <c r="R34" i="2"/>
  <c r="AL34" i="2"/>
  <c r="G34" i="2"/>
  <c r="BE34" i="2"/>
  <c r="F34" i="2"/>
  <c r="BX34" i="2"/>
  <c r="CQ34" i="2"/>
  <c r="I35" i="2"/>
  <c r="H35" i="2"/>
  <c r="J35" i="2"/>
  <c r="K35" i="2"/>
  <c r="L35" i="2"/>
  <c r="M35" i="2"/>
  <c r="N35" i="2"/>
  <c r="O35" i="2"/>
  <c r="P35" i="2"/>
  <c r="R35" i="2"/>
  <c r="AL35" i="2"/>
  <c r="F35" i="2"/>
  <c r="BE35" i="2"/>
  <c r="BX35" i="2"/>
  <c r="CQ35" i="2"/>
  <c r="I36" i="2"/>
  <c r="J36" i="2"/>
  <c r="H36" i="2"/>
  <c r="K36" i="2"/>
  <c r="L36" i="2"/>
  <c r="M36" i="2"/>
  <c r="N36" i="2"/>
  <c r="O36" i="2"/>
  <c r="P36" i="2"/>
  <c r="R36" i="2"/>
  <c r="AL36" i="2"/>
  <c r="G36" i="2"/>
  <c r="BE36" i="2"/>
  <c r="F36" i="2"/>
  <c r="BX36" i="2"/>
  <c r="CQ36" i="2"/>
  <c r="I37" i="2"/>
  <c r="K37" i="2"/>
  <c r="M37" i="2"/>
  <c r="O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I39" i="2"/>
  <c r="H39" i="2"/>
  <c r="J39" i="2"/>
  <c r="K39" i="2"/>
  <c r="L39" i="2"/>
  <c r="M39" i="2"/>
  <c r="N39" i="2"/>
  <c r="O39" i="2"/>
  <c r="P39" i="2"/>
  <c r="R39" i="2"/>
  <c r="AL39" i="2"/>
  <c r="F39" i="2"/>
  <c r="BE39" i="2"/>
  <c r="BX39" i="2"/>
  <c r="CQ39" i="2"/>
  <c r="I40" i="2"/>
  <c r="J40" i="2"/>
  <c r="J50" i="2"/>
  <c r="K40" i="2"/>
  <c r="L40" i="2"/>
  <c r="M40" i="2"/>
  <c r="N40" i="2"/>
  <c r="N50" i="2"/>
  <c r="O40" i="2"/>
  <c r="P40" i="2"/>
  <c r="P50" i="2"/>
  <c r="R40" i="2"/>
  <c r="AL40" i="2"/>
  <c r="G40" i="2"/>
  <c r="BE40" i="2"/>
  <c r="F40" i="2"/>
  <c r="BX40" i="2"/>
  <c r="CQ40" i="2"/>
  <c r="I41" i="2"/>
  <c r="H41" i="2"/>
  <c r="J41" i="2"/>
  <c r="K41" i="2"/>
  <c r="L41" i="2"/>
  <c r="M41" i="2"/>
  <c r="N41" i="2"/>
  <c r="O41" i="2"/>
  <c r="P41" i="2"/>
  <c r="R41" i="2"/>
  <c r="AL41" i="2"/>
  <c r="F41" i="2"/>
  <c r="BE41" i="2"/>
  <c r="BX41" i="2"/>
  <c r="BX50" i="2"/>
  <c r="CQ41" i="2"/>
  <c r="I42" i="2"/>
  <c r="J42" i="2"/>
  <c r="H42" i="2"/>
  <c r="K42" i="2"/>
  <c r="L42" i="2"/>
  <c r="M42" i="2"/>
  <c r="N42" i="2"/>
  <c r="O42" i="2"/>
  <c r="P42" i="2"/>
  <c r="R42" i="2"/>
  <c r="AL42" i="2"/>
  <c r="G42" i="2"/>
  <c r="BE42" i="2"/>
  <c r="F42" i="2"/>
  <c r="BX42" i="2"/>
  <c r="CQ42" i="2"/>
  <c r="I43" i="2"/>
  <c r="H43" i="2"/>
  <c r="J43" i="2"/>
  <c r="K43" i="2"/>
  <c r="L43" i="2"/>
  <c r="M43" i="2"/>
  <c r="N43" i="2"/>
  <c r="O43" i="2"/>
  <c r="P43" i="2"/>
  <c r="R43" i="2"/>
  <c r="AL43" i="2"/>
  <c r="F43" i="2"/>
  <c r="BE43" i="2"/>
  <c r="BX43" i="2"/>
  <c r="CQ43" i="2"/>
  <c r="J44" i="2"/>
  <c r="K44" i="2"/>
  <c r="L44" i="2"/>
  <c r="M44" i="2"/>
  <c r="N44" i="2"/>
  <c r="O44" i="2"/>
  <c r="P44" i="2"/>
  <c r="S44" i="2"/>
  <c r="AL44" i="2"/>
  <c r="AM44" i="2"/>
  <c r="I44" i="2"/>
  <c r="AS44" i="2"/>
  <c r="BE44" i="2"/>
  <c r="BE50" i="2"/>
  <c r="AT44" i="2"/>
  <c r="BD44" i="2"/>
  <c r="BD50" i="2"/>
  <c r="BX44" i="2"/>
  <c r="CQ44" i="2"/>
  <c r="J45" i="2"/>
  <c r="K45" i="2"/>
  <c r="M45" i="2"/>
  <c r="N45" i="2"/>
  <c r="O45" i="2"/>
  <c r="P45" i="2"/>
  <c r="R45" i="2"/>
  <c r="S45" i="2"/>
  <c r="AL45" i="2"/>
  <c r="G45" i="2"/>
  <c r="BE45" i="2"/>
  <c r="BF45" i="2"/>
  <c r="I45" i="2"/>
  <c r="BL45" i="2"/>
  <c r="BM45" i="2"/>
  <c r="L45" i="2"/>
  <c r="BW45" i="2"/>
  <c r="BX45" i="2"/>
  <c r="CQ45" i="2"/>
  <c r="J46" i="2"/>
  <c r="K46" i="2"/>
  <c r="M46" i="2"/>
  <c r="N46" i="2"/>
  <c r="O46" i="2"/>
  <c r="P46" i="2"/>
  <c r="R46" i="2"/>
  <c r="S46" i="2"/>
  <c r="AL46" i="2"/>
  <c r="G46" i="2"/>
  <c r="BE46" i="2"/>
  <c r="BF46" i="2"/>
  <c r="I46" i="2"/>
  <c r="BL46" i="2"/>
  <c r="BM46" i="2"/>
  <c r="L46" i="2"/>
  <c r="BW46" i="2"/>
  <c r="BX46" i="2"/>
  <c r="CQ46" i="2"/>
  <c r="I47" i="2"/>
  <c r="J47" i="2"/>
  <c r="H47" i="2"/>
  <c r="K47" i="2"/>
  <c r="L47" i="2"/>
  <c r="M47" i="2"/>
  <c r="N47" i="2"/>
  <c r="O47" i="2"/>
  <c r="P47" i="2"/>
  <c r="R47" i="2"/>
  <c r="AL47" i="2"/>
  <c r="G47" i="2"/>
  <c r="BE47" i="2"/>
  <c r="F47" i="2"/>
  <c r="BX47" i="2"/>
  <c r="CQ47" i="2"/>
  <c r="I48" i="2"/>
  <c r="H48" i="2"/>
  <c r="J48" i="2"/>
  <c r="K48" i="2"/>
  <c r="L48" i="2"/>
  <c r="M48" i="2"/>
  <c r="N48" i="2"/>
  <c r="O48" i="2"/>
  <c r="P48" i="2"/>
  <c r="R48" i="2"/>
  <c r="AL48" i="2"/>
  <c r="F48" i="2"/>
  <c r="BE48" i="2"/>
  <c r="BX48" i="2"/>
  <c r="CQ48" i="2"/>
  <c r="I49" i="2"/>
  <c r="J49" i="2"/>
  <c r="H49" i="2"/>
  <c r="K49" i="2"/>
  <c r="L49" i="2"/>
  <c r="M49" i="2"/>
  <c r="N49" i="2"/>
  <c r="O49" i="2"/>
  <c r="P49" i="2"/>
  <c r="R49" i="2"/>
  <c r="AL49" i="2"/>
  <c r="G49" i="2"/>
  <c r="BE49" i="2"/>
  <c r="F49" i="2"/>
  <c r="BX49" i="2"/>
  <c r="CQ49" i="2"/>
  <c r="K50" i="2"/>
  <c r="M50" i="2"/>
  <c r="O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I52" i="2"/>
  <c r="H52" i="2"/>
  <c r="J52" i="2"/>
  <c r="K52" i="2"/>
  <c r="L52" i="2"/>
  <c r="M52" i="2"/>
  <c r="N52" i="2"/>
  <c r="O52" i="2"/>
  <c r="P52" i="2"/>
  <c r="R52" i="2"/>
  <c r="AL52" i="2"/>
  <c r="F52" i="2"/>
  <c r="BE52" i="2"/>
  <c r="BX52" i="2"/>
  <c r="CQ52" i="2"/>
  <c r="I53" i="2"/>
  <c r="J53" i="2"/>
  <c r="H53" i="2"/>
  <c r="K53" i="2"/>
  <c r="L53" i="2"/>
  <c r="M53" i="2"/>
  <c r="N53" i="2"/>
  <c r="O53" i="2"/>
  <c r="P53" i="2"/>
  <c r="R53" i="2"/>
  <c r="AL53" i="2"/>
  <c r="G53" i="2"/>
  <c r="BE53" i="2"/>
  <c r="F53" i="2"/>
  <c r="BX53" i="2"/>
  <c r="CQ53" i="2"/>
  <c r="I54" i="2"/>
  <c r="H54" i="2"/>
  <c r="J54" i="2"/>
  <c r="K54" i="2"/>
  <c r="L54" i="2"/>
  <c r="M54" i="2"/>
  <c r="N54" i="2"/>
  <c r="O54" i="2"/>
  <c r="P54" i="2"/>
  <c r="R54" i="2"/>
  <c r="AL54" i="2"/>
  <c r="F54" i="2"/>
  <c r="BE54" i="2"/>
  <c r="BX54" i="2"/>
  <c r="CQ54" i="2"/>
  <c r="I55" i="2"/>
  <c r="J55" i="2"/>
  <c r="H55" i="2"/>
  <c r="K55" i="2"/>
  <c r="L55" i="2"/>
  <c r="M55" i="2"/>
  <c r="N55" i="2"/>
  <c r="O55" i="2"/>
  <c r="P55" i="2"/>
  <c r="R55" i="2"/>
  <c r="AL55" i="2"/>
  <c r="G55" i="2"/>
  <c r="BE55" i="2"/>
  <c r="F55" i="2"/>
  <c r="BX55" i="2"/>
  <c r="CQ55" i="2"/>
  <c r="I56" i="2"/>
  <c r="H56" i="2"/>
  <c r="J56" i="2"/>
  <c r="K56" i="2"/>
  <c r="L56" i="2"/>
  <c r="M56" i="2"/>
  <c r="N56" i="2"/>
  <c r="O56" i="2"/>
  <c r="P56" i="2"/>
  <c r="R56" i="2"/>
  <c r="AL56" i="2"/>
  <c r="F56" i="2"/>
  <c r="BE56" i="2"/>
  <c r="BX56" i="2"/>
  <c r="CQ56" i="2"/>
  <c r="I57" i="2"/>
  <c r="J57" i="2"/>
  <c r="H57" i="2"/>
  <c r="K57" i="2"/>
  <c r="L57" i="2"/>
  <c r="M57" i="2"/>
  <c r="N57" i="2"/>
  <c r="O57" i="2"/>
  <c r="P57" i="2"/>
  <c r="R57" i="2"/>
  <c r="AL57" i="2"/>
  <c r="G57" i="2"/>
  <c r="BE57" i="2"/>
  <c r="F57" i="2"/>
  <c r="BX57" i="2"/>
  <c r="CQ57" i="2"/>
  <c r="I58" i="2"/>
  <c r="H58" i="2"/>
  <c r="J58" i="2"/>
  <c r="K58" i="2"/>
  <c r="L58" i="2"/>
  <c r="M58" i="2"/>
  <c r="N58" i="2"/>
  <c r="O58" i="2"/>
  <c r="P58" i="2"/>
  <c r="R58" i="2"/>
  <c r="AL58" i="2"/>
  <c r="F58" i="2"/>
  <c r="BE58" i="2"/>
  <c r="BX58" i="2"/>
  <c r="CQ58" i="2"/>
  <c r="I59" i="2"/>
  <c r="J59" i="2"/>
  <c r="H59" i="2"/>
  <c r="K59" i="2"/>
  <c r="L59" i="2"/>
  <c r="M59" i="2"/>
  <c r="N59" i="2"/>
  <c r="O59" i="2"/>
  <c r="P59" i="2"/>
  <c r="R59" i="2"/>
  <c r="AL59" i="2"/>
  <c r="G59" i="2"/>
  <c r="BE59" i="2"/>
  <c r="F59" i="2"/>
  <c r="BX59" i="2"/>
  <c r="CQ59" i="2"/>
  <c r="I60" i="2"/>
  <c r="H60" i="2"/>
  <c r="J60" i="2"/>
  <c r="K60" i="2"/>
  <c r="L60" i="2"/>
  <c r="M60" i="2"/>
  <c r="N60" i="2"/>
  <c r="O60" i="2"/>
  <c r="P60" i="2"/>
  <c r="R60" i="2"/>
  <c r="AL60" i="2"/>
  <c r="F60" i="2"/>
  <c r="BE60" i="2"/>
  <c r="BX60" i="2"/>
  <c r="CQ60" i="2"/>
  <c r="I61" i="2"/>
  <c r="J61" i="2"/>
  <c r="H61" i="2"/>
  <c r="K61" i="2"/>
  <c r="L61" i="2"/>
  <c r="M61" i="2"/>
  <c r="N61" i="2"/>
  <c r="O61" i="2"/>
  <c r="P61" i="2"/>
  <c r="R61" i="2"/>
  <c r="AL61" i="2"/>
  <c r="G61" i="2"/>
  <c r="BE61" i="2"/>
  <c r="F61" i="2"/>
  <c r="BX61" i="2"/>
  <c r="CQ61" i="2"/>
  <c r="I62" i="2"/>
  <c r="H62" i="2"/>
  <c r="J62" i="2"/>
  <c r="K62" i="2"/>
  <c r="L62" i="2"/>
  <c r="M62" i="2"/>
  <c r="N62" i="2"/>
  <c r="O62" i="2"/>
  <c r="P62" i="2"/>
  <c r="R62" i="2"/>
  <c r="AL62" i="2"/>
  <c r="F62" i="2"/>
  <c r="BE62" i="2"/>
  <c r="BX62" i="2"/>
  <c r="CQ62" i="2"/>
  <c r="I63" i="2"/>
  <c r="J63" i="2"/>
  <c r="H63" i="2"/>
  <c r="K63" i="2"/>
  <c r="L63" i="2"/>
  <c r="M63" i="2"/>
  <c r="N63" i="2"/>
  <c r="O63" i="2"/>
  <c r="P63" i="2"/>
  <c r="R63" i="2"/>
  <c r="AL63" i="2"/>
  <c r="G63" i="2"/>
  <c r="BE63" i="2"/>
  <c r="F63" i="2"/>
  <c r="BX63" i="2"/>
  <c r="CQ63" i="2"/>
  <c r="I64" i="2"/>
  <c r="H64" i="2"/>
  <c r="J64" i="2"/>
  <c r="K64" i="2"/>
  <c r="L64" i="2"/>
  <c r="M64" i="2"/>
  <c r="N64" i="2"/>
  <c r="O64" i="2"/>
  <c r="P64" i="2"/>
  <c r="R64" i="2"/>
  <c r="AL64" i="2"/>
  <c r="F64" i="2"/>
  <c r="BE64" i="2"/>
  <c r="BX64" i="2"/>
  <c r="CQ64" i="2"/>
  <c r="I65" i="2"/>
  <c r="J65" i="2"/>
  <c r="H65" i="2"/>
  <c r="K65" i="2"/>
  <c r="L65" i="2"/>
  <c r="M65" i="2"/>
  <c r="N65" i="2"/>
  <c r="O65" i="2"/>
  <c r="P65" i="2"/>
  <c r="R65" i="2"/>
  <c r="AL65" i="2"/>
  <c r="G65" i="2"/>
  <c r="BE65" i="2"/>
  <c r="F65" i="2"/>
  <c r="BX65" i="2"/>
  <c r="CQ65" i="2"/>
  <c r="I66" i="2"/>
  <c r="H66" i="2"/>
  <c r="J66" i="2"/>
  <c r="K66" i="2"/>
  <c r="L66" i="2"/>
  <c r="M66" i="2"/>
  <c r="N66" i="2"/>
  <c r="O66" i="2"/>
  <c r="P66" i="2"/>
  <c r="R66" i="2"/>
  <c r="AL66" i="2"/>
  <c r="F66" i="2"/>
  <c r="BE66" i="2"/>
  <c r="BX66" i="2"/>
  <c r="CQ66" i="2"/>
  <c r="I67" i="2"/>
  <c r="J67" i="2"/>
  <c r="H67" i="2"/>
  <c r="K67" i="2"/>
  <c r="L67" i="2"/>
  <c r="M67" i="2"/>
  <c r="N67" i="2"/>
  <c r="O67" i="2"/>
  <c r="P67" i="2"/>
  <c r="R67" i="2"/>
  <c r="AL67" i="2"/>
  <c r="G67" i="2"/>
  <c r="BE67" i="2"/>
  <c r="F67" i="2"/>
  <c r="BX67" i="2"/>
  <c r="CQ67" i="2"/>
  <c r="I68" i="2"/>
  <c r="J68" i="2"/>
  <c r="K68" i="2"/>
  <c r="L68" i="2"/>
  <c r="M68" i="2"/>
  <c r="N68" i="2"/>
  <c r="O68" i="2"/>
  <c r="P68" i="2"/>
  <c r="R68" i="2"/>
  <c r="AL68" i="2"/>
  <c r="BE68" i="2"/>
  <c r="BX68" i="2"/>
  <c r="CQ68" i="2"/>
  <c r="I69" i="2"/>
  <c r="J69" i="2"/>
  <c r="H69" i="2"/>
  <c r="K69" i="2"/>
  <c r="L69" i="2"/>
  <c r="M69" i="2"/>
  <c r="N69" i="2"/>
  <c r="O69" i="2"/>
  <c r="P69" i="2"/>
  <c r="R69" i="2"/>
  <c r="AL69" i="2"/>
  <c r="BE69" i="2"/>
  <c r="F69" i="2"/>
  <c r="BX69" i="2"/>
  <c r="CQ69" i="2"/>
  <c r="I70" i="2"/>
  <c r="J70" i="2"/>
  <c r="K70" i="2"/>
  <c r="L70" i="2"/>
  <c r="M70" i="2"/>
  <c r="N70" i="2"/>
  <c r="O70" i="2"/>
  <c r="P70" i="2"/>
  <c r="R70" i="2"/>
  <c r="AL70" i="2"/>
  <c r="BE70" i="2"/>
  <c r="BX70" i="2"/>
  <c r="CQ70" i="2"/>
  <c r="I71" i="2"/>
  <c r="J71" i="2"/>
  <c r="H71" i="2"/>
  <c r="K71" i="2"/>
  <c r="L71" i="2"/>
  <c r="M71" i="2"/>
  <c r="N71" i="2"/>
  <c r="O71" i="2"/>
  <c r="P71" i="2"/>
  <c r="R71" i="2"/>
  <c r="AL71" i="2"/>
  <c r="BE71" i="2"/>
  <c r="F71" i="2"/>
  <c r="BX71" i="2"/>
  <c r="CQ71" i="2"/>
  <c r="I72" i="2"/>
  <c r="J72" i="2"/>
  <c r="K72" i="2"/>
  <c r="L72" i="2"/>
  <c r="M72" i="2"/>
  <c r="N72" i="2"/>
  <c r="O72" i="2"/>
  <c r="P72" i="2"/>
  <c r="R72" i="2"/>
  <c r="AL72" i="2"/>
  <c r="BE72" i="2"/>
  <c r="BX72" i="2"/>
  <c r="CQ72" i="2"/>
  <c r="I73" i="2"/>
  <c r="J73" i="2"/>
  <c r="H73" i="2"/>
  <c r="K73" i="2"/>
  <c r="L73" i="2"/>
  <c r="M73" i="2"/>
  <c r="N73" i="2"/>
  <c r="O73" i="2"/>
  <c r="P73" i="2"/>
  <c r="R73" i="2"/>
  <c r="AL73" i="2"/>
  <c r="BE73" i="2"/>
  <c r="F73" i="2"/>
  <c r="BX73" i="2"/>
  <c r="CQ73" i="2"/>
  <c r="I75" i="2"/>
  <c r="J75" i="2"/>
  <c r="K75" i="2"/>
  <c r="K76" i="2"/>
  <c r="L75" i="2"/>
  <c r="M75" i="2"/>
  <c r="M76" i="2"/>
  <c r="N75" i="2"/>
  <c r="O75" i="2"/>
  <c r="O76" i="2"/>
  <c r="P75" i="2"/>
  <c r="R75" i="2"/>
  <c r="AL75" i="2"/>
  <c r="BE75" i="2"/>
  <c r="BX75" i="2"/>
  <c r="CQ75" i="2"/>
  <c r="J76" i="2"/>
  <c r="L76" i="2"/>
  <c r="N76" i="2"/>
  <c r="P76" i="2"/>
  <c r="R76" i="2"/>
  <c r="S76" i="2"/>
  <c r="T76" i="2"/>
  <c r="U76" i="2"/>
  <c r="V76" i="2"/>
  <c r="W76" i="2"/>
  <c r="X76" i="2"/>
  <c r="Y76" i="2"/>
  <c r="Z76" i="2"/>
  <c r="Z81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D81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I78" i="2"/>
  <c r="J78" i="2"/>
  <c r="H78" i="2"/>
  <c r="K78" i="2"/>
  <c r="L78" i="2"/>
  <c r="M78" i="2"/>
  <c r="N78" i="2"/>
  <c r="O78" i="2"/>
  <c r="P78" i="2"/>
  <c r="R78" i="2"/>
  <c r="AL78" i="2"/>
  <c r="BE78" i="2"/>
  <c r="BE80" i="2"/>
  <c r="BX78" i="2"/>
  <c r="CQ78" i="2"/>
  <c r="I79" i="2"/>
  <c r="J79" i="2"/>
  <c r="K79" i="2"/>
  <c r="K80" i="2"/>
  <c r="L79" i="2"/>
  <c r="M79" i="2"/>
  <c r="M80" i="2"/>
  <c r="N79" i="2"/>
  <c r="O79" i="2"/>
  <c r="O80" i="2"/>
  <c r="P79" i="2"/>
  <c r="R79" i="2"/>
  <c r="AL79" i="2"/>
  <c r="BE79" i="2"/>
  <c r="BX79" i="2"/>
  <c r="BX80" i="2"/>
  <c r="BX81" i="2"/>
  <c r="CQ79" i="2"/>
  <c r="J80" i="2"/>
  <c r="L80" i="2"/>
  <c r="N80" i="2"/>
  <c r="N81" i="2"/>
  <c r="P80" i="2"/>
  <c r="R80" i="2"/>
  <c r="S80" i="2"/>
  <c r="T80" i="2"/>
  <c r="T81" i="2"/>
  <c r="U80" i="2"/>
  <c r="V80" i="2"/>
  <c r="V81" i="2"/>
  <c r="W80" i="2"/>
  <c r="X80" i="2"/>
  <c r="X81" i="2"/>
  <c r="Y80" i="2"/>
  <c r="Z80" i="2"/>
  <c r="AA80" i="2"/>
  <c r="AB80" i="2"/>
  <c r="AB81" i="2"/>
  <c r="AC80" i="2"/>
  <c r="AD80" i="2"/>
  <c r="AD81" i="2"/>
  <c r="AE80" i="2"/>
  <c r="AF80" i="2"/>
  <c r="AF81" i="2"/>
  <c r="AG80" i="2"/>
  <c r="AH80" i="2"/>
  <c r="AH81" i="2"/>
  <c r="AI80" i="2"/>
  <c r="AJ80" i="2"/>
  <c r="AJ81" i="2"/>
  <c r="AK80" i="2"/>
  <c r="AL80" i="2"/>
  <c r="AM80" i="2"/>
  <c r="AN80" i="2"/>
  <c r="AN81" i="2"/>
  <c r="AO80" i="2"/>
  <c r="AP80" i="2"/>
  <c r="AP81" i="2"/>
  <c r="AQ80" i="2"/>
  <c r="AR80" i="2"/>
  <c r="AR81" i="2"/>
  <c r="AS80" i="2"/>
  <c r="AT80" i="2"/>
  <c r="AT81" i="2"/>
  <c r="AU80" i="2"/>
  <c r="AV80" i="2"/>
  <c r="AV81" i="2"/>
  <c r="AW80" i="2"/>
  <c r="AX80" i="2"/>
  <c r="AX81" i="2"/>
  <c r="AY80" i="2"/>
  <c r="AZ80" i="2"/>
  <c r="AZ81" i="2"/>
  <c r="BA80" i="2"/>
  <c r="BB80" i="2"/>
  <c r="BB81" i="2"/>
  <c r="BC80" i="2"/>
  <c r="BD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K81" i="2"/>
  <c r="M81" i="2"/>
  <c r="O81" i="2"/>
  <c r="P81" i="2"/>
  <c r="S81" i="2"/>
  <c r="U81" i="2"/>
  <c r="W81" i="2"/>
  <c r="Y81" i="2"/>
  <c r="AA81" i="2"/>
  <c r="AC81" i="2"/>
  <c r="AE81" i="2"/>
  <c r="AG81" i="2"/>
  <c r="AI81" i="2"/>
  <c r="AK81" i="2"/>
  <c r="AM81" i="2"/>
  <c r="AO81" i="2"/>
  <c r="AQ81" i="2"/>
  <c r="AS81" i="2"/>
  <c r="AU81" i="2"/>
  <c r="AW81" i="2"/>
  <c r="AY81" i="2"/>
  <c r="BA81" i="2"/>
  <c r="BC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I17" i="3"/>
  <c r="H17" i="3"/>
  <c r="J17" i="3"/>
  <c r="K17" i="3"/>
  <c r="L17" i="3"/>
  <c r="M17" i="3"/>
  <c r="N17" i="3"/>
  <c r="O17" i="3"/>
  <c r="P17" i="3"/>
  <c r="R17" i="3"/>
  <c r="AL17" i="3"/>
  <c r="F17" i="3"/>
  <c r="BE17" i="3"/>
  <c r="BX17" i="3"/>
  <c r="CQ17" i="3"/>
  <c r="I18" i="3"/>
  <c r="J18" i="3"/>
  <c r="H18" i="3"/>
  <c r="K18" i="3"/>
  <c r="L18" i="3"/>
  <c r="M18" i="3"/>
  <c r="N18" i="3"/>
  <c r="O18" i="3"/>
  <c r="P18" i="3"/>
  <c r="R18" i="3"/>
  <c r="AL18" i="3"/>
  <c r="G18" i="3"/>
  <c r="BE18" i="3"/>
  <c r="F18" i="3"/>
  <c r="BX18" i="3"/>
  <c r="CQ18" i="3"/>
  <c r="K19" i="3"/>
  <c r="L19" i="3"/>
  <c r="M19" i="3"/>
  <c r="N19" i="3"/>
  <c r="O19" i="3"/>
  <c r="P19" i="3"/>
  <c r="R19" i="3"/>
  <c r="S19" i="3"/>
  <c r="AL19" i="3"/>
  <c r="AM19" i="3"/>
  <c r="AO19" i="3"/>
  <c r="J19" i="3"/>
  <c r="J25" i="3"/>
  <c r="AS19" i="3"/>
  <c r="BE19" i="3"/>
  <c r="BX19" i="3"/>
  <c r="CQ19" i="3"/>
  <c r="I20" i="3"/>
  <c r="J20" i="3"/>
  <c r="H20" i="3"/>
  <c r="K20" i="3"/>
  <c r="L20" i="3"/>
  <c r="L25" i="3"/>
  <c r="M20" i="3"/>
  <c r="N20" i="3"/>
  <c r="N25" i="3"/>
  <c r="O20" i="3"/>
  <c r="P20" i="3"/>
  <c r="P25" i="3"/>
  <c r="R20" i="3"/>
  <c r="AL20" i="3"/>
  <c r="G20" i="3"/>
  <c r="BE20" i="3"/>
  <c r="F20" i="3"/>
  <c r="BX20" i="3"/>
  <c r="CQ20" i="3"/>
  <c r="I21" i="3"/>
  <c r="H21" i="3"/>
  <c r="J21" i="3"/>
  <c r="K21" i="3"/>
  <c r="L21" i="3"/>
  <c r="M21" i="3"/>
  <c r="N21" i="3"/>
  <c r="O21" i="3"/>
  <c r="P21" i="3"/>
  <c r="S21" i="3"/>
  <c r="AC21" i="3"/>
  <c r="AK21" i="3"/>
  <c r="R21" i="3"/>
  <c r="BE21" i="3"/>
  <c r="BX21" i="3"/>
  <c r="CQ21" i="3"/>
  <c r="J22" i="3"/>
  <c r="K22" i="3"/>
  <c r="L22" i="3"/>
  <c r="M22" i="3"/>
  <c r="N22" i="3"/>
  <c r="O22" i="3"/>
  <c r="P22" i="3"/>
  <c r="R22" i="3"/>
  <c r="S22" i="3"/>
  <c r="AL22" i="3"/>
  <c r="F22" i="3"/>
  <c r="AM22" i="3"/>
  <c r="G22" i="3"/>
  <c r="AS22" i="3"/>
  <c r="BE22" i="3"/>
  <c r="Q22" i="3"/>
  <c r="BX22" i="3"/>
  <c r="CQ22" i="3"/>
  <c r="I23" i="3"/>
  <c r="H23" i="3"/>
  <c r="J23" i="3"/>
  <c r="K23" i="3"/>
  <c r="L23" i="3"/>
  <c r="M23" i="3"/>
  <c r="N23" i="3"/>
  <c r="O23" i="3"/>
  <c r="P23" i="3"/>
  <c r="R23" i="3"/>
  <c r="AL23" i="3"/>
  <c r="F23" i="3"/>
  <c r="BE23" i="3"/>
  <c r="BX23" i="3"/>
  <c r="BX25" i="3"/>
  <c r="CQ23" i="3"/>
  <c r="I24" i="3"/>
  <c r="J24" i="3"/>
  <c r="H24" i="3"/>
  <c r="K24" i="3"/>
  <c r="L24" i="3"/>
  <c r="M24" i="3"/>
  <c r="N24" i="3"/>
  <c r="O24" i="3"/>
  <c r="P24" i="3"/>
  <c r="R24" i="3"/>
  <c r="AL24" i="3"/>
  <c r="G24" i="3"/>
  <c r="BE24" i="3"/>
  <c r="F24" i="3"/>
  <c r="BX24" i="3"/>
  <c r="CQ24" i="3"/>
  <c r="K25" i="3"/>
  <c r="M25" i="3"/>
  <c r="O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I27" i="3"/>
  <c r="H27" i="3"/>
  <c r="H28" i="3"/>
  <c r="J27" i="3"/>
  <c r="K27" i="3"/>
  <c r="K28" i="3"/>
  <c r="L27" i="3"/>
  <c r="M27" i="3"/>
  <c r="M28" i="3"/>
  <c r="N27" i="3"/>
  <c r="O27" i="3"/>
  <c r="O28" i="3"/>
  <c r="P27" i="3"/>
  <c r="R27" i="3"/>
  <c r="AL27" i="3"/>
  <c r="F27" i="3"/>
  <c r="F28" i="3"/>
  <c r="BE27" i="3"/>
  <c r="BX27" i="3"/>
  <c r="CQ27" i="3"/>
  <c r="J28" i="3"/>
  <c r="L28" i="3"/>
  <c r="N28" i="3"/>
  <c r="P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I30" i="3"/>
  <c r="J30" i="3"/>
  <c r="H30" i="3"/>
  <c r="K30" i="3"/>
  <c r="L30" i="3"/>
  <c r="M30" i="3"/>
  <c r="N30" i="3"/>
  <c r="O30" i="3"/>
  <c r="P30" i="3"/>
  <c r="R30" i="3"/>
  <c r="AL30" i="3"/>
  <c r="G30" i="3"/>
  <c r="BE30" i="3"/>
  <c r="F30" i="3"/>
  <c r="BX30" i="3"/>
  <c r="CQ30" i="3"/>
  <c r="I31" i="3"/>
  <c r="H31" i="3"/>
  <c r="J31" i="3"/>
  <c r="K31" i="3"/>
  <c r="L31" i="3"/>
  <c r="M31" i="3"/>
  <c r="N31" i="3"/>
  <c r="O31" i="3"/>
  <c r="P31" i="3"/>
  <c r="R31" i="3"/>
  <c r="AL31" i="3"/>
  <c r="F31" i="3"/>
  <c r="BE31" i="3"/>
  <c r="BX31" i="3"/>
  <c r="CQ31" i="3"/>
  <c r="I32" i="3"/>
  <c r="J32" i="3"/>
  <c r="J37" i="3"/>
  <c r="K32" i="3"/>
  <c r="L32" i="3"/>
  <c r="L37" i="3"/>
  <c r="M32" i="3"/>
  <c r="N32" i="3"/>
  <c r="N37" i="3"/>
  <c r="O32" i="3"/>
  <c r="P32" i="3"/>
  <c r="P37" i="3"/>
  <c r="R32" i="3"/>
  <c r="R37" i="3"/>
  <c r="AL32" i="3"/>
  <c r="G32" i="3"/>
  <c r="BE32" i="3"/>
  <c r="F32" i="3"/>
  <c r="BX32" i="3"/>
  <c r="CQ32" i="3"/>
  <c r="I33" i="3"/>
  <c r="H33" i="3"/>
  <c r="J33" i="3"/>
  <c r="K33" i="3"/>
  <c r="L33" i="3"/>
  <c r="M33" i="3"/>
  <c r="N33" i="3"/>
  <c r="O33" i="3"/>
  <c r="P33" i="3"/>
  <c r="R33" i="3"/>
  <c r="AL33" i="3"/>
  <c r="F33" i="3"/>
  <c r="BE33" i="3"/>
  <c r="BX33" i="3"/>
  <c r="BX37" i="3"/>
  <c r="CQ33" i="3"/>
  <c r="I34" i="3"/>
  <c r="J34" i="3"/>
  <c r="H34" i="3"/>
  <c r="K34" i="3"/>
  <c r="L34" i="3"/>
  <c r="M34" i="3"/>
  <c r="N34" i="3"/>
  <c r="O34" i="3"/>
  <c r="P34" i="3"/>
  <c r="R34" i="3"/>
  <c r="AL34" i="3"/>
  <c r="G34" i="3"/>
  <c r="BE34" i="3"/>
  <c r="F34" i="3"/>
  <c r="BX34" i="3"/>
  <c r="CQ34" i="3"/>
  <c r="I35" i="3"/>
  <c r="H35" i="3"/>
  <c r="J35" i="3"/>
  <c r="K35" i="3"/>
  <c r="L35" i="3"/>
  <c r="M35" i="3"/>
  <c r="N35" i="3"/>
  <c r="O35" i="3"/>
  <c r="P35" i="3"/>
  <c r="R35" i="3"/>
  <c r="AL35" i="3"/>
  <c r="F35" i="3"/>
  <c r="BE35" i="3"/>
  <c r="BX35" i="3"/>
  <c r="CQ35" i="3"/>
  <c r="I36" i="3"/>
  <c r="J36" i="3"/>
  <c r="H36" i="3"/>
  <c r="K36" i="3"/>
  <c r="L36" i="3"/>
  <c r="M36" i="3"/>
  <c r="N36" i="3"/>
  <c r="O36" i="3"/>
  <c r="P36" i="3"/>
  <c r="R36" i="3"/>
  <c r="AL36" i="3"/>
  <c r="G36" i="3"/>
  <c r="BE36" i="3"/>
  <c r="F36" i="3"/>
  <c r="BX36" i="3"/>
  <c r="CQ36" i="3"/>
  <c r="I37" i="3"/>
  <c r="K37" i="3"/>
  <c r="M37" i="3"/>
  <c r="O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I39" i="3"/>
  <c r="H39" i="3"/>
  <c r="J39" i="3"/>
  <c r="K39" i="3"/>
  <c r="L39" i="3"/>
  <c r="M39" i="3"/>
  <c r="N39" i="3"/>
  <c r="O39" i="3"/>
  <c r="P39" i="3"/>
  <c r="R39" i="3"/>
  <c r="AL39" i="3"/>
  <c r="F39" i="3"/>
  <c r="BE39" i="3"/>
  <c r="BX39" i="3"/>
  <c r="CQ39" i="3"/>
  <c r="I40" i="3"/>
  <c r="J40" i="3"/>
  <c r="H40" i="3"/>
  <c r="K40" i="3"/>
  <c r="L40" i="3"/>
  <c r="M40" i="3"/>
  <c r="N40" i="3"/>
  <c r="O40" i="3"/>
  <c r="P40" i="3"/>
  <c r="R40" i="3"/>
  <c r="AL40" i="3"/>
  <c r="G40" i="3"/>
  <c r="BE40" i="3"/>
  <c r="F40" i="3"/>
  <c r="BX40" i="3"/>
  <c r="CQ40" i="3"/>
  <c r="I41" i="3"/>
  <c r="H41" i="3"/>
  <c r="J41" i="3"/>
  <c r="K41" i="3"/>
  <c r="L41" i="3"/>
  <c r="M41" i="3"/>
  <c r="N41" i="3"/>
  <c r="O41" i="3"/>
  <c r="P41" i="3"/>
  <c r="R41" i="3"/>
  <c r="AL41" i="3"/>
  <c r="F41" i="3"/>
  <c r="BE41" i="3"/>
  <c r="BX41" i="3"/>
  <c r="CQ41" i="3"/>
  <c r="I42" i="3"/>
  <c r="J42" i="3"/>
  <c r="H42" i="3"/>
  <c r="K42" i="3"/>
  <c r="L42" i="3"/>
  <c r="M42" i="3"/>
  <c r="N42" i="3"/>
  <c r="O42" i="3"/>
  <c r="P42" i="3"/>
  <c r="R42" i="3"/>
  <c r="AL42" i="3"/>
  <c r="G42" i="3"/>
  <c r="BE42" i="3"/>
  <c r="F42" i="3"/>
  <c r="BX42" i="3"/>
  <c r="CQ42" i="3"/>
  <c r="I43" i="3"/>
  <c r="H43" i="3"/>
  <c r="J43" i="3"/>
  <c r="K43" i="3"/>
  <c r="L43" i="3"/>
  <c r="M43" i="3"/>
  <c r="N43" i="3"/>
  <c r="O43" i="3"/>
  <c r="P43" i="3"/>
  <c r="R43" i="3"/>
  <c r="AL43" i="3"/>
  <c r="F43" i="3"/>
  <c r="BE43" i="3"/>
  <c r="BX43" i="3"/>
  <c r="CQ43" i="3"/>
  <c r="J44" i="3"/>
  <c r="J50" i="3"/>
  <c r="K44" i="3"/>
  <c r="L44" i="3"/>
  <c r="L50" i="3"/>
  <c r="M44" i="3"/>
  <c r="N44" i="3"/>
  <c r="N50" i="3"/>
  <c r="O44" i="3"/>
  <c r="P44" i="3"/>
  <c r="P50" i="3"/>
  <c r="S44" i="3"/>
  <c r="AL44" i="3"/>
  <c r="AM44" i="3"/>
  <c r="I44" i="3"/>
  <c r="AS44" i="3"/>
  <c r="BE44" i="3"/>
  <c r="BE50" i="3"/>
  <c r="AT44" i="3"/>
  <c r="BD44" i="3"/>
  <c r="R44" i="3"/>
  <c r="R50" i="3"/>
  <c r="BX44" i="3"/>
  <c r="CQ44" i="3"/>
  <c r="J45" i="3"/>
  <c r="K45" i="3"/>
  <c r="M45" i="3"/>
  <c r="N45" i="3"/>
  <c r="O45" i="3"/>
  <c r="P45" i="3"/>
  <c r="R45" i="3"/>
  <c r="S45" i="3"/>
  <c r="AL45" i="3"/>
  <c r="G45" i="3"/>
  <c r="BE45" i="3"/>
  <c r="BF45" i="3"/>
  <c r="I45" i="3"/>
  <c r="BL45" i="3"/>
  <c r="BM45" i="3"/>
  <c r="L45" i="3"/>
  <c r="BW45" i="3"/>
  <c r="BX45" i="3"/>
  <c r="BX50" i="3"/>
  <c r="CQ45" i="3"/>
  <c r="J46" i="3"/>
  <c r="K46" i="3"/>
  <c r="M46" i="3"/>
  <c r="N46" i="3"/>
  <c r="O46" i="3"/>
  <c r="P46" i="3"/>
  <c r="R46" i="3"/>
  <c r="S46" i="3"/>
  <c r="AL46" i="3"/>
  <c r="G46" i="3"/>
  <c r="BE46" i="3"/>
  <c r="BF46" i="3"/>
  <c r="I46" i="3"/>
  <c r="BL46" i="3"/>
  <c r="BM46" i="3"/>
  <c r="L46" i="3"/>
  <c r="BW46" i="3"/>
  <c r="BX46" i="3"/>
  <c r="CQ46" i="3"/>
  <c r="I47" i="3"/>
  <c r="J47" i="3"/>
  <c r="H47" i="3"/>
  <c r="K47" i="3"/>
  <c r="L47" i="3"/>
  <c r="M47" i="3"/>
  <c r="N47" i="3"/>
  <c r="O47" i="3"/>
  <c r="P47" i="3"/>
  <c r="R47" i="3"/>
  <c r="AL47" i="3"/>
  <c r="G47" i="3"/>
  <c r="BE47" i="3"/>
  <c r="F47" i="3"/>
  <c r="BX47" i="3"/>
  <c r="CQ47" i="3"/>
  <c r="I48" i="3"/>
  <c r="H48" i="3"/>
  <c r="J48" i="3"/>
  <c r="K48" i="3"/>
  <c r="L48" i="3"/>
  <c r="M48" i="3"/>
  <c r="N48" i="3"/>
  <c r="O48" i="3"/>
  <c r="P48" i="3"/>
  <c r="R48" i="3"/>
  <c r="AL48" i="3"/>
  <c r="F48" i="3"/>
  <c r="BE48" i="3"/>
  <c r="BX48" i="3"/>
  <c r="CQ48" i="3"/>
  <c r="I49" i="3"/>
  <c r="J49" i="3"/>
  <c r="H49" i="3"/>
  <c r="K49" i="3"/>
  <c r="L49" i="3"/>
  <c r="M49" i="3"/>
  <c r="N49" i="3"/>
  <c r="O49" i="3"/>
  <c r="P49" i="3"/>
  <c r="R49" i="3"/>
  <c r="AL49" i="3"/>
  <c r="G49" i="3"/>
  <c r="BE49" i="3"/>
  <c r="F49" i="3"/>
  <c r="BX49" i="3"/>
  <c r="CQ49" i="3"/>
  <c r="K50" i="3"/>
  <c r="M50" i="3"/>
  <c r="O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I52" i="3"/>
  <c r="H52" i="3"/>
  <c r="J52" i="3"/>
  <c r="K52" i="3"/>
  <c r="L52" i="3"/>
  <c r="M52" i="3"/>
  <c r="N52" i="3"/>
  <c r="O52" i="3"/>
  <c r="P52" i="3"/>
  <c r="R52" i="3"/>
  <c r="AL52" i="3"/>
  <c r="F52" i="3"/>
  <c r="BE52" i="3"/>
  <c r="BX52" i="3"/>
  <c r="CQ52" i="3"/>
  <c r="I53" i="3"/>
  <c r="J53" i="3"/>
  <c r="H53" i="3"/>
  <c r="K53" i="3"/>
  <c r="L53" i="3"/>
  <c r="M53" i="3"/>
  <c r="N53" i="3"/>
  <c r="O53" i="3"/>
  <c r="P53" i="3"/>
  <c r="R53" i="3"/>
  <c r="AL53" i="3"/>
  <c r="G53" i="3"/>
  <c r="BE53" i="3"/>
  <c r="F53" i="3"/>
  <c r="BX53" i="3"/>
  <c r="CQ53" i="3"/>
  <c r="I54" i="3"/>
  <c r="H54" i="3"/>
  <c r="J54" i="3"/>
  <c r="K54" i="3"/>
  <c r="L54" i="3"/>
  <c r="M54" i="3"/>
  <c r="N54" i="3"/>
  <c r="O54" i="3"/>
  <c r="P54" i="3"/>
  <c r="R54" i="3"/>
  <c r="AL54" i="3"/>
  <c r="F54" i="3"/>
  <c r="BE54" i="3"/>
  <c r="BX54" i="3"/>
  <c r="CQ54" i="3"/>
  <c r="I55" i="3"/>
  <c r="J55" i="3"/>
  <c r="H55" i="3"/>
  <c r="K55" i="3"/>
  <c r="L55" i="3"/>
  <c r="M55" i="3"/>
  <c r="N55" i="3"/>
  <c r="O55" i="3"/>
  <c r="P55" i="3"/>
  <c r="R55" i="3"/>
  <c r="AL55" i="3"/>
  <c r="G55" i="3"/>
  <c r="BE55" i="3"/>
  <c r="F55" i="3"/>
  <c r="BX55" i="3"/>
  <c r="CQ55" i="3"/>
  <c r="I56" i="3"/>
  <c r="H56" i="3"/>
  <c r="J56" i="3"/>
  <c r="K56" i="3"/>
  <c r="L56" i="3"/>
  <c r="M56" i="3"/>
  <c r="N56" i="3"/>
  <c r="O56" i="3"/>
  <c r="P56" i="3"/>
  <c r="R56" i="3"/>
  <c r="AL56" i="3"/>
  <c r="F56" i="3"/>
  <c r="BE56" i="3"/>
  <c r="BX56" i="3"/>
  <c r="CQ56" i="3"/>
  <c r="I57" i="3"/>
  <c r="J57" i="3"/>
  <c r="H57" i="3"/>
  <c r="K57" i="3"/>
  <c r="L57" i="3"/>
  <c r="M57" i="3"/>
  <c r="N57" i="3"/>
  <c r="O57" i="3"/>
  <c r="P57" i="3"/>
  <c r="R57" i="3"/>
  <c r="AL57" i="3"/>
  <c r="G57" i="3"/>
  <c r="BE57" i="3"/>
  <c r="F57" i="3"/>
  <c r="BX57" i="3"/>
  <c r="CQ57" i="3"/>
  <c r="I58" i="3"/>
  <c r="H58" i="3"/>
  <c r="J58" i="3"/>
  <c r="K58" i="3"/>
  <c r="L58" i="3"/>
  <c r="M58" i="3"/>
  <c r="N58" i="3"/>
  <c r="O58" i="3"/>
  <c r="P58" i="3"/>
  <c r="R58" i="3"/>
  <c r="AL58" i="3"/>
  <c r="F58" i="3"/>
  <c r="BE58" i="3"/>
  <c r="BX58" i="3"/>
  <c r="CQ58" i="3"/>
  <c r="I59" i="3"/>
  <c r="J59" i="3"/>
  <c r="H59" i="3"/>
  <c r="K59" i="3"/>
  <c r="L59" i="3"/>
  <c r="M59" i="3"/>
  <c r="N59" i="3"/>
  <c r="O59" i="3"/>
  <c r="P59" i="3"/>
  <c r="R59" i="3"/>
  <c r="AL59" i="3"/>
  <c r="G59" i="3"/>
  <c r="BE59" i="3"/>
  <c r="F59" i="3"/>
  <c r="BX59" i="3"/>
  <c r="CQ59" i="3"/>
  <c r="I60" i="3"/>
  <c r="H60" i="3"/>
  <c r="J60" i="3"/>
  <c r="K60" i="3"/>
  <c r="L60" i="3"/>
  <c r="M60" i="3"/>
  <c r="N60" i="3"/>
  <c r="O60" i="3"/>
  <c r="P60" i="3"/>
  <c r="R60" i="3"/>
  <c r="AL60" i="3"/>
  <c r="F60" i="3"/>
  <c r="BE60" i="3"/>
  <c r="BX60" i="3"/>
  <c r="CQ60" i="3"/>
  <c r="I61" i="3"/>
  <c r="J61" i="3"/>
  <c r="H61" i="3"/>
  <c r="K61" i="3"/>
  <c r="L61" i="3"/>
  <c r="M61" i="3"/>
  <c r="N61" i="3"/>
  <c r="O61" i="3"/>
  <c r="P61" i="3"/>
  <c r="R61" i="3"/>
  <c r="AL61" i="3"/>
  <c r="G61" i="3"/>
  <c r="BE61" i="3"/>
  <c r="F61" i="3"/>
  <c r="BX61" i="3"/>
  <c r="CQ61" i="3"/>
  <c r="I62" i="3"/>
  <c r="H62" i="3"/>
  <c r="J62" i="3"/>
  <c r="K62" i="3"/>
  <c r="L62" i="3"/>
  <c r="M62" i="3"/>
  <c r="N62" i="3"/>
  <c r="O62" i="3"/>
  <c r="P62" i="3"/>
  <c r="R62" i="3"/>
  <c r="AL62" i="3"/>
  <c r="F62" i="3"/>
  <c r="BE62" i="3"/>
  <c r="BX62" i="3"/>
  <c r="CQ62" i="3"/>
  <c r="I63" i="3"/>
  <c r="J63" i="3"/>
  <c r="H63" i="3"/>
  <c r="K63" i="3"/>
  <c r="L63" i="3"/>
  <c r="M63" i="3"/>
  <c r="N63" i="3"/>
  <c r="O63" i="3"/>
  <c r="P63" i="3"/>
  <c r="R63" i="3"/>
  <c r="AL63" i="3"/>
  <c r="G63" i="3"/>
  <c r="BE63" i="3"/>
  <c r="F63" i="3"/>
  <c r="BX63" i="3"/>
  <c r="CQ63" i="3"/>
  <c r="I64" i="3"/>
  <c r="H64" i="3"/>
  <c r="J64" i="3"/>
  <c r="K64" i="3"/>
  <c r="L64" i="3"/>
  <c r="M64" i="3"/>
  <c r="N64" i="3"/>
  <c r="O64" i="3"/>
  <c r="P64" i="3"/>
  <c r="R64" i="3"/>
  <c r="AL64" i="3"/>
  <c r="F64" i="3"/>
  <c r="BE64" i="3"/>
  <c r="BX64" i="3"/>
  <c r="CQ64" i="3"/>
  <c r="I65" i="3"/>
  <c r="J65" i="3"/>
  <c r="H65" i="3"/>
  <c r="K65" i="3"/>
  <c r="L65" i="3"/>
  <c r="M65" i="3"/>
  <c r="N65" i="3"/>
  <c r="O65" i="3"/>
  <c r="P65" i="3"/>
  <c r="R65" i="3"/>
  <c r="AL65" i="3"/>
  <c r="G65" i="3"/>
  <c r="BE65" i="3"/>
  <c r="F65" i="3"/>
  <c r="BX65" i="3"/>
  <c r="CQ65" i="3"/>
  <c r="I66" i="3"/>
  <c r="H66" i="3"/>
  <c r="J66" i="3"/>
  <c r="K66" i="3"/>
  <c r="L66" i="3"/>
  <c r="M66" i="3"/>
  <c r="N66" i="3"/>
  <c r="O66" i="3"/>
  <c r="P66" i="3"/>
  <c r="R66" i="3"/>
  <c r="AL66" i="3"/>
  <c r="F66" i="3"/>
  <c r="BE66" i="3"/>
  <c r="BX66" i="3"/>
  <c r="CQ66" i="3"/>
  <c r="I67" i="3"/>
  <c r="J67" i="3"/>
  <c r="H67" i="3"/>
  <c r="K67" i="3"/>
  <c r="L67" i="3"/>
  <c r="M67" i="3"/>
  <c r="N67" i="3"/>
  <c r="O67" i="3"/>
  <c r="P67" i="3"/>
  <c r="R67" i="3"/>
  <c r="AL67" i="3"/>
  <c r="G67" i="3"/>
  <c r="BE67" i="3"/>
  <c r="F67" i="3"/>
  <c r="BX67" i="3"/>
  <c r="CQ67" i="3"/>
  <c r="I68" i="3"/>
  <c r="H68" i="3"/>
  <c r="J68" i="3"/>
  <c r="K68" i="3"/>
  <c r="L68" i="3"/>
  <c r="M68" i="3"/>
  <c r="N68" i="3"/>
  <c r="O68" i="3"/>
  <c r="P68" i="3"/>
  <c r="R68" i="3"/>
  <c r="AL68" i="3"/>
  <c r="F68" i="3"/>
  <c r="BE68" i="3"/>
  <c r="BX68" i="3"/>
  <c r="CQ68" i="3"/>
  <c r="I69" i="3"/>
  <c r="J69" i="3"/>
  <c r="H69" i="3"/>
  <c r="K69" i="3"/>
  <c r="L69" i="3"/>
  <c r="M69" i="3"/>
  <c r="N69" i="3"/>
  <c r="O69" i="3"/>
  <c r="P69" i="3"/>
  <c r="R69" i="3"/>
  <c r="AL69" i="3"/>
  <c r="G69" i="3"/>
  <c r="BE69" i="3"/>
  <c r="F69" i="3"/>
  <c r="BX69" i="3"/>
  <c r="CQ69" i="3"/>
  <c r="I70" i="3"/>
  <c r="H70" i="3"/>
  <c r="J70" i="3"/>
  <c r="K70" i="3"/>
  <c r="L70" i="3"/>
  <c r="M70" i="3"/>
  <c r="N70" i="3"/>
  <c r="O70" i="3"/>
  <c r="P70" i="3"/>
  <c r="R70" i="3"/>
  <c r="AL70" i="3"/>
  <c r="F70" i="3"/>
  <c r="BE70" i="3"/>
  <c r="BX70" i="3"/>
  <c r="CQ70" i="3"/>
  <c r="I71" i="3"/>
  <c r="J71" i="3"/>
  <c r="H71" i="3"/>
  <c r="K71" i="3"/>
  <c r="L71" i="3"/>
  <c r="M71" i="3"/>
  <c r="N71" i="3"/>
  <c r="O71" i="3"/>
  <c r="P71" i="3"/>
  <c r="R71" i="3"/>
  <c r="AL71" i="3"/>
  <c r="G71" i="3"/>
  <c r="BE71" i="3"/>
  <c r="F71" i="3"/>
  <c r="BX71" i="3"/>
  <c r="CQ71" i="3"/>
  <c r="I72" i="3"/>
  <c r="H72" i="3"/>
  <c r="J72" i="3"/>
  <c r="K72" i="3"/>
  <c r="L72" i="3"/>
  <c r="M72" i="3"/>
  <c r="N72" i="3"/>
  <c r="O72" i="3"/>
  <c r="P72" i="3"/>
  <c r="R72" i="3"/>
  <c r="AL72" i="3"/>
  <c r="F72" i="3"/>
  <c r="BE72" i="3"/>
  <c r="BX72" i="3"/>
  <c r="CQ72" i="3"/>
  <c r="I73" i="3"/>
  <c r="J73" i="3"/>
  <c r="H73" i="3"/>
  <c r="K73" i="3"/>
  <c r="L73" i="3"/>
  <c r="M73" i="3"/>
  <c r="N73" i="3"/>
  <c r="O73" i="3"/>
  <c r="P73" i="3"/>
  <c r="R73" i="3"/>
  <c r="AL73" i="3"/>
  <c r="G73" i="3"/>
  <c r="BE73" i="3"/>
  <c r="F73" i="3"/>
  <c r="BX73" i="3"/>
  <c r="CQ73" i="3"/>
  <c r="I74" i="3"/>
  <c r="H74" i="3"/>
  <c r="J74" i="3"/>
  <c r="K74" i="3"/>
  <c r="L74" i="3"/>
  <c r="M74" i="3"/>
  <c r="N74" i="3"/>
  <c r="O74" i="3"/>
  <c r="P74" i="3"/>
  <c r="R74" i="3"/>
  <c r="AL74" i="3"/>
  <c r="F74" i="3"/>
  <c r="BE74" i="3"/>
  <c r="BX74" i="3"/>
  <c r="CQ74" i="3"/>
  <c r="I75" i="3"/>
  <c r="J75" i="3"/>
  <c r="H75" i="3"/>
  <c r="K75" i="3"/>
  <c r="L75" i="3"/>
  <c r="M75" i="3"/>
  <c r="N75" i="3"/>
  <c r="O75" i="3"/>
  <c r="P75" i="3"/>
  <c r="R75" i="3"/>
  <c r="AL75" i="3"/>
  <c r="G75" i="3"/>
  <c r="BE75" i="3"/>
  <c r="F75" i="3"/>
  <c r="BX75" i="3"/>
  <c r="CQ75" i="3"/>
  <c r="I77" i="3"/>
  <c r="H77" i="3"/>
  <c r="H78" i="3"/>
  <c r="J77" i="3"/>
  <c r="K77" i="3"/>
  <c r="K78" i="3"/>
  <c r="L77" i="3"/>
  <c r="M77" i="3"/>
  <c r="M78" i="3"/>
  <c r="N77" i="3"/>
  <c r="O77" i="3"/>
  <c r="O78" i="3"/>
  <c r="P77" i="3"/>
  <c r="R77" i="3"/>
  <c r="AL77" i="3"/>
  <c r="F77" i="3"/>
  <c r="F78" i="3"/>
  <c r="BE77" i="3"/>
  <c r="BX77" i="3"/>
  <c r="CQ77" i="3"/>
  <c r="J78" i="3"/>
  <c r="L78" i="3"/>
  <c r="N78" i="3"/>
  <c r="P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I80" i="3"/>
  <c r="J80" i="3"/>
  <c r="H80" i="3"/>
  <c r="K80" i="3"/>
  <c r="L80" i="3"/>
  <c r="M80" i="3"/>
  <c r="N80" i="3"/>
  <c r="O80" i="3"/>
  <c r="P80" i="3"/>
  <c r="R80" i="3"/>
  <c r="AL80" i="3"/>
  <c r="G80" i="3"/>
  <c r="BE80" i="3"/>
  <c r="BE82" i="3"/>
  <c r="BX80" i="3"/>
  <c r="CQ80" i="3"/>
  <c r="CQ82" i="3"/>
  <c r="CQ83" i="3"/>
  <c r="I81" i="3"/>
  <c r="H81" i="3"/>
  <c r="J81" i="3"/>
  <c r="K81" i="3"/>
  <c r="K82" i="3"/>
  <c r="L81" i="3"/>
  <c r="M81" i="3"/>
  <c r="M82" i="3"/>
  <c r="N81" i="3"/>
  <c r="O81" i="3"/>
  <c r="O82" i="3"/>
  <c r="P81" i="3"/>
  <c r="R81" i="3"/>
  <c r="AL81" i="3"/>
  <c r="F81" i="3"/>
  <c r="BE81" i="3"/>
  <c r="BX81" i="3"/>
  <c r="CQ81" i="3"/>
  <c r="J82" i="3"/>
  <c r="L82" i="3"/>
  <c r="N82" i="3"/>
  <c r="P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H82" i="3"/>
  <c r="G44" i="3"/>
  <c r="O83" i="3"/>
  <c r="M83" i="3"/>
  <c r="K83" i="3"/>
  <c r="BX83" i="3"/>
  <c r="P83" i="3"/>
  <c r="N83" i="3"/>
  <c r="L83" i="3"/>
  <c r="Q19" i="3"/>
  <c r="BE25" i="3"/>
  <c r="BE83" i="3"/>
  <c r="G19" i="3"/>
  <c r="H46" i="3"/>
  <c r="H45" i="3"/>
  <c r="H44" i="3"/>
  <c r="I50" i="3"/>
  <c r="H50" i="3"/>
  <c r="F37" i="3"/>
  <c r="R25" i="3"/>
  <c r="R83" i="3"/>
  <c r="J83" i="3"/>
  <c r="F19" i="3"/>
  <c r="Q81" i="3"/>
  <c r="G81" i="3"/>
  <c r="G82" i="3"/>
  <c r="F80" i="3"/>
  <c r="F82" i="3"/>
  <c r="Q77" i="3"/>
  <c r="Q78" i="3"/>
  <c r="G77" i="3"/>
  <c r="G78" i="3"/>
  <c r="Q74" i="3"/>
  <c r="G74" i="3"/>
  <c r="Q72" i="3"/>
  <c r="G72" i="3"/>
  <c r="Q70" i="3"/>
  <c r="G70" i="3"/>
  <c r="Q68" i="3"/>
  <c r="G68" i="3"/>
  <c r="Q66" i="3"/>
  <c r="G66" i="3"/>
  <c r="Q64" i="3"/>
  <c r="G64" i="3"/>
  <c r="Q62" i="3"/>
  <c r="G62" i="3"/>
  <c r="Q60" i="3"/>
  <c r="G60" i="3"/>
  <c r="Q58" i="3"/>
  <c r="G58" i="3"/>
  <c r="Q56" i="3"/>
  <c r="G56" i="3"/>
  <c r="Q54" i="3"/>
  <c r="G54" i="3"/>
  <c r="Q52" i="3"/>
  <c r="G52" i="3"/>
  <c r="Q48" i="3"/>
  <c r="G48" i="3"/>
  <c r="F46" i="3"/>
  <c r="F45" i="3"/>
  <c r="F44" i="3"/>
  <c r="F50" i="3"/>
  <c r="Q43" i="3"/>
  <c r="G43" i="3"/>
  <c r="Q41" i="3"/>
  <c r="G41" i="3"/>
  <c r="Q39" i="3"/>
  <c r="G39" i="3"/>
  <c r="Q35" i="3"/>
  <c r="G35" i="3"/>
  <c r="Q33" i="3"/>
  <c r="G33" i="3"/>
  <c r="H32" i="3"/>
  <c r="H37" i="3"/>
  <c r="Q31" i="3"/>
  <c r="G31" i="3"/>
  <c r="G37" i="3"/>
  <c r="Q27" i="3"/>
  <c r="Q28" i="3"/>
  <c r="G27" i="3"/>
  <c r="G28" i="3"/>
  <c r="Q23" i="3"/>
  <c r="G23" i="3"/>
  <c r="I22" i="3"/>
  <c r="H22" i="3"/>
  <c r="I19" i="3"/>
  <c r="Q17" i="3"/>
  <c r="G17" i="3"/>
  <c r="F79" i="2"/>
  <c r="Q79" i="2"/>
  <c r="H79" i="2"/>
  <c r="H80" i="2"/>
  <c r="I80" i="2"/>
  <c r="F78" i="2"/>
  <c r="F80" i="2"/>
  <c r="F75" i="2"/>
  <c r="F76" i="2"/>
  <c r="Q75" i="2"/>
  <c r="Q76" i="2"/>
  <c r="H75" i="2"/>
  <c r="H76" i="2"/>
  <c r="I76" i="2"/>
  <c r="F72" i="2"/>
  <c r="Q72" i="2"/>
  <c r="H72" i="2"/>
  <c r="F70" i="2"/>
  <c r="Q70" i="2"/>
  <c r="H70" i="2"/>
  <c r="F68" i="2"/>
  <c r="Q68" i="2"/>
  <c r="H68" i="2"/>
  <c r="G44" i="2"/>
  <c r="Q19" i="2"/>
  <c r="BE25" i="2"/>
  <c r="BE81" i="2"/>
  <c r="I82" i="3"/>
  <c r="Q80" i="3"/>
  <c r="Q82" i="3"/>
  <c r="I78" i="3"/>
  <c r="Q75" i="3"/>
  <c r="Q73" i="3"/>
  <c r="Q71" i="3"/>
  <c r="Q69" i="3"/>
  <c r="Q67" i="3"/>
  <c r="Q65" i="3"/>
  <c r="Q63" i="3"/>
  <c r="Q61" i="3"/>
  <c r="Q59" i="3"/>
  <c r="Q57" i="3"/>
  <c r="Q55" i="3"/>
  <c r="Q53" i="3"/>
  <c r="BF50" i="3"/>
  <c r="BF83" i="3"/>
  <c r="AL50" i="3"/>
  <c r="Q49" i="3"/>
  <c r="Q47" i="3"/>
  <c r="Q46" i="3"/>
  <c r="Q45" i="3"/>
  <c r="Q44" i="3"/>
  <c r="Q42" i="3"/>
  <c r="Q40" i="3"/>
  <c r="AL37" i="3"/>
  <c r="Q36" i="3"/>
  <c r="Q34" i="3"/>
  <c r="Q32" i="3"/>
  <c r="Q30" i="3"/>
  <c r="I28" i="3"/>
  <c r="Q24" i="3"/>
  <c r="AL21" i="3"/>
  <c r="Q20" i="3"/>
  <c r="Q18" i="3"/>
  <c r="G79" i="2"/>
  <c r="G78" i="2"/>
  <c r="G80" i="2"/>
  <c r="G75" i="2"/>
  <c r="G76" i="2"/>
  <c r="G73" i="2"/>
  <c r="G72" i="2"/>
  <c r="G71" i="2"/>
  <c r="G70" i="2"/>
  <c r="G69" i="2"/>
  <c r="G68" i="2"/>
  <c r="H46" i="2"/>
  <c r="H45" i="2"/>
  <c r="H44" i="2"/>
  <c r="I50" i="2"/>
  <c r="L50" i="2"/>
  <c r="L81" i="2"/>
  <c r="F37" i="2"/>
  <c r="R25" i="2"/>
  <c r="J25" i="2"/>
  <c r="J81" i="2"/>
  <c r="Q66" i="2"/>
  <c r="G66" i="2"/>
  <c r="Q64" i="2"/>
  <c r="G64" i="2"/>
  <c r="Q62" i="2"/>
  <c r="G62" i="2"/>
  <c r="Q60" i="2"/>
  <c r="G60" i="2"/>
  <c r="Q58" i="2"/>
  <c r="G58" i="2"/>
  <c r="Q56" i="2"/>
  <c r="G56" i="2"/>
  <c r="Q54" i="2"/>
  <c r="G54" i="2"/>
  <c r="Q52" i="2"/>
  <c r="G52" i="2"/>
  <c r="Q48" i="2"/>
  <c r="G48" i="2"/>
  <c r="F46" i="2"/>
  <c r="F45" i="2"/>
  <c r="R44" i="2"/>
  <c r="R50" i="2"/>
  <c r="F44" i="2"/>
  <c r="F50" i="2"/>
  <c r="Q43" i="2"/>
  <c r="G43" i="2"/>
  <c r="Q41" i="2"/>
  <c r="G41" i="2"/>
  <c r="H40" i="2"/>
  <c r="H50" i="2"/>
  <c r="Q39" i="2"/>
  <c r="G39" i="2"/>
  <c r="Q35" i="2"/>
  <c r="G35" i="2"/>
  <c r="Q33" i="2"/>
  <c r="G33" i="2"/>
  <c r="Q31" i="2"/>
  <c r="G31" i="2"/>
  <c r="G37" i="2"/>
  <c r="H30" i="2"/>
  <c r="H37" i="2"/>
  <c r="Q27" i="2"/>
  <c r="Q28" i="2"/>
  <c r="G27" i="2"/>
  <c r="G28" i="2"/>
  <c r="Q23" i="2"/>
  <c r="G23" i="2"/>
  <c r="I22" i="2"/>
  <c r="H17" i="2"/>
  <c r="H45" i="1"/>
  <c r="I50" i="1"/>
  <c r="CQ74" i="1"/>
  <c r="H19" i="1"/>
  <c r="I25" i="1"/>
  <c r="Q78" i="2"/>
  <c r="Q80" i="2"/>
  <c r="Q73" i="2"/>
  <c r="Q71" i="2"/>
  <c r="Q69" i="2"/>
  <c r="Q67" i="2"/>
  <c r="Q65" i="2"/>
  <c r="Q63" i="2"/>
  <c r="Q61" i="2"/>
  <c r="Q59" i="2"/>
  <c r="Q57" i="2"/>
  <c r="Q55" i="2"/>
  <c r="Q53" i="2"/>
  <c r="BF50" i="2"/>
  <c r="BF81" i="2"/>
  <c r="AL50" i="2"/>
  <c r="Q49" i="2"/>
  <c r="Q47" i="2"/>
  <c r="Q46" i="2"/>
  <c r="Q45" i="2"/>
  <c r="Q44" i="2"/>
  <c r="Q42" i="2"/>
  <c r="Q40" i="2"/>
  <c r="AL37" i="2"/>
  <c r="Q36" i="2"/>
  <c r="Q34" i="2"/>
  <c r="Q32" i="2"/>
  <c r="Q30" i="2"/>
  <c r="I28" i="2"/>
  <c r="Q24" i="2"/>
  <c r="AL21" i="2"/>
  <c r="Q20" i="2"/>
  <c r="G19" i="2"/>
  <c r="F19" i="2"/>
  <c r="F18" i="2"/>
  <c r="Q18" i="2"/>
  <c r="H18" i="2"/>
  <c r="H73" i="1"/>
  <c r="M74" i="1"/>
  <c r="O74" i="1"/>
  <c r="K74" i="1"/>
  <c r="Q72" i="1"/>
  <c r="G72" i="1"/>
  <c r="G73" i="1"/>
  <c r="F71" i="1"/>
  <c r="F73" i="1"/>
  <c r="Q68" i="1"/>
  <c r="Q69" i="1"/>
  <c r="G68" i="1"/>
  <c r="G69" i="1"/>
  <c r="Q65" i="1"/>
  <c r="G65" i="1"/>
  <c r="Q63" i="1"/>
  <c r="G63" i="1"/>
  <c r="Q61" i="1"/>
  <c r="G61" i="1"/>
  <c r="Q59" i="1"/>
  <c r="G59" i="1"/>
  <c r="Q57" i="1"/>
  <c r="G57" i="1"/>
  <c r="Q55" i="1"/>
  <c r="G55" i="1"/>
  <c r="Q53" i="1"/>
  <c r="G53" i="1"/>
  <c r="Q49" i="1"/>
  <c r="G49" i="1"/>
  <c r="Q46" i="1"/>
  <c r="G46" i="1"/>
  <c r="G50" i="1"/>
  <c r="F35" i="1"/>
  <c r="Q35" i="1"/>
  <c r="H35" i="1"/>
  <c r="F33" i="1"/>
  <c r="Q33" i="1"/>
  <c r="H33" i="1"/>
  <c r="BX37" i="1"/>
  <c r="F31" i="1"/>
  <c r="F37" i="1"/>
  <c r="AL37" i="1"/>
  <c r="Q31" i="1"/>
  <c r="H31" i="1"/>
  <c r="R37" i="1"/>
  <c r="F27" i="1"/>
  <c r="F28" i="1"/>
  <c r="Q27" i="1"/>
  <c r="Q28" i="1"/>
  <c r="H27" i="1"/>
  <c r="H28" i="1"/>
  <c r="I28" i="1"/>
  <c r="R21" i="1"/>
  <c r="AL21" i="1"/>
  <c r="Q21" i="1"/>
  <c r="G19" i="1"/>
  <c r="G18" i="1"/>
  <c r="P25" i="1"/>
  <c r="N25" i="1"/>
  <c r="L25" i="1"/>
  <c r="J25" i="1"/>
  <c r="H18" i="1"/>
  <c r="Q17" i="2"/>
  <c r="I73" i="1"/>
  <c r="Q71" i="1"/>
  <c r="Q73" i="1"/>
  <c r="I69" i="1"/>
  <c r="Q66" i="1"/>
  <c r="Q64" i="1"/>
  <c r="Q62" i="1"/>
  <c r="Q60" i="1"/>
  <c r="Q58" i="1"/>
  <c r="Q56" i="1"/>
  <c r="Q54" i="1"/>
  <c r="Q52" i="1"/>
  <c r="G48" i="1"/>
  <c r="Q48" i="1"/>
  <c r="BE47" i="1"/>
  <c r="F47" i="1"/>
  <c r="G47" i="1"/>
  <c r="Q47" i="1"/>
  <c r="F46" i="1"/>
  <c r="H46" i="1"/>
  <c r="F43" i="1"/>
  <c r="Q43" i="1"/>
  <c r="H43" i="1"/>
  <c r="F41" i="1"/>
  <c r="Q41" i="1"/>
  <c r="H41" i="1"/>
  <c r="F39" i="1"/>
  <c r="F50" i="1"/>
  <c r="Q39" i="1"/>
  <c r="H39" i="1"/>
  <c r="H50" i="1"/>
  <c r="G36" i="1"/>
  <c r="G35" i="1"/>
  <c r="G34" i="1"/>
  <c r="G33" i="1"/>
  <c r="G32" i="1"/>
  <c r="G31" i="1"/>
  <c r="G30" i="1"/>
  <c r="P37" i="1"/>
  <c r="N37" i="1"/>
  <c r="L37" i="1"/>
  <c r="J37" i="1"/>
  <c r="H30" i="1"/>
  <c r="H37" i="1"/>
  <c r="G27" i="1"/>
  <c r="G28" i="1"/>
  <c r="F23" i="1"/>
  <c r="Q23" i="1"/>
  <c r="H23" i="1"/>
  <c r="F21" i="1"/>
  <c r="H21" i="1"/>
  <c r="F19" i="1"/>
  <c r="R25" i="1"/>
  <c r="R74" i="1"/>
  <c r="BX25" i="1"/>
  <c r="BX74" i="1"/>
  <c r="F17" i="1"/>
  <c r="F25" i="1"/>
  <c r="AL25" i="1"/>
  <c r="AL74" i="1"/>
  <c r="G17" i="1"/>
  <c r="Q17" i="1"/>
  <c r="H17" i="1"/>
  <c r="H25" i="1"/>
  <c r="H74" i="1"/>
  <c r="Q44" i="1"/>
  <c r="Q42" i="1"/>
  <c r="Q40" i="1"/>
  <c r="Q36" i="1"/>
  <c r="Q34" i="1"/>
  <c r="Q32" i="1"/>
  <c r="Q30" i="1"/>
  <c r="Q24" i="1"/>
  <c r="Q20" i="1"/>
  <c r="Q18" i="1"/>
  <c r="F74" i="1"/>
  <c r="Q37" i="1"/>
  <c r="Q25" i="1"/>
  <c r="G37" i="1"/>
  <c r="Q50" i="1"/>
  <c r="J74" i="1"/>
  <c r="N74" i="1"/>
  <c r="G21" i="1"/>
  <c r="G25" i="1"/>
  <c r="G74" i="1"/>
  <c r="BE50" i="1"/>
  <c r="BE74" i="1"/>
  <c r="Q37" i="2"/>
  <c r="I74" i="1"/>
  <c r="H25" i="2"/>
  <c r="H81" i="2"/>
  <c r="H22" i="2"/>
  <c r="I25" i="2"/>
  <c r="I81" i="2"/>
  <c r="G50" i="2"/>
  <c r="R81" i="2"/>
  <c r="AL25" i="3"/>
  <c r="AL83" i="3"/>
  <c r="Q21" i="3"/>
  <c r="Q25" i="3"/>
  <c r="Q83" i="3"/>
  <c r="G21" i="3"/>
  <c r="Q50" i="3"/>
  <c r="F21" i="3"/>
  <c r="F25" i="3"/>
  <c r="F83" i="3"/>
  <c r="L74" i="1"/>
  <c r="P74" i="1"/>
  <c r="G25" i="2"/>
  <c r="G81" i="2"/>
  <c r="AL25" i="2"/>
  <c r="AL81" i="2"/>
  <c r="Q21" i="2"/>
  <c r="Q25" i="2"/>
  <c r="Q81" i="2"/>
  <c r="G21" i="2"/>
  <c r="Q50" i="2"/>
  <c r="F21" i="2"/>
  <c r="F25" i="2"/>
  <c r="F81" i="2"/>
  <c r="Q37" i="3"/>
  <c r="G25" i="3"/>
  <c r="H19" i="3"/>
  <c r="H25" i="3"/>
  <c r="H83" i="3"/>
  <c r="I25" i="3"/>
  <c r="I83" i="3"/>
  <c r="G50" i="3"/>
  <c r="G83" i="3"/>
  <c r="Q74" i="1"/>
</calcChain>
</file>

<file path=xl/sharedStrings.xml><?xml version="1.0" encoding="utf-8"?>
<sst xmlns="http://schemas.openxmlformats.org/spreadsheetml/2006/main" count="958" uniqueCount="237">
  <si>
    <t>Wydział Inżynierii Mechanicznej i Mechatroniki</t>
  </si>
  <si>
    <t>Nazwa kierunku studiów</t>
  </si>
  <si>
    <t>Mechanika i budowa maszyn</t>
  </si>
  <si>
    <t>Dziedziny nauki</t>
  </si>
  <si>
    <t>dziedzina nauk inżynieryjno-technicznych</t>
  </si>
  <si>
    <t>Dyscypliny naukowe</t>
  </si>
  <si>
    <t>inżynieria mechaniczna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</si>
  <si>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</si>
  <si>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</si>
  <si>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</si>
  <si>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</si>
  <si>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</si>
  <si>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</si>
  <si>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</si>
  <si>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</si>
  <si>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inżynieria spawalnictwa</t>
  </si>
  <si>
    <t>Obowiązuje od 2021-10-01</t>
  </si>
  <si>
    <t>Kod planu studiów</t>
  </si>
  <si>
    <t>MBM_2A_S_2021_2022_ZL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</si>
  <si>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</si>
  <si>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</si>
  <si>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</si>
  <si>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</si>
  <si>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</si>
  <si>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</si>
  <si>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</si>
  <si>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</si>
  <si>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</si>
  <si>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</si>
  <si>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</si>
  <si>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</si>
  <si>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</si>
  <si>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</si>
  <si>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</si>
  <si>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</si>
  <si>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</si>
  <si>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</t>
  </si>
  <si>
    <t>L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</si>
  <si>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</si>
  <si>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</si>
  <si>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</si>
  <si>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</si>
  <si>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</si>
  <si>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</si>
  <si>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</si>
  <si>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</si>
  <si>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</si>
  <si>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</si>
  <si>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</si>
  <si>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</si>
  <si>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</si>
  <si>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</si>
  <si>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</si>
  <si>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</si>
  <si>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</si>
  <si>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Elementy prawa</t>
  </si>
  <si>
    <t>A02</t>
  </si>
  <si>
    <t>Podstawy organizacji produkcji</t>
  </si>
  <si>
    <t>Blok obieralny 1</t>
  </si>
  <si>
    <t>A04</t>
  </si>
  <si>
    <t>BHP</t>
  </si>
  <si>
    <t>Blok obieralny 51</t>
  </si>
  <si>
    <t>e</t>
  </si>
  <si>
    <t>Blok obieralny 9</t>
  </si>
  <si>
    <t>A07</t>
  </si>
  <si>
    <t>Ochrona własności intelektualnej 2</t>
  </si>
  <si>
    <t>A08</t>
  </si>
  <si>
    <t>Komunikacja społeczna i techniki negocjacyjne</t>
  </si>
  <si>
    <t>Razem</t>
  </si>
  <si>
    <t>Moduły/Przedmioty kształcenia podstawowego</t>
  </si>
  <si>
    <t>B01</t>
  </si>
  <si>
    <t>Mechanika analityczna</t>
  </si>
  <si>
    <t>Moduły/Przedmioty kształcenia kierunkowego</t>
  </si>
  <si>
    <t>C01</t>
  </si>
  <si>
    <t>Eksploatacja maszyn i urządzeń</t>
  </si>
  <si>
    <t>C02</t>
  </si>
  <si>
    <t>Metody optymalizacji</t>
  </si>
  <si>
    <t>C03</t>
  </si>
  <si>
    <t>Modelowanie w projektowaniu maszyn i procesów</t>
  </si>
  <si>
    <t>C04</t>
  </si>
  <si>
    <t>Współczesne materiały konstrukcyjne</t>
  </si>
  <si>
    <t>C05</t>
  </si>
  <si>
    <t>Zintegrowane systemy wytwarzania</t>
  </si>
  <si>
    <t>C06</t>
  </si>
  <si>
    <t>Racjonalne wykorzystanie energii</t>
  </si>
  <si>
    <t>C07</t>
  </si>
  <si>
    <t>Metoda elementów skończonych</t>
  </si>
  <si>
    <t>Moduły/Przedmioty specjalnościowe</t>
  </si>
  <si>
    <t>komputerowo wspomagane projektowanie i wytwarzanie maszyn</t>
  </si>
  <si>
    <t>urządzenia mechatroniczne</t>
  </si>
  <si>
    <t>IS-12</t>
  </si>
  <si>
    <t>Praca dyplomowa</t>
  </si>
  <si>
    <t>IS/02</t>
  </si>
  <si>
    <t>Materiały zaawansowane i ich spawalność</t>
  </si>
  <si>
    <t>IS/03</t>
  </si>
  <si>
    <t>Nowoczesne technologie w spawalnictwie</t>
  </si>
  <si>
    <t>IS/04</t>
  </si>
  <si>
    <t>Projektowanie technologii spawania</t>
  </si>
  <si>
    <t>IS/05</t>
  </si>
  <si>
    <t>Zgrzewanie, lutowanie, klejenie</t>
  </si>
  <si>
    <t>IS/06</t>
  </si>
  <si>
    <t>Projektowanie konstrukcji spawanych</t>
  </si>
  <si>
    <t>Blok obieralny 3</t>
  </si>
  <si>
    <t>Blok obieralny 4</t>
  </si>
  <si>
    <t>Blok obieralny 5</t>
  </si>
  <si>
    <t>IS/10</t>
  </si>
  <si>
    <t>Seminarium dyplomowe I</t>
  </si>
  <si>
    <t>IS/11</t>
  </si>
  <si>
    <t>Seminarium dyplomowe II</t>
  </si>
  <si>
    <t>Moduły/Przedmioty obieralne</t>
  </si>
  <si>
    <t>A03-1</t>
  </si>
  <si>
    <t>Europejskie systemy oceny zgodności</t>
  </si>
  <si>
    <t>A03-2</t>
  </si>
  <si>
    <t>Normalizacja</t>
  </si>
  <si>
    <t>A05-A</t>
  </si>
  <si>
    <t>Język obcy (angielski)</t>
  </si>
  <si>
    <t>A05-N</t>
  </si>
  <si>
    <t>Język obcy (niemiecki)</t>
  </si>
  <si>
    <t>A06-1</t>
  </si>
  <si>
    <t>Socjologiczne aspekty ochrony środowiska</t>
  </si>
  <si>
    <t>A06-2</t>
  </si>
  <si>
    <t>Instytucje i mechanizmy funkcjonowania Unii Europejskiej</t>
  </si>
  <si>
    <t>A06-3</t>
  </si>
  <si>
    <t>Socjologia społeczeństwa informatycznego</t>
  </si>
  <si>
    <t>IS/07-1</t>
  </si>
  <si>
    <t>Mechatronika spawalnicza</t>
  </si>
  <si>
    <t>IS/07-2</t>
  </si>
  <si>
    <t>Robotyzacja i automatyzacja spawania</t>
  </si>
  <si>
    <t>IS/08-1</t>
  </si>
  <si>
    <t>Metody badań złączy spawanych</t>
  </si>
  <si>
    <t>IS/08-2</t>
  </si>
  <si>
    <t>Kontrola i odbiory konstrukcji spawanych</t>
  </si>
  <si>
    <t>IS/08-3</t>
  </si>
  <si>
    <t>Systemy kontroli jakości w spawalnictwie</t>
  </si>
  <si>
    <t>IS/09-1</t>
  </si>
  <si>
    <t>CAD, CAM i CAW w inżynierii spawania</t>
  </si>
  <si>
    <t>IS/09-2</t>
  </si>
  <si>
    <t>Metody numeryczne w inżynierii spajania</t>
  </si>
  <si>
    <t>IS/09-3</t>
  </si>
  <si>
    <t>Techniki komputerowe w inżynierii spajania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</si>
  <si>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</si>
  <si>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</si>
  <si>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</si>
  <si>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</si>
  <si>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</si>
  <si>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</si>
  <si>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</si>
  <si>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</si>
  <si>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</si>
  <si>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</si>
  <si>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</si>
  <si>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</si>
  <si>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</si>
  <si>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</si>
  <si>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</si>
  <si>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</si>
  <si>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praca dyplomowa</t>
  </si>
  <si>
    <t>praktyki</t>
  </si>
  <si>
    <t>KWP/02</t>
  </si>
  <si>
    <t>Analiza i optymalizacja konstrukcji w projektowaniu maszyn</t>
  </si>
  <si>
    <t>KWP/03</t>
  </si>
  <si>
    <t>Projektowanie technologii maszyn w systemach CAD/CAM</t>
  </si>
  <si>
    <t>KWP/04</t>
  </si>
  <si>
    <t>Oprzyrządowanie technologiczne</t>
  </si>
  <si>
    <t>KWP/05</t>
  </si>
  <si>
    <t>Technologia montażu z analizą zamienności</t>
  </si>
  <si>
    <t>KWP/06</t>
  </si>
  <si>
    <t>Metody statystyczne w procesach wytwarzania</t>
  </si>
  <si>
    <t>KWP/10</t>
  </si>
  <si>
    <t>KWP/11</t>
  </si>
  <si>
    <t>KWP/12</t>
  </si>
  <si>
    <t>KWP/07-3</t>
  </si>
  <si>
    <t>Trójkoordynatowa technika pomiaru i metrologia SGP</t>
  </si>
  <si>
    <t>KWP/07-4</t>
  </si>
  <si>
    <t>Narzędzia skrawające</t>
  </si>
  <si>
    <t>KWP/07-5</t>
  </si>
  <si>
    <t>Dynamika maszyn i urządzeń technologicznych</t>
  </si>
  <si>
    <t>KWP/07-6</t>
  </si>
  <si>
    <t>Roboty przemysłowe</t>
  </si>
  <si>
    <t>KWP/08-1</t>
  </si>
  <si>
    <t>Prototypowanie w budowie maszyn</t>
  </si>
  <si>
    <t>KWP/08-2</t>
  </si>
  <si>
    <t>Komputerowo wspomagane projektowanie</t>
  </si>
  <si>
    <t>KWP/08-3</t>
  </si>
  <si>
    <t>Komputerowo wspomagane wytwarzanie</t>
  </si>
  <si>
    <t>KWP/08-4</t>
  </si>
  <si>
    <t>Technologia uzębień</t>
  </si>
  <si>
    <t>KWP/08-5</t>
  </si>
  <si>
    <t>Zaawansowane programowanie maszyn CNC</t>
  </si>
  <si>
    <t>KWP/08-6</t>
  </si>
  <si>
    <t>Zaawansowane systemy sterowania</t>
  </si>
  <si>
    <t>KWP/09-1</t>
  </si>
  <si>
    <t>Logistyka i organizacja produkcji</t>
  </si>
  <si>
    <t>KWP/09-2</t>
  </si>
  <si>
    <t>Algorytmizacja zagadnień inżynierskich</t>
  </si>
  <si>
    <t>KWP/09-3</t>
  </si>
  <si>
    <t>Projektowanie i obróbka powierzchni 3D</t>
  </si>
  <si>
    <t>KWP/09-4</t>
  </si>
  <si>
    <t>Przygotowanie wytwarzania w ESW</t>
  </si>
  <si>
    <t>KWP/09-5</t>
  </si>
  <si>
    <t>Projektowanie i badania symulacyjne systemów wytwarzania</t>
  </si>
  <si>
    <t>UM/02</t>
  </si>
  <si>
    <t>Projektowanie urządzeń mechatronicznych I</t>
  </si>
  <si>
    <t>UM/03</t>
  </si>
  <si>
    <t>Doświadczalna identyfikacja własności układów mechatronicznych</t>
  </si>
  <si>
    <t>UM/04</t>
  </si>
  <si>
    <t>Tłumienie drgań</t>
  </si>
  <si>
    <t>UM/05</t>
  </si>
  <si>
    <t>Techniki symulacji komputerowych układów mechatronicznych</t>
  </si>
  <si>
    <t>UM/06</t>
  </si>
  <si>
    <t>Projektowanie urządzeń mechatronicznych II</t>
  </si>
  <si>
    <t>UM/10</t>
  </si>
  <si>
    <t>UM/11</t>
  </si>
  <si>
    <t>UM/12</t>
  </si>
  <si>
    <t>UM/07-2</t>
  </si>
  <si>
    <t>UM/07-4</t>
  </si>
  <si>
    <t>UM/07-6</t>
  </si>
  <si>
    <t>Mechaniczne komponenty automatyki</t>
  </si>
  <si>
    <t>UM/07-7</t>
  </si>
  <si>
    <t>UM/08-1</t>
  </si>
  <si>
    <t>Elektroniczne układy sterowania maszyn</t>
  </si>
  <si>
    <t>UM/08-2</t>
  </si>
  <si>
    <t>UM/08-3</t>
  </si>
  <si>
    <t>UM/08-4</t>
  </si>
  <si>
    <t>UM/08-5</t>
  </si>
  <si>
    <t>UM/08-6</t>
  </si>
  <si>
    <t>UM/08-7</t>
  </si>
  <si>
    <t>Systemy inteligentnego sterowania procesami wytwarzania</t>
  </si>
  <si>
    <t>UM/09-1</t>
  </si>
  <si>
    <t>Sztuczna inteligencja w technice</t>
  </si>
  <si>
    <t>UM/09-2</t>
  </si>
  <si>
    <t>UM/09-3</t>
  </si>
  <si>
    <t>UM/09-4</t>
  </si>
  <si>
    <t>Odnawialne źródła energii</t>
  </si>
  <si>
    <t>UM/09-5</t>
  </si>
  <si>
    <t>UM/09-6</t>
  </si>
  <si>
    <t xml:space="preserve">Załącznik nr 14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</si>
</sst>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3081" name="Picture 1">
          <a:extLst>
            <a:ext uri="{FF2B5EF4-FFF2-40B4-BE49-F238E27FC236}">
              <a16:creationId xmlns:a16="http://schemas.microsoft.com/office/drawing/2014/main" id="{F082CE7A-993A-41C2-98A8-7AF77A5A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3082" name="Picture 2">
          <a:extLst>
            <a:ext uri="{FF2B5EF4-FFF2-40B4-BE49-F238E27FC236}">
              <a16:creationId xmlns:a16="http://schemas.microsoft.com/office/drawing/2014/main" id="{3B1846D5-E802-40AA-8758-97A011F0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7A2F0386-8FB6-481E-AFE6-13B785BD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0000B33E-A745-46A1-B434-CACCDD9B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7797627F-7CBE-4A90-B154-21C893DF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8" name="Picture 2">
          <a:extLst>
            <a:ext uri="{FF2B5EF4-FFF2-40B4-BE49-F238E27FC236}">
              <a16:creationId xmlns:a16="http://schemas.microsoft.com/office/drawing/2014/main" id="{00C71C89-4D02-482D-850B-30B20F9D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7"/>
  <sheetViews>
    <sheetView workbookViewId="0">
      <selection activeCell="A29" sqref="A29:CQ2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236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t="shared" ref="H17:H24" si="0">SUM(I17:P17)</f>
        <v>30</v>
      </c>
      <c r="I17" s="6">
        <f t="shared" ref="I17:I24" si="1">T17+AM17+BF17+BY17</f>
        <v>30</v>
      </c>
      <c r="J17" s="6">
        <f t="shared" ref="J17:J24" si="2">V17+AO17+BH17+CA17</f>
        <v>0</v>
      </c>
      <c r="K17" s="6">
        <f t="shared" ref="K17:K24" si="3">X17+AQ17+BJ17+CC17</f>
        <v>0</v>
      </c>
      <c r="L17" s="6">
        <f t="shared" ref="L17:L24" si="4">AA17+AT17+BM17+CF17</f>
        <v>0</v>
      </c>
      <c r="M17" s="6">
        <f t="shared" ref="M17:M24" si="5">AC17+AV17+BO17+CH17</f>
        <v>0</v>
      </c>
      <c r="N17" s="6">
        <f t="shared" ref="N17:N24" si="6">AE17+AX17+BQ17+CJ17</f>
        <v>0</v>
      </c>
      <c r="O17" s="6">
        <f t="shared" ref="O17:O24" si="7">AG17+AZ17+BS17+CL17</f>
        <v>0</v>
      </c>
      <c r="P17" s="6">
        <f t="shared" ref="P17:P24" si="8">AI17+BB17+BU17+CN17</f>
        <v>0</v>
      </c>
      <c r="Q17" s="7">
        <f t="shared" ref="Q17:Q24" si="9">AL17+BE17+BX17+CQ17</f>
        <v>2</v>
      </c>
      <c r="R17" s="7">
        <f t="shared" ref="R17:R24" si="10">AK17+BD17+BW17+CP17</f>
        <v>0</v>
      </c>
      <c r="S17" s="7">
        <v>2</v>
      </c>
      <c r="T17" s="11">
        <v>30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CE17+CP17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1.5</v>
      </c>
      <c r="T18" s="11">
        <v>15</v>
      </c>
      <c r="U18" s="10" t="s">
        <v>53</v>
      </c>
      <c r="V18" s="11"/>
      <c r="W18" s="10"/>
      <c r="X18" s="11"/>
      <c r="Y18" s="10"/>
      <c r="Z18" s="7">
        <v>1</v>
      </c>
      <c r="AA18" s="11"/>
      <c r="AB18" s="10"/>
      <c r="AC18" s="11"/>
      <c r="AD18" s="10"/>
      <c r="AE18" s="11">
        <v>15</v>
      </c>
      <c r="AF18" s="10" t="s">
        <v>53</v>
      </c>
      <c r="AG18" s="11"/>
      <c r="AH18" s="10"/>
      <c r="AI18" s="11"/>
      <c r="AJ18" s="10"/>
      <c r="AK18" s="7">
        <v>1</v>
      </c>
      <c r="AL18" s="7">
        <f t="shared" si="11"/>
        <v>2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$B$19*2</f>
        <v>2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$B$19*15</f>
        <v>15</v>
      </c>
      <c r="AN19" s="10" t="s">
        <v>53</v>
      </c>
      <c r="AO19" s="11">
        <f>$B$19*15</f>
        <v>15</v>
      </c>
      <c r="AP19" s="10" t="s">
        <v>53</v>
      </c>
      <c r="AQ19" s="11"/>
      <c r="AR19" s="10"/>
      <c r="AS19" s="7">
        <f>$B$19*2</f>
        <v>2</v>
      </c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2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/>
      <c r="B20" s="6"/>
      <c r="C20" s="6"/>
      <c r="D20" s="6" t="s">
        <v>59</v>
      </c>
      <c r="E20" s="3" t="s">
        <v>60</v>
      </c>
      <c r="F20" s="6">
        <f>COUNTIF(T20:CO20,"e")</f>
        <v>0</v>
      </c>
      <c r="G20" s="6">
        <f>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1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>
        <v>15</v>
      </c>
      <c r="BG20" s="10" t="s">
        <v>53</v>
      </c>
      <c r="BH20" s="11"/>
      <c r="BI20" s="10"/>
      <c r="BJ20" s="11"/>
      <c r="BK20" s="10"/>
      <c r="BL20" s="7">
        <v>1</v>
      </c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1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>
        <v>51</v>
      </c>
      <c r="B21" s="6">
        <v>1</v>
      </c>
      <c r="C21" s="6"/>
      <c r="D21" s="6"/>
      <c r="E21" s="3" t="s">
        <v>61</v>
      </c>
      <c r="F21" s="6">
        <f>$B$21*COUNTIF(T21:CO21,"e")</f>
        <v>1</v>
      </c>
      <c r="G21" s="6">
        <f>$B$21*COUNTIF(T21:CO21,"z")</f>
        <v>0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3</v>
      </c>
      <c r="S21" s="7">
        <f>$B$21*1</f>
        <v>1</v>
      </c>
      <c r="T21" s="11"/>
      <c r="U21" s="10"/>
      <c r="V21" s="11"/>
      <c r="W21" s="10"/>
      <c r="X21" s="11"/>
      <c r="Y21" s="10"/>
      <c r="Z21" s="7"/>
      <c r="AA21" s="11"/>
      <c r="AB21" s="10"/>
      <c r="AC21" s="11">
        <f>$B$21*30</f>
        <v>30</v>
      </c>
      <c r="AD21" s="10" t="s">
        <v>62</v>
      </c>
      <c r="AE21" s="11"/>
      <c r="AF21" s="10"/>
      <c r="AG21" s="11"/>
      <c r="AH21" s="10"/>
      <c r="AI21" s="11"/>
      <c r="AJ21" s="10"/>
      <c r="AK21" s="7">
        <f>$B$21*3</f>
        <v>3</v>
      </c>
      <c r="AL21" s="7">
        <f t="shared" si="11"/>
        <v>3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>
        <v>9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f>$B$22*15</f>
        <v>15</v>
      </c>
      <c r="AN22" s="10" t="s">
        <v>53</v>
      </c>
      <c r="AO22" s="11"/>
      <c r="AP22" s="10"/>
      <c r="AQ22" s="11"/>
      <c r="AR22" s="10"/>
      <c r="AS22" s="7">
        <f>$B$22*1</f>
        <v>1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1</v>
      </c>
      <c r="T23" s="11">
        <v>15</v>
      </c>
      <c r="U23" s="10" t="s">
        <v>53</v>
      </c>
      <c r="V23" s="11"/>
      <c r="W23" s="10"/>
      <c r="X23" s="11"/>
      <c r="Y23" s="10"/>
      <c r="Z23" s="7">
        <v>1</v>
      </c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1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7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2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15</v>
      </c>
      <c r="AN24" s="10" t="s">
        <v>53</v>
      </c>
      <c r="AO24" s="11">
        <v>15</v>
      </c>
      <c r="AP24" s="10" t="s">
        <v>53</v>
      </c>
      <c r="AQ24" s="11"/>
      <c r="AR24" s="10"/>
      <c r="AS24" s="7">
        <v>2</v>
      </c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2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95" customHeight="1" x14ac:dyDescent="0.2">
      <c r="A25" s="6"/>
      <c r="B25" s="6"/>
      <c r="C25" s="6"/>
      <c r="D25" s="6"/>
      <c r="E25" s="6" t="s">
        <v>68</v>
      </c>
      <c r="F25" s="6">
        <f t="shared" ref="F25:AK25" si="15">SUM(F17:F24)</f>
        <v>1</v>
      </c>
      <c r="G25" s="6">
        <f t="shared" si="15"/>
        <v>10</v>
      </c>
      <c r="H25" s="6">
        <f t="shared" si="15"/>
        <v>195</v>
      </c>
      <c r="I25" s="6">
        <f t="shared" si="15"/>
        <v>120</v>
      </c>
      <c r="J25" s="6">
        <f t="shared" si="15"/>
        <v>30</v>
      </c>
      <c r="K25" s="6">
        <f t="shared" si="15"/>
        <v>0</v>
      </c>
      <c r="L25" s="6">
        <f t="shared" si="15"/>
        <v>0</v>
      </c>
      <c r="M25" s="6">
        <f t="shared" si="15"/>
        <v>30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11.5</v>
      </c>
      <c r="T25" s="11">
        <f t="shared" si="15"/>
        <v>60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4</v>
      </c>
      <c r="AA25" s="11">
        <f t="shared" si="15"/>
        <v>0</v>
      </c>
      <c r="AB25" s="10">
        <f t="shared" si="15"/>
        <v>0</v>
      </c>
      <c r="AC25" s="11">
        <f t="shared" si="15"/>
        <v>30</v>
      </c>
      <c r="AD25" s="10">
        <f t="shared" si="15"/>
        <v>0</v>
      </c>
      <c r="AE25" s="11">
        <f t="shared" si="15"/>
        <v>15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4</v>
      </c>
      <c r="AL25" s="7">
        <f t="shared" ref="AL25:BQ25" si="16">SUM(AL17:AL24)</f>
        <v>8</v>
      </c>
      <c r="AM25" s="11">
        <f t="shared" si="16"/>
        <v>45</v>
      </c>
      <c r="AN25" s="10">
        <f t="shared" si="16"/>
        <v>0</v>
      </c>
      <c r="AO25" s="11">
        <f t="shared" si="16"/>
        <v>30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5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0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0</v>
      </c>
      <c r="BE25" s="7">
        <f t="shared" si="16"/>
        <v>5</v>
      </c>
      <c r="BF25" s="11">
        <f t="shared" si="16"/>
        <v>15</v>
      </c>
      <c r="BG25" s="10">
        <f t="shared" si="16"/>
        <v>0</v>
      </c>
      <c r="BH25" s="11">
        <f t="shared" si="16"/>
        <v>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1</v>
      </c>
      <c r="BM25" s="11">
        <f t="shared" si="16"/>
        <v>0</v>
      </c>
      <c r="BN25" s="10">
        <f t="shared" si="16"/>
        <v>0</v>
      </c>
      <c r="BO25" s="11">
        <f t="shared" si="16"/>
        <v>0</v>
      </c>
      <c r="BP25" s="10">
        <f t="shared" si="16"/>
        <v>0</v>
      </c>
      <c r="BQ25" s="11">
        <f t="shared" si="16"/>
        <v>0</v>
      </c>
      <c r="BR25" s="10">
        <f t="shared" ref="BR25:CQ25" si="17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0</v>
      </c>
      <c r="BX25" s="7">
        <f t="shared" si="17"/>
        <v>1</v>
      </c>
      <c r="BY25" s="11">
        <f t="shared" si="17"/>
        <v>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0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0</v>
      </c>
    </row>
    <row r="26" spans="1:95" ht="20.100000000000001" customHeight="1" x14ac:dyDescent="0.2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3</v>
      </c>
      <c r="T27" s="11">
        <v>15</v>
      </c>
      <c r="U27" s="10" t="s">
        <v>62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95" customHeight="1" x14ac:dyDescent="0.2">
      <c r="A28" s="6"/>
      <c r="B28" s="6"/>
      <c r="C28" s="6"/>
      <c r="D28" s="6"/>
      <c r="E28" s="6" t="s">
        <v>68</v>
      </c>
      <c r="F28" s="6">
        <f t="shared" ref="F28:AK28" si="1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3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t="shared" ref="AL28:BQ28" si="19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t="shared" ref="BR28:CQ28" si="20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20.100000000000001" customHeight="1" x14ac:dyDescent="0.2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 t="shared" ref="F30:F36" si="21">COUNTIF(T30:CO30,"e")</f>
        <v>1</v>
      </c>
      <c r="G30" s="6">
        <f t="shared" ref="G30:G36" si="22">COUNTIF(T30:CO30,"z")</f>
        <v>1</v>
      </c>
      <c r="H30" s="6">
        <f t="shared" ref="H30:H36" si="23">SUM(I30:P30)</f>
        <v>45</v>
      </c>
      <c r="I30" s="6">
        <f t="shared" ref="I30:I36" si="24">T30+AM30+BF30+BY30</f>
        <v>30</v>
      </c>
      <c r="J30" s="6">
        <f t="shared" ref="J30:J36" si="25">V30+AO30+BH30+CA30</f>
        <v>0</v>
      </c>
      <c r="K30" s="6">
        <f t="shared" ref="K30:K36" si="26">X30+AQ30+BJ30+CC30</f>
        <v>0</v>
      </c>
      <c r="L30" s="6">
        <f t="shared" ref="L30:L36" si="27">AA30+AT30+BM30+CF30</f>
        <v>15</v>
      </c>
      <c r="M30" s="6">
        <f t="shared" ref="M30:M36" si="28">AC30+AV30+BO30+CH30</f>
        <v>0</v>
      </c>
      <c r="N30" s="6">
        <f t="shared" ref="N30:N36" si="29">AE30+AX30+BQ30+CJ30</f>
        <v>0</v>
      </c>
      <c r="O30" s="6">
        <f t="shared" ref="O30:O36" si="30">AG30+AZ30+BS30+CL30</f>
        <v>0</v>
      </c>
      <c r="P30" s="6">
        <f t="shared" ref="P30:P36" si="31">AI30+BB30+BU30+CN30</f>
        <v>0</v>
      </c>
      <c r="Q30" s="7">
        <f t="shared" ref="Q30:Q36" si="32">AL30+BE30+BX30+CQ30</f>
        <v>2</v>
      </c>
      <c r="R30" s="7">
        <f t="shared" ref="R30:R36" si="33">AK30+BD30+BW30+CP30</f>
        <v>0.8</v>
      </c>
      <c r="S30" s="7">
        <v>1.4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6" si="34">Z30+AK30</f>
        <v>0</v>
      </c>
      <c r="AM30" s="11">
        <v>30</v>
      </c>
      <c r="AN30" s="10" t="s">
        <v>62</v>
      </c>
      <c r="AO30" s="11"/>
      <c r="AP30" s="10"/>
      <c r="AQ30" s="11"/>
      <c r="AR30" s="10"/>
      <c r="AS30" s="7">
        <v>1.2</v>
      </c>
      <c r="AT30" s="11">
        <v>15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0.8</v>
      </c>
      <c r="BE30" s="7">
        <f t="shared" ref="BE30:BE36" si="35">AS30+BD30</f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6" si="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6" si="37">CE30+CP30</f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45</v>
      </c>
      <c r="I31" s="6">
        <f t="shared" si="24"/>
        <v>15</v>
      </c>
      <c r="J31" s="6">
        <f t="shared" si="25"/>
        <v>0</v>
      </c>
      <c r="K31" s="6">
        <f t="shared" si="26"/>
        <v>0</v>
      </c>
      <c r="L31" s="6">
        <f t="shared" si="27"/>
        <v>30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1.6</v>
      </c>
      <c r="S31" s="7">
        <v>2.4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4"/>
        <v>0</v>
      </c>
      <c r="AM31" s="11">
        <v>15</v>
      </c>
      <c r="AN31" s="10" t="s">
        <v>53</v>
      </c>
      <c r="AO31" s="11"/>
      <c r="AP31" s="10"/>
      <c r="AQ31" s="11"/>
      <c r="AR31" s="10"/>
      <c r="AS31" s="7">
        <v>1.4</v>
      </c>
      <c r="AT31" s="11">
        <v>30</v>
      </c>
      <c r="AU31" s="10" t="s">
        <v>53</v>
      </c>
      <c r="AV31" s="11"/>
      <c r="AW31" s="10"/>
      <c r="AX31" s="11"/>
      <c r="AY31" s="10"/>
      <c r="AZ31" s="11"/>
      <c r="BA31" s="10"/>
      <c r="BB31" s="11"/>
      <c r="BC31" s="10"/>
      <c r="BD31" s="7">
        <v>1.6</v>
      </c>
      <c r="BE31" s="7">
        <f t="shared" si="35"/>
        <v>3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 t="shared" si="21"/>
        <v>1</v>
      </c>
      <c r="G32" s="6">
        <f t="shared" si="22"/>
        <v>1</v>
      </c>
      <c r="H32" s="6">
        <f t="shared" si="23"/>
        <v>45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30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2</v>
      </c>
      <c r="R32" s="7">
        <f t="shared" si="33"/>
        <v>1.2</v>
      </c>
      <c r="S32" s="7">
        <v>2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62</v>
      </c>
      <c r="AO32" s="11"/>
      <c r="AP32" s="10"/>
      <c r="AQ32" s="11"/>
      <c r="AR32" s="10"/>
      <c r="AS32" s="7">
        <v>0.8</v>
      </c>
      <c r="AT32" s="11">
        <v>30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1.2</v>
      </c>
      <c r="BE32" s="7">
        <f t="shared" si="35"/>
        <v>2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45</v>
      </c>
      <c r="I33" s="6">
        <f t="shared" si="24"/>
        <v>30</v>
      </c>
      <c r="J33" s="6">
        <f t="shared" si="25"/>
        <v>0</v>
      </c>
      <c r="K33" s="6">
        <f t="shared" si="26"/>
        <v>0</v>
      </c>
      <c r="L33" s="6">
        <f t="shared" si="27"/>
        <v>15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2.5</v>
      </c>
      <c r="T33" s="11">
        <v>30</v>
      </c>
      <c r="U33" s="10" t="s">
        <v>53</v>
      </c>
      <c r="V33" s="11"/>
      <c r="W33" s="10"/>
      <c r="X33" s="11"/>
      <c r="Y33" s="10"/>
      <c r="Z33" s="7">
        <v>2</v>
      </c>
      <c r="AA33" s="11">
        <v>15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60</v>
      </c>
      <c r="I34" s="6">
        <f t="shared" si="24"/>
        <v>30</v>
      </c>
      <c r="J34" s="6">
        <f t="shared" si="25"/>
        <v>0</v>
      </c>
      <c r="K34" s="6">
        <f t="shared" si="26"/>
        <v>0</v>
      </c>
      <c r="L34" s="6">
        <f t="shared" si="27"/>
        <v>30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1</v>
      </c>
      <c r="S34" s="7">
        <v>0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4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>
        <v>30</v>
      </c>
      <c r="BG34" s="10" t="s">
        <v>62</v>
      </c>
      <c r="BH34" s="11"/>
      <c r="BI34" s="10"/>
      <c r="BJ34" s="11"/>
      <c r="BK34" s="10"/>
      <c r="BL34" s="7">
        <v>2</v>
      </c>
      <c r="BM34" s="11">
        <v>30</v>
      </c>
      <c r="BN34" s="10" t="s">
        <v>53</v>
      </c>
      <c r="BO34" s="11"/>
      <c r="BP34" s="10"/>
      <c r="BQ34" s="11"/>
      <c r="BR34" s="10"/>
      <c r="BS34" s="11"/>
      <c r="BT34" s="10"/>
      <c r="BU34" s="11"/>
      <c r="BV34" s="10"/>
      <c r="BW34" s="7">
        <v>1</v>
      </c>
      <c r="BX34" s="7">
        <f t="shared" si="36"/>
        <v>3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30</v>
      </c>
      <c r="I35" s="6">
        <f t="shared" si="24"/>
        <v>15</v>
      </c>
      <c r="J35" s="6">
        <f t="shared" si="25"/>
        <v>15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15</v>
      </c>
      <c r="AN35" s="10" t="s">
        <v>53</v>
      </c>
      <c r="AO35" s="11">
        <v>15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45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30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2</v>
      </c>
      <c r="R36" s="7">
        <f t="shared" si="33"/>
        <v>1.2</v>
      </c>
      <c r="S36" s="7">
        <v>2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62</v>
      </c>
      <c r="AO36" s="11"/>
      <c r="AP36" s="10"/>
      <c r="AQ36" s="11"/>
      <c r="AR36" s="10"/>
      <c r="AS36" s="7">
        <v>0.8</v>
      </c>
      <c r="AT36" s="11">
        <v>30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1.2</v>
      </c>
      <c r="BE36" s="7">
        <f t="shared" si="35"/>
        <v>2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95" customHeight="1" x14ac:dyDescent="0.2">
      <c r="A37" s="6"/>
      <c r="B37" s="6"/>
      <c r="C37" s="6"/>
      <c r="D37" s="6"/>
      <c r="E37" s="6" t="s">
        <v>68</v>
      </c>
      <c r="F37" s="6">
        <f t="shared" ref="F37:AK37" si="38">SUM(F30:F36)</f>
        <v>4</v>
      </c>
      <c r="G37" s="6">
        <f t="shared" si="38"/>
        <v>10</v>
      </c>
      <c r="H37" s="6">
        <f t="shared" si="38"/>
        <v>315</v>
      </c>
      <c r="I37" s="6">
        <f t="shared" si="38"/>
        <v>150</v>
      </c>
      <c r="J37" s="6">
        <f t="shared" si="38"/>
        <v>15</v>
      </c>
      <c r="K37" s="6">
        <f t="shared" si="38"/>
        <v>0</v>
      </c>
      <c r="L37" s="6">
        <f t="shared" si="38"/>
        <v>150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17</v>
      </c>
      <c r="R37" s="7">
        <f t="shared" si="38"/>
        <v>6.8000000000000007</v>
      </c>
      <c r="S37" s="7">
        <f t="shared" si="38"/>
        <v>12.3</v>
      </c>
      <c r="T37" s="11">
        <f t="shared" si="38"/>
        <v>30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2</v>
      </c>
      <c r="AA37" s="11">
        <f t="shared" si="38"/>
        <v>15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1</v>
      </c>
      <c r="AL37" s="7">
        <f t="shared" ref="AL37:BQ37" si="39">SUM(AL30:AL36)</f>
        <v>3</v>
      </c>
      <c r="AM37" s="11">
        <f t="shared" si="39"/>
        <v>90</v>
      </c>
      <c r="AN37" s="10">
        <f t="shared" si="39"/>
        <v>0</v>
      </c>
      <c r="AO37" s="11">
        <f t="shared" si="39"/>
        <v>15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6.1999999999999993</v>
      </c>
      <c r="AT37" s="11">
        <f t="shared" si="39"/>
        <v>105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4.8000000000000007</v>
      </c>
      <c r="BE37" s="7">
        <f t="shared" si="39"/>
        <v>11</v>
      </c>
      <c r="BF37" s="11">
        <f t="shared" si="39"/>
        <v>30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2</v>
      </c>
      <c r="BM37" s="11">
        <f t="shared" si="39"/>
        <v>30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t="shared" ref="BR37:CQ37" si="40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1</v>
      </c>
      <c r="BX37" s="7">
        <f t="shared" si="40"/>
        <v>3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20.100000000000001" customHeight="1" x14ac:dyDescent="0.2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x14ac:dyDescent="0.2">
      <c r="A39" s="6"/>
      <c r="B39" s="6"/>
      <c r="C39" s="6"/>
      <c r="D39" s="6" t="s">
        <v>90</v>
      </c>
      <c r="E39" s="3" t="s">
        <v>91</v>
      </c>
      <c r="F39" s="6">
        <f t="shared" ref="F39:F44" si="41">COUNTIF(T39:CO39,"e")</f>
        <v>1</v>
      </c>
      <c r="G39" s="6">
        <f t="shared" ref="G39:G44" si="42">COUNTIF(T39:CO39,"z")</f>
        <v>0</v>
      </c>
      <c r="H39" s="6">
        <f t="shared" ref="H39:H49" si="43">SUM(I39:P39)</f>
        <v>0</v>
      </c>
      <c r="I39" s="6">
        <f t="shared" ref="I39:I49" si="44">T39+AM39+BF39+BY39</f>
        <v>0</v>
      </c>
      <c r="J39" s="6">
        <f t="shared" ref="J39:J49" si="45">V39+AO39+BH39+CA39</f>
        <v>0</v>
      </c>
      <c r="K39" s="6">
        <f t="shared" ref="K39:K49" si="46">X39+AQ39+BJ39+CC39</f>
        <v>0</v>
      </c>
      <c r="L39" s="6">
        <f t="shared" ref="L39:L49" si="47">AA39+AT39+BM39+CF39</f>
        <v>0</v>
      </c>
      <c r="M39" s="6">
        <f t="shared" ref="M39:M49" si="48">AC39+AV39+BO39+CH39</f>
        <v>0</v>
      </c>
      <c r="N39" s="6">
        <f t="shared" ref="N39:N49" si="49">AE39+AX39+BQ39+CJ39</f>
        <v>0</v>
      </c>
      <c r="O39" s="6">
        <f t="shared" ref="O39:O49" si="50">AG39+AZ39+BS39+CL39</f>
        <v>0</v>
      </c>
      <c r="P39" s="6">
        <f t="shared" ref="P39:P49" si="51">AI39+BB39+BU39+CN39</f>
        <v>0</v>
      </c>
      <c r="Q39" s="7">
        <f t="shared" ref="Q39:Q49" si="52">AL39+BE39+BX39+CQ39</f>
        <v>20</v>
      </c>
      <c r="R39" s="7">
        <f t="shared" ref="R39:R49" si="53">AK39+BD39+BW39+CP39</f>
        <v>0</v>
      </c>
      <c r="S39" s="7">
        <v>1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ref="AL39:AL49" si="54">Z39+AK39</f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ref="BE39:BE49" si="55">AS39+BD39</f>
        <v>0</v>
      </c>
      <c r="BF39" s="11">
        <v>0</v>
      </c>
      <c r="BG39" s="10" t="s">
        <v>62</v>
      </c>
      <c r="BH39" s="11"/>
      <c r="BI39" s="10"/>
      <c r="BJ39" s="11"/>
      <c r="BK39" s="10"/>
      <c r="BL39" s="7">
        <v>20</v>
      </c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ref="BX39:BX49" si="56">BL39+BW39</f>
        <v>20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ref="CQ39:CQ49" si="57">CE39+CP39</f>
        <v>0</v>
      </c>
    </row>
    <row r="40" spans="1:95" x14ac:dyDescent="0.2">
      <c r="A40" s="6"/>
      <c r="B40" s="6"/>
      <c r="C40" s="6"/>
      <c r="D40" s="6" t="s">
        <v>92</v>
      </c>
      <c r="E40" s="3" t="s">
        <v>93</v>
      </c>
      <c r="F40" s="6">
        <f t="shared" si="41"/>
        <v>1</v>
      </c>
      <c r="G40" s="6">
        <f t="shared" si="42"/>
        <v>1</v>
      </c>
      <c r="H40" s="6">
        <f t="shared" si="43"/>
        <v>60</v>
      </c>
      <c r="I40" s="6">
        <f t="shared" si="44"/>
        <v>30</v>
      </c>
      <c r="J40" s="6">
        <f t="shared" si="45"/>
        <v>0</v>
      </c>
      <c r="K40" s="6">
        <f t="shared" si="46"/>
        <v>0</v>
      </c>
      <c r="L40" s="6">
        <f t="shared" si="47"/>
        <v>30</v>
      </c>
      <c r="M40" s="6">
        <f t="shared" si="48"/>
        <v>0</v>
      </c>
      <c r="N40" s="6">
        <f t="shared" si="49"/>
        <v>0</v>
      </c>
      <c r="O40" s="6">
        <f t="shared" si="50"/>
        <v>0</v>
      </c>
      <c r="P40" s="6">
        <f t="shared" si="51"/>
        <v>0</v>
      </c>
      <c r="Q40" s="7">
        <f t="shared" si="52"/>
        <v>4</v>
      </c>
      <c r="R40" s="7">
        <f t="shared" si="53"/>
        <v>2</v>
      </c>
      <c r="S40" s="7">
        <v>3</v>
      </c>
      <c r="T40" s="11">
        <v>30</v>
      </c>
      <c r="U40" s="10" t="s">
        <v>62</v>
      </c>
      <c r="V40" s="11"/>
      <c r="W40" s="10"/>
      <c r="X40" s="11"/>
      <c r="Y40" s="10"/>
      <c r="Z40" s="7">
        <v>2</v>
      </c>
      <c r="AA40" s="11">
        <v>30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t="shared" si="54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5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6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7"/>
        <v>0</v>
      </c>
    </row>
    <row r="41" spans="1:95" x14ac:dyDescent="0.2">
      <c r="A41" s="6"/>
      <c r="B41" s="6"/>
      <c r="C41" s="6"/>
      <c r="D41" s="6" t="s">
        <v>94</v>
      </c>
      <c r="E41" s="3" t="s">
        <v>95</v>
      </c>
      <c r="F41" s="6">
        <f t="shared" si="41"/>
        <v>0</v>
      </c>
      <c r="G41" s="6">
        <f t="shared" si="42"/>
        <v>2</v>
      </c>
      <c r="H41" s="6">
        <f t="shared" si="43"/>
        <v>60</v>
      </c>
      <c r="I41" s="6">
        <f t="shared" si="44"/>
        <v>30</v>
      </c>
      <c r="J41" s="6">
        <f t="shared" si="45"/>
        <v>0</v>
      </c>
      <c r="K41" s="6">
        <f t="shared" si="46"/>
        <v>0</v>
      </c>
      <c r="L41" s="6">
        <f t="shared" si="47"/>
        <v>30</v>
      </c>
      <c r="M41" s="6">
        <f t="shared" si="48"/>
        <v>0</v>
      </c>
      <c r="N41" s="6">
        <f t="shared" si="49"/>
        <v>0</v>
      </c>
      <c r="O41" s="6">
        <f t="shared" si="50"/>
        <v>0</v>
      </c>
      <c r="P41" s="6">
        <f t="shared" si="51"/>
        <v>0</v>
      </c>
      <c r="Q41" s="7">
        <f t="shared" si="52"/>
        <v>4</v>
      </c>
      <c r="R41" s="7">
        <f t="shared" si="53"/>
        <v>2</v>
      </c>
      <c r="S41" s="7">
        <v>3</v>
      </c>
      <c r="T41" s="11">
        <v>30</v>
      </c>
      <c r="U41" s="10" t="s">
        <v>53</v>
      </c>
      <c r="V41" s="11"/>
      <c r="W41" s="10"/>
      <c r="X41" s="11"/>
      <c r="Y41" s="10"/>
      <c r="Z41" s="7">
        <v>2</v>
      </c>
      <c r="AA41" s="11">
        <v>30</v>
      </c>
      <c r="AB41" s="10" t="s">
        <v>53</v>
      </c>
      <c r="AC41" s="11"/>
      <c r="AD41" s="10"/>
      <c r="AE41" s="11"/>
      <c r="AF41" s="10"/>
      <c r="AG41" s="11"/>
      <c r="AH41" s="10"/>
      <c r="AI41" s="11"/>
      <c r="AJ41" s="10"/>
      <c r="AK41" s="7">
        <v>2</v>
      </c>
      <c r="AL41" s="7">
        <f t="shared" si="54"/>
        <v>4</v>
      </c>
      <c r="AM41" s="11"/>
      <c r="AN41" s="10"/>
      <c r="AO41" s="11"/>
      <c r="AP41" s="10"/>
      <c r="AQ41" s="11"/>
      <c r="AR41" s="10"/>
      <c r="AS41" s="7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5"/>
        <v>0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6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7"/>
        <v>0</v>
      </c>
    </row>
    <row r="42" spans="1:95" x14ac:dyDescent="0.2">
      <c r="A42" s="6"/>
      <c r="B42" s="6"/>
      <c r="C42" s="6"/>
      <c r="D42" s="6" t="s">
        <v>96</v>
      </c>
      <c r="E42" s="3" t="s">
        <v>97</v>
      </c>
      <c r="F42" s="6">
        <f t="shared" si="41"/>
        <v>1</v>
      </c>
      <c r="G42" s="6">
        <f t="shared" si="42"/>
        <v>1</v>
      </c>
      <c r="H42" s="6">
        <f t="shared" si="43"/>
        <v>60</v>
      </c>
      <c r="I42" s="6">
        <f t="shared" si="44"/>
        <v>30</v>
      </c>
      <c r="J42" s="6">
        <f t="shared" si="45"/>
        <v>30</v>
      </c>
      <c r="K42" s="6">
        <f t="shared" si="46"/>
        <v>0</v>
      </c>
      <c r="L42" s="6">
        <f t="shared" si="47"/>
        <v>0</v>
      </c>
      <c r="M42" s="6">
        <f t="shared" si="48"/>
        <v>0</v>
      </c>
      <c r="N42" s="6">
        <f t="shared" si="49"/>
        <v>0</v>
      </c>
      <c r="O42" s="6">
        <f t="shared" si="50"/>
        <v>0</v>
      </c>
      <c r="P42" s="6">
        <f t="shared" si="51"/>
        <v>0</v>
      </c>
      <c r="Q42" s="7">
        <f t="shared" si="52"/>
        <v>4</v>
      </c>
      <c r="R42" s="7">
        <f t="shared" si="53"/>
        <v>0</v>
      </c>
      <c r="S42" s="7">
        <v>4</v>
      </c>
      <c r="T42" s="11">
        <v>30</v>
      </c>
      <c r="U42" s="10" t="s">
        <v>62</v>
      </c>
      <c r="V42" s="11">
        <v>30</v>
      </c>
      <c r="W42" s="10" t="s">
        <v>53</v>
      </c>
      <c r="X42" s="11"/>
      <c r="Y42" s="10"/>
      <c r="Z42" s="7">
        <v>4</v>
      </c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4"/>
        <v>4</v>
      </c>
      <c r="AM42" s="11"/>
      <c r="AN42" s="10"/>
      <c r="AO42" s="11"/>
      <c r="AP42" s="10"/>
      <c r="AQ42" s="11"/>
      <c r="AR42" s="10"/>
      <c r="AS42" s="7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5"/>
        <v>0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6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7"/>
        <v>0</v>
      </c>
    </row>
    <row r="43" spans="1:95" x14ac:dyDescent="0.2">
      <c r="A43" s="6"/>
      <c r="B43" s="6"/>
      <c r="C43" s="6"/>
      <c r="D43" s="6" t="s">
        <v>98</v>
      </c>
      <c r="E43" s="3" t="s">
        <v>99</v>
      </c>
      <c r="F43" s="6">
        <f t="shared" si="41"/>
        <v>1</v>
      </c>
      <c r="G43" s="6">
        <f t="shared" si="42"/>
        <v>1</v>
      </c>
      <c r="H43" s="6">
        <f t="shared" si="43"/>
        <v>60</v>
      </c>
      <c r="I43" s="6">
        <f t="shared" si="44"/>
        <v>30</v>
      </c>
      <c r="J43" s="6">
        <f t="shared" si="45"/>
        <v>0</v>
      </c>
      <c r="K43" s="6">
        <f t="shared" si="46"/>
        <v>0</v>
      </c>
      <c r="L43" s="6">
        <f t="shared" si="47"/>
        <v>30</v>
      </c>
      <c r="M43" s="6">
        <f t="shared" si="48"/>
        <v>0</v>
      </c>
      <c r="N43" s="6">
        <f t="shared" si="49"/>
        <v>0</v>
      </c>
      <c r="O43" s="6">
        <f t="shared" si="50"/>
        <v>0</v>
      </c>
      <c r="P43" s="6">
        <f t="shared" si="51"/>
        <v>0</v>
      </c>
      <c r="Q43" s="7">
        <f t="shared" si="52"/>
        <v>3</v>
      </c>
      <c r="R43" s="7">
        <f t="shared" si="53"/>
        <v>1.5</v>
      </c>
      <c r="S43" s="7">
        <v>2.5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4"/>
        <v>0</v>
      </c>
      <c r="AM43" s="11">
        <v>30</v>
      </c>
      <c r="AN43" s="10" t="s">
        <v>62</v>
      </c>
      <c r="AO43" s="11"/>
      <c r="AP43" s="10"/>
      <c r="AQ43" s="11"/>
      <c r="AR43" s="10"/>
      <c r="AS43" s="7">
        <v>1.5</v>
      </c>
      <c r="AT43" s="11">
        <v>30</v>
      </c>
      <c r="AU43" s="10" t="s">
        <v>53</v>
      </c>
      <c r="AV43" s="11"/>
      <c r="AW43" s="10"/>
      <c r="AX43" s="11"/>
      <c r="AY43" s="10"/>
      <c r="AZ43" s="11"/>
      <c r="BA43" s="10"/>
      <c r="BB43" s="11"/>
      <c r="BC43" s="10"/>
      <c r="BD43" s="7">
        <v>1.5</v>
      </c>
      <c r="BE43" s="7">
        <f t="shared" si="55"/>
        <v>3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6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7"/>
        <v>0</v>
      </c>
    </row>
    <row r="44" spans="1:95" x14ac:dyDescent="0.2">
      <c r="A44" s="6"/>
      <c r="B44" s="6"/>
      <c r="C44" s="6"/>
      <c r="D44" s="6" t="s">
        <v>100</v>
      </c>
      <c r="E44" s="3" t="s">
        <v>101</v>
      </c>
      <c r="F44" s="6">
        <f t="shared" si="41"/>
        <v>0</v>
      </c>
      <c r="G44" s="6">
        <f t="shared" si="42"/>
        <v>2</v>
      </c>
      <c r="H44" s="6">
        <f t="shared" si="43"/>
        <v>45</v>
      </c>
      <c r="I44" s="6">
        <f t="shared" si="44"/>
        <v>30</v>
      </c>
      <c r="J44" s="6">
        <f t="shared" si="45"/>
        <v>0</v>
      </c>
      <c r="K44" s="6">
        <f t="shared" si="46"/>
        <v>15</v>
      </c>
      <c r="L44" s="6">
        <f t="shared" si="47"/>
        <v>0</v>
      </c>
      <c r="M44" s="6">
        <f t="shared" si="48"/>
        <v>0</v>
      </c>
      <c r="N44" s="6">
        <f t="shared" si="49"/>
        <v>0</v>
      </c>
      <c r="O44" s="6">
        <f t="shared" si="50"/>
        <v>0</v>
      </c>
      <c r="P44" s="6">
        <f t="shared" si="51"/>
        <v>0</v>
      </c>
      <c r="Q44" s="7">
        <f t="shared" si="52"/>
        <v>5</v>
      </c>
      <c r="R44" s="7">
        <f t="shared" si="53"/>
        <v>0</v>
      </c>
      <c r="S44" s="7">
        <v>5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4"/>
        <v>0</v>
      </c>
      <c r="AM44" s="11">
        <v>30</v>
      </c>
      <c r="AN44" s="10" t="s">
        <v>53</v>
      </c>
      <c r="AO44" s="11"/>
      <c r="AP44" s="10"/>
      <c r="AQ44" s="11"/>
      <c r="AR44" s="10"/>
      <c r="AS44" s="7">
        <v>3</v>
      </c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5"/>
        <v>3</v>
      </c>
      <c r="BF44" s="11"/>
      <c r="BG44" s="10"/>
      <c r="BH44" s="11"/>
      <c r="BI44" s="10"/>
      <c r="BJ44" s="11">
        <v>15</v>
      </c>
      <c r="BK44" s="10" t="s">
        <v>53</v>
      </c>
      <c r="BL44" s="7">
        <v>2</v>
      </c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6"/>
        <v>2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7"/>
        <v>0</v>
      </c>
    </row>
    <row r="45" spans="1:95" x14ac:dyDescent="0.2">
      <c r="A45" s="6">
        <v>3</v>
      </c>
      <c r="B45" s="6">
        <v>1</v>
      </c>
      <c r="C45" s="6"/>
      <c r="D45" s="6"/>
      <c r="E45" s="3" t="s">
        <v>102</v>
      </c>
      <c r="F45" s="6">
        <f>$B$45*COUNTIF(T45:CO45,"e")</f>
        <v>0</v>
      </c>
      <c r="G45" s="6">
        <f>$B$45*COUNTIF(T45:CO45,"z")</f>
        <v>2</v>
      </c>
      <c r="H45" s="6">
        <f t="shared" si="43"/>
        <v>60</v>
      </c>
      <c r="I45" s="6">
        <f t="shared" si="44"/>
        <v>30</v>
      </c>
      <c r="J45" s="6">
        <f t="shared" si="45"/>
        <v>0</v>
      </c>
      <c r="K45" s="6">
        <f t="shared" si="46"/>
        <v>0</v>
      </c>
      <c r="L45" s="6">
        <f t="shared" si="47"/>
        <v>30</v>
      </c>
      <c r="M45" s="6">
        <f t="shared" si="48"/>
        <v>0</v>
      </c>
      <c r="N45" s="6">
        <f t="shared" si="49"/>
        <v>0</v>
      </c>
      <c r="O45" s="6">
        <f t="shared" si="50"/>
        <v>0</v>
      </c>
      <c r="P45" s="6">
        <f t="shared" si="51"/>
        <v>0</v>
      </c>
      <c r="Q45" s="7">
        <f t="shared" si="52"/>
        <v>4</v>
      </c>
      <c r="R45" s="7">
        <f t="shared" si="53"/>
        <v>2</v>
      </c>
      <c r="S45" s="7">
        <f>$B$45*2</f>
        <v>2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4"/>
        <v>0</v>
      </c>
      <c r="AM45" s="11">
        <f>$B$45*30</f>
        <v>30</v>
      </c>
      <c r="AN45" s="10" t="s">
        <v>53</v>
      </c>
      <c r="AO45" s="11"/>
      <c r="AP45" s="10"/>
      <c r="AQ45" s="11"/>
      <c r="AR45" s="10"/>
      <c r="AS45" s="7">
        <f>$B$45*2</f>
        <v>2</v>
      </c>
      <c r="AT45" s="11">
        <f>$B$45*30</f>
        <v>30</v>
      </c>
      <c r="AU45" s="10" t="s">
        <v>53</v>
      </c>
      <c r="AV45" s="11"/>
      <c r="AW45" s="10"/>
      <c r="AX45" s="11"/>
      <c r="AY45" s="10"/>
      <c r="AZ45" s="11"/>
      <c r="BA45" s="10"/>
      <c r="BB45" s="11"/>
      <c r="BC45" s="10"/>
      <c r="BD45" s="7">
        <f>$B$45*2</f>
        <v>2</v>
      </c>
      <c r="BE45" s="7">
        <f t="shared" si="55"/>
        <v>4</v>
      </c>
      <c r="BF45" s="11"/>
      <c r="BG45" s="10"/>
      <c r="BH45" s="11"/>
      <c r="BI45" s="10"/>
      <c r="BJ45" s="11"/>
      <c r="BK45" s="10"/>
      <c r="BL45" s="7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6"/>
        <v>0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7"/>
        <v>0</v>
      </c>
    </row>
    <row r="46" spans="1:95" x14ac:dyDescent="0.2">
      <c r="A46" s="6">
        <v>4</v>
      </c>
      <c r="B46" s="6">
        <v>1</v>
      </c>
      <c r="C46" s="6"/>
      <c r="D46" s="6"/>
      <c r="E46" s="3" t="s">
        <v>103</v>
      </c>
      <c r="F46" s="6">
        <f>$B$46*COUNTIF(T46:CO46,"e")</f>
        <v>0</v>
      </c>
      <c r="G46" s="6">
        <f>$B$46*COUNTIF(T46:CO46,"z")</f>
        <v>2</v>
      </c>
      <c r="H46" s="6">
        <f t="shared" si="43"/>
        <v>60</v>
      </c>
      <c r="I46" s="6">
        <f t="shared" si="44"/>
        <v>30</v>
      </c>
      <c r="J46" s="6">
        <f t="shared" si="45"/>
        <v>30</v>
      </c>
      <c r="K46" s="6">
        <f t="shared" si="46"/>
        <v>0</v>
      </c>
      <c r="L46" s="6">
        <f t="shared" si="47"/>
        <v>0</v>
      </c>
      <c r="M46" s="6">
        <f t="shared" si="48"/>
        <v>0</v>
      </c>
      <c r="N46" s="6">
        <f t="shared" si="49"/>
        <v>0</v>
      </c>
      <c r="O46" s="6">
        <f t="shared" si="50"/>
        <v>0</v>
      </c>
      <c r="P46" s="6">
        <f t="shared" si="51"/>
        <v>0</v>
      </c>
      <c r="Q46" s="7">
        <f t="shared" si="52"/>
        <v>3</v>
      </c>
      <c r="R46" s="7">
        <f t="shared" si="53"/>
        <v>0</v>
      </c>
      <c r="S46" s="7">
        <f>$B$46*0</f>
        <v>0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4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5"/>
        <v>0</v>
      </c>
      <c r="BF46" s="11">
        <f>$B$46*30</f>
        <v>30</v>
      </c>
      <c r="BG46" s="10" t="s">
        <v>53</v>
      </c>
      <c r="BH46" s="11">
        <f>$B$46*30</f>
        <v>30</v>
      </c>
      <c r="BI46" s="10" t="s">
        <v>53</v>
      </c>
      <c r="BJ46" s="11"/>
      <c r="BK46" s="10"/>
      <c r="BL46" s="7">
        <f>$B$46*3</f>
        <v>3</v>
      </c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6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7"/>
        <v>0</v>
      </c>
    </row>
    <row r="47" spans="1:95" x14ac:dyDescent="0.2">
      <c r="A47" s="6">
        <v>5</v>
      </c>
      <c r="B47" s="6">
        <v>1</v>
      </c>
      <c r="C47" s="6"/>
      <c r="D47" s="6"/>
      <c r="E47" s="3" t="s">
        <v>104</v>
      </c>
      <c r="F47" s="6">
        <f>$B$47*COUNTIF(T47:CO47,"e")</f>
        <v>0</v>
      </c>
      <c r="G47" s="6">
        <f>$B$47*COUNTIF(T47:CO47,"z")</f>
        <v>2</v>
      </c>
      <c r="H47" s="6">
        <f t="shared" si="43"/>
        <v>60</v>
      </c>
      <c r="I47" s="6">
        <f t="shared" si="44"/>
        <v>30</v>
      </c>
      <c r="J47" s="6">
        <f t="shared" si="45"/>
        <v>0</v>
      </c>
      <c r="K47" s="6">
        <f t="shared" si="46"/>
        <v>0</v>
      </c>
      <c r="L47" s="6">
        <f t="shared" si="47"/>
        <v>0</v>
      </c>
      <c r="M47" s="6">
        <f t="shared" si="48"/>
        <v>0</v>
      </c>
      <c r="N47" s="6">
        <f t="shared" si="49"/>
        <v>30</v>
      </c>
      <c r="O47" s="6">
        <f t="shared" si="50"/>
        <v>0</v>
      </c>
      <c r="P47" s="6">
        <f t="shared" si="51"/>
        <v>0</v>
      </c>
      <c r="Q47" s="7">
        <f t="shared" si="52"/>
        <v>3</v>
      </c>
      <c r="R47" s="7">
        <f t="shared" si="53"/>
        <v>1.5</v>
      </c>
      <c r="S47" s="7">
        <f>$B$47*0</f>
        <v>0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4"/>
        <v>0</v>
      </c>
      <c r="AM47" s="11">
        <f>$B$47*30</f>
        <v>30</v>
      </c>
      <c r="AN47" s="10" t="s">
        <v>53</v>
      </c>
      <c r="AO47" s="11"/>
      <c r="AP47" s="10"/>
      <c r="AQ47" s="11"/>
      <c r="AR47" s="10"/>
      <c r="AS47" s="7">
        <f>$B$47*1.5</f>
        <v>1.5</v>
      </c>
      <c r="AT47" s="11"/>
      <c r="AU47" s="10"/>
      <c r="AV47" s="11"/>
      <c r="AW47" s="10"/>
      <c r="AX47" s="11">
        <f>$B$47*30</f>
        <v>30</v>
      </c>
      <c r="AY47" s="10" t="s">
        <v>53</v>
      </c>
      <c r="AZ47" s="11"/>
      <c r="BA47" s="10"/>
      <c r="BB47" s="11"/>
      <c r="BC47" s="10"/>
      <c r="BD47" s="7">
        <f>$B$47*1.5</f>
        <v>1.5</v>
      </c>
      <c r="BE47" s="7">
        <f t="shared" si="55"/>
        <v>3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6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7"/>
        <v>0</v>
      </c>
    </row>
    <row r="48" spans="1:95" x14ac:dyDescent="0.2">
      <c r="A48" s="6"/>
      <c r="B48" s="6"/>
      <c r="C48" s="6"/>
      <c r="D48" s="6" t="s">
        <v>105</v>
      </c>
      <c r="E48" s="3" t="s">
        <v>106</v>
      </c>
      <c r="F48" s="6">
        <f>COUNTIF(T48:CO48,"e")</f>
        <v>0</v>
      </c>
      <c r="G48" s="6">
        <f>COUNTIF(T48:CO48,"z")</f>
        <v>1</v>
      </c>
      <c r="H48" s="6">
        <f t="shared" si="43"/>
        <v>15</v>
      </c>
      <c r="I48" s="6">
        <f t="shared" si="44"/>
        <v>0</v>
      </c>
      <c r="J48" s="6">
        <f t="shared" si="45"/>
        <v>0</v>
      </c>
      <c r="K48" s="6">
        <f t="shared" si="46"/>
        <v>0</v>
      </c>
      <c r="L48" s="6">
        <f t="shared" si="47"/>
        <v>0</v>
      </c>
      <c r="M48" s="6">
        <f t="shared" si="48"/>
        <v>0</v>
      </c>
      <c r="N48" s="6">
        <f t="shared" si="49"/>
        <v>15</v>
      </c>
      <c r="O48" s="6">
        <f t="shared" si="50"/>
        <v>0</v>
      </c>
      <c r="P48" s="6">
        <f t="shared" si="51"/>
        <v>0</v>
      </c>
      <c r="Q48" s="7">
        <f t="shared" si="52"/>
        <v>1</v>
      </c>
      <c r="R48" s="7">
        <f t="shared" si="53"/>
        <v>1</v>
      </c>
      <c r="S48" s="7">
        <v>0.5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4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>
        <v>15</v>
      </c>
      <c r="AY48" s="10" t="s">
        <v>53</v>
      </c>
      <c r="AZ48" s="11"/>
      <c r="BA48" s="10"/>
      <c r="BB48" s="11"/>
      <c r="BC48" s="10"/>
      <c r="BD48" s="7">
        <v>1</v>
      </c>
      <c r="BE48" s="7">
        <f t="shared" si="55"/>
        <v>1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6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7"/>
        <v>0</v>
      </c>
    </row>
    <row r="49" spans="1:95" x14ac:dyDescent="0.2">
      <c r="A49" s="6"/>
      <c r="B49" s="6"/>
      <c r="C49" s="6"/>
      <c r="D49" s="6" t="s">
        <v>107</v>
      </c>
      <c r="E49" s="3" t="s">
        <v>108</v>
      </c>
      <c r="F49" s="6">
        <f>COUNTIF(T49:CO49,"e")</f>
        <v>0</v>
      </c>
      <c r="G49" s="6">
        <f>COUNTIF(T49:CO49,"z")</f>
        <v>1</v>
      </c>
      <c r="H49" s="6">
        <f t="shared" si="43"/>
        <v>15</v>
      </c>
      <c r="I49" s="6">
        <f t="shared" si="44"/>
        <v>0</v>
      </c>
      <c r="J49" s="6">
        <f t="shared" si="45"/>
        <v>0</v>
      </c>
      <c r="K49" s="6">
        <f t="shared" si="46"/>
        <v>0</v>
      </c>
      <c r="L49" s="6">
        <f t="shared" si="47"/>
        <v>0</v>
      </c>
      <c r="M49" s="6">
        <f t="shared" si="48"/>
        <v>0</v>
      </c>
      <c r="N49" s="6">
        <f t="shared" si="49"/>
        <v>15</v>
      </c>
      <c r="O49" s="6">
        <f t="shared" si="50"/>
        <v>0</v>
      </c>
      <c r="P49" s="6">
        <f t="shared" si="51"/>
        <v>0</v>
      </c>
      <c r="Q49" s="7">
        <f t="shared" si="52"/>
        <v>1</v>
      </c>
      <c r="R49" s="7">
        <f t="shared" si="53"/>
        <v>1</v>
      </c>
      <c r="S49" s="7">
        <v>0.5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4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5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>
        <v>15</v>
      </c>
      <c r="BR49" s="10" t="s">
        <v>53</v>
      </c>
      <c r="BS49" s="11"/>
      <c r="BT49" s="10"/>
      <c r="BU49" s="11"/>
      <c r="BV49" s="10"/>
      <c r="BW49" s="7">
        <v>1</v>
      </c>
      <c r="BX49" s="7">
        <f t="shared" si="56"/>
        <v>1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7"/>
        <v>0</v>
      </c>
    </row>
    <row r="50" spans="1:95" ht="15.95" customHeight="1" x14ac:dyDescent="0.2">
      <c r="A50" s="6"/>
      <c r="B50" s="6"/>
      <c r="C50" s="6"/>
      <c r="D50" s="6"/>
      <c r="E50" s="6" t="s">
        <v>68</v>
      </c>
      <c r="F50" s="6">
        <f t="shared" ref="F50:AK50" si="58">SUM(F39:F49)</f>
        <v>4</v>
      </c>
      <c r="G50" s="6">
        <f t="shared" si="58"/>
        <v>15</v>
      </c>
      <c r="H50" s="6">
        <f t="shared" si="58"/>
        <v>495</v>
      </c>
      <c r="I50" s="6">
        <f t="shared" si="58"/>
        <v>240</v>
      </c>
      <c r="J50" s="6">
        <f t="shared" si="58"/>
        <v>60</v>
      </c>
      <c r="K50" s="6">
        <f t="shared" si="58"/>
        <v>15</v>
      </c>
      <c r="L50" s="6">
        <f t="shared" si="58"/>
        <v>120</v>
      </c>
      <c r="M50" s="6">
        <f t="shared" si="58"/>
        <v>0</v>
      </c>
      <c r="N50" s="6">
        <f t="shared" si="58"/>
        <v>60</v>
      </c>
      <c r="O50" s="6">
        <f t="shared" si="58"/>
        <v>0</v>
      </c>
      <c r="P50" s="6">
        <f t="shared" si="58"/>
        <v>0</v>
      </c>
      <c r="Q50" s="7">
        <f t="shared" si="58"/>
        <v>52</v>
      </c>
      <c r="R50" s="7">
        <f t="shared" si="58"/>
        <v>11</v>
      </c>
      <c r="S50" s="7">
        <f t="shared" si="58"/>
        <v>21.5</v>
      </c>
      <c r="T50" s="11">
        <f t="shared" si="58"/>
        <v>90</v>
      </c>
      <c r="U50" s="10">
        <f t="shared" si="58"/>
        <v>0</v>
      </c>
      <c r="V50" s="11">
        <f t="shared" si="58"/>
        <v>30</v>
      </c>
      <c r="W50" s="10">
        <f t="shared" si="58"/>
        <v>0</v>
      </c>
      <c r="X50" s="11">
        <f t="shared" si="58"/>
        <v>0</v>
      </c>
      <c r="Y50" s="10">
        <f t="shared" si="58"/>
        <v>0</v>
      </c>
      <c r="Z50" s="7">
        <f t="shared" si="58"/>
        <v>8</v>
      </c>
      <c r="AA50" s="11">
        <f t="shared" si="58"/>
        <v>60</v>
      </c>
      <c r="AB50" s="10">
        <f t="shared" si="58"/>
        <v>0</v>
      </c>
      <c r="AC50" s="11">
        <f t="shared" si="58"/>
        <v>0</v>
      </c>
      <c r="AD50" s="10">
        <f t="shared" si="58"/>
        <v>0</v>
      </c>
      <c r="AE50" s="11">
        <f t="shared" si="58"/>
        <v>0</v>
      </c>
      <c r="AF50" s="10">
        <f t="shared" si="58"/>
        <v>0</v>
      </c>
      <c r="AG50" s="11">
        <f t="shared" si="58"/>
        <v>0</v>
      </c>
      <c r="AH50" s="10">
        <f t="shared" si="58"/>
        <v>0</v>
      </c>
      <c r="AI50" s="11">
        <f t="shared" si="58"/>
        <v>0</v>
      </c>
      <c r="AJ50" s="10">
        <f t="shared" si="58"/>
        <v>0</v>
      </c>
      <c r="AK50" s="7">
        <f t="shared" si="58"/>
        <v>4</v>
      </c>
      <c r="AL50" s="7">
        <f t="shared" ref="AL50:BQ50" si="59">SUM(AL39:AL49)</f>
        <v>12</v>
      </c>
      <c r="AM50" s="11">
        <f t="shared" si="59"/>
        <v>120</v>
      </c>
      <c r="AN50" s="10">
        <f t="shared" si="59"/>
        <v>0</v>
      </c>
      <c r="AO50" s="11">
        <f t="shared" si="59"/>
        <v>0</v>
      </c>
      <c r="AP50" s="10">
        <f t="shared" si="59"/>
        <v>0</v>
      </c>
      <c r="AQ50" s="11">
        <f t="shared" si="59"/>
        <v>0</v>
      </c>
      <c r="AR50" s="10">
        <f t="shared" si="59"/>
        <v>0</v>
      </c>
      <c r="AS50" s="7">
        <f t="shared" si="59"/>
        <v>8</v>
      </c>
      <c r="AT50" s="11">
        <f t="shared" si="59"/>
        <v>60</v>
      </c>
      <c r="AU50" s="10">
        <f t="shared" si="59"/>
        <v>0</v>
      </c>
      <c r="AV50" s="11">
        <f t="shared" si="59"/>
        <v>0</v>
      </c>
      <c r="AW50" s="10">
        <f t="shared" si="59"/>
        <v>0</v>
      </c>
      <c r="AX50" s="11">
        <f t="shared" si="59"/>
        <v>45</v>
      </c>
      <c r="AY50" s="10">
        <f t="shared" si="59"/>
        <v>0</v>
      </c>
      <c r="AZ50" s="11">
        <f t="shared" si="59"/>
        <v>0</v>
      </c>
      <c r="BA50" s="10">
        <f t="shared" si="59"/>
        <v>0</v>
      </c>
      <c r="BB50" s="11">
        <f t="shared" si="59"/>
        <v>0</v>
      </c>
      <c r="BC50" s="10">
        <f t="shared" si="59"/>
        <v>0</v>
      </c>
      <c r="BD50" s="7">
        <f t="shared" si="59"/>
        <v>6</v>
      </c>
      <c r="BE50" s="7">
        <f t="shared" si="59"/>
        <v>14</v>
      </c>
      <c r="BF50" s="11">
        <f t="shared" si="59"/>
        <v>30</v>
      </c>
      <c r="BG50" s="10">
        <f t="shared" si="59"/>
        <v>0</v>
      </c>
      <c r="BH50" s="11">
        <f t="shared" si="59"/>
        <v>30</v>
      </c>
      <c r="BI50" s="10">
        <f t="shared" si="59"/>
        <v>0</v>
      </c>
      <c r="BJ50" s="11">
        <f t="shared" si="59"/>
        <v>15</v>
      </c>
      <c r="BK50" s="10">
        <f t="shared" si="59"/>
        <v>0</v>
      </c>
      <c r="BL50" s="7">
        <f t="shared" si="59"/>
        <v>25</v>
      </c>
      <c r="BM50" s="11">
        <f t="shared" si="59"/>
        <v>0</v>
      </c>
      <c r="BN50" s="10">
        <f t="shared" si="59"/>
        <v>0</v>
      </c>
      <c r="BO50" s="11">
        <f t="shared" si="59"/>
        <v>0</v>
      </c>
      <c r="BP50" s="10">
        <f t="shared" si="59"/>
        <v>0</v>
      </c>
      <c r="BQ50" s="11">
        <f t="shared" si="59"/>
        <v>15</v>
      </c>
      <c r="BR50" s="10">
        <f t="shared" ref="BR50:CQ50" si="60">SUM(BR39:BR49)</f>
        <v>0</v>
      </c>
      <c r="BS50" s="11">
        <f t="shared" si="60"/>
        <v>0</v>
      </c>
      <c r="BT50" s="10">
        <f t="shared" si="60"/>
        <v>0</v>
      </c>
      <c r="BU50" s="11">
        <f t="shared" si="60"/>
        <v>0</v>
      </c>
      <c r="BV50" s="10">
        <f t="shared" si="60"/>
        <v>0</v>
      </c>
      <c r="BW50" s="7">
        <f t="shared" si="60"/>
        <v>1</v>
      </c>
      <c r="BX50" s="7">
        <f t="shared" si="60"/>
        <v>26</v>
      </c>
      <c r="BY50" s="11">
        <f t="shared" si="60"/>
        <v>0</v>
      </c>
      <c r="BZ50" s="10">
        <f t="shared" si="60"/>
        <v>0</v>
      </c>
      <c r="CA50" s="11">
        <f t="shared" si="60"/>
        <v>0</v>
      </c>
      <c r="CB50" s="10">
        <f t="shared" si="60"/>
        <v>0</v>
      </c>
      <c r="CC50" s="11">
        <f t="shared" si="60"/>
        <v>0</v>
      </c>
      <c r="CD50" s="10">
        <f t="shared" si="60"/>
        <v>0</v>
      </c>
      <c r="CE50" s="7">
        <f t="shared" si="60"/>
        <v>0</v>
      </c>
      <c r="CF50" s="11">
        <f t="shared" si="60"/>
        <v>0</v>
      </c>
      <c r="CG50" s="10">
        <f t="shared" si="60"/>
        <v>0</v>
      </c>
      <c r="CH50" s="11">
        <f t="shared" si="60"/>
        <v>0</v>
      </c>
      <c r="CI50" s="10">
        <f t="shared" si="60"/>
        <v>0</v>
      </c>
      <c r="CJ50" s="11">
        <f t="shared" si="60"/>
        <v>0</v>
      </c>
      <c r="CK50" s="10">
        <f t="shared" si="60"/>
        <v>0</v>
      </c>
      <c r="CL50" s="11">
        <f t="shared" si="60"/>
        <v>0</v>
      </c>
      <c r="CM50" s="10">
        <f t="shared" si="60"/>
        <v>0</v>
      </c>
      <c r="CN50" s="11">
        <f t="shared" si="60"/>
        <v>0</v>
      </c>
      <c r="CO50" s="10">
        <f t="shared" si="60"/>
        <v>0</v>
      </c>
      <c r="CP50" s="7">
        <f t="shared" si="60"/>
        <v>0</v>
      </c>
      <c r="CQ50" s="7">
        <f t="shared" si="60"/>
        <v>0</v>
      </c>
    </row>
    <row r="51" spans="1:95" ht="20.100000000000001" customHeight="1" x14ac:dyDescent="0.2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x14ac:dyDescent="0.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t="shared" ref="F52:F66" si="61">COUNTIF(T52:CO52,"e")</f>
        <v>0</v>
      </c>
      <c r="G52" s="6">
        <f t="shared" ref="G52:G66" si="62">COUNTIF(T52:CO52,"z")</f>
        <v>2</v>
      </c>
      <c r="H52" s="6">
        <f t="shared" ref="H52:H66" si="63">SUM(I52:P52)</f>
        <v>30</v>
      </c>
      <c r="I52" s="6">
        <f t="shared" ref="I52:I66" si="64">T52+AM52+BF52+BY52</f>
        <v>15</v>
      </c>
      <c r="J52" s="6">
        <f t="shared" ref="J52:J66" si="65">V52+AO52+BH52+CA52</f>
        <v>15</v>
      </c>
      <c r="K52" s="6">
        <f t="shared" ref="K52:K66" si="66">X52+AQ52+BJ52+CC52</f>
        <v>0</v>
      </c>
      <c r="L52" s="6">
        <f t="shared" ref="L52:L66" si="67">AA52+AT52+BM52+CF52</f>
        <v>0</v>
      </c>
      <c r="M52" s="6">
        <f t="shared" ref="M52:M66" si="68">AC52+AV52+BO52+CH52</f>
        <v>0</v>
      </c>
      <c r="N52" s="6">
        <f t="shared" ref="N52:N66" si="69">AE52+AX52+BQ52+CJ52</f>
        <v>0</v>
      </c>
      <c r="O52" s="6">
        <f t="shared" ref="O52:O66" si="70">AG52+AZ52+BS52+CL52</f>
        <v>0</v>
      </c>
      <c r="P52" s="6">
        <f t="shared" ref="P52:P66" si="71">AI52+BB52+BU52+CN52</f>
        <v>0</v>
      </c>
      <c r="Q52" s="7">
        <f t="shared" ref="Q52:Q66" si="72">AL52+BE52+BX52+CQ52</f>
        <v>2</v>
      </c>
      <c r="R52" s="7">
        <f t="shared" ref="R52:R66" si="73">AK52+BD52+BW52+CP52</f>
        <v>0</v>
      </c>
      <c r="S52" s="7">
        <v>2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66" si="74">Z52+AK52</f>
        <v>0</v>
      </c>
      <c r="AM52" s="11">
        <v>15</v>
      </c>
      <c r="AN52" s="10" t="s">
        <v>53</v>
      </c>
      <c r="AO52" s="11">
        <v>15</v>
      </c>
      <c r="AP52" s="10" t="s">
        <v>53</v>
      </c>
      <c r="AQ52" s="11"/>
      <c r="AR52" s="10"/>
      <c r="AS52" s="7">
        <v>2</v>
      </c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66" si="75">AS52+BD52</f>
        <v>2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66" si="76">BL52+BW52</f>
        <v>0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66" si="77">CE52+CP52</f>
        <v>0</v>
      </c>
    </row>
    <row r="53" spans="1:95" x14ac:dyDescent="0.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61"/>
        <v>0</v>
      </c>
      <c r="G53" s="6">
        <f t="shared" si="62"/>
        <v>2</v>
      </c>
      <c r="H53" s="6">
        <f t="shared" si="63"/>
        <v>30</v>
      </c>
      <c r="I53" s="6">
        <f t="shared" si="64"/>
        <v>15</v>
      </c>
      <c r="J53" s="6">
        <f t="shared" si="65"/>
        <v>15</v>
      </c>
      <c r="K53" s="6">
        <f t="shared" si="66"/>
        <v>0</v>
      </c>
      <c r="L53" s="6">
        <f t="shared" si="67"/>
        <v>0</v>
      </c>
      <c r="M53" s="6">
        <f t="shared" si="68"/>
        <v>0</v>
      </c>
      <c r="N53" s="6">
        <f t="shared" si="69"/>
        <v>0</v>
      </c>
      <c r="O53" s="6">
        <f t="shared" si="70"/>
        <v>0</v>
      </c>
      <c r="P53" s="6">
        <f t="shared" si="71"/>
        <v>0</v>
      </c>
      <c r="Q53" s="7">
        <f t="shared" si="72"/>
        <v>2</v>
      </c>
      <c r="R53" s="7">
        <f t="shared" si="73"/>
        <v>0</v>
      </c>
      <c r="S53" s="7">
        <v>2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4"/>
        <v>0</v>
      </c>
      <c r="AM53" s="11">
        <v>15</v>
      </c>
      <c r="AN53" s="10" t="s">
        <v>53</v>
      </c>
      <c r="AO53" s="11">
        <v>15</v>
      </c>
      <c r="AP53" s="10" t="s">
        <v>53</v>
      </c>
      <c r="AQ53" s="11"/>
      <c r="AR53" s="10"/>
      <c r="AS53" s="7">
        <v>2</v>
      </c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5"/>
        <v>2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6"/>
        <v>0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7"/>
        <v>0</v>
      </c>
    </row>
    <row r="54" spans="1:95" x14ac:dyDescent="0.2">
      <c r="A54" s="15">
        <v>51</v>
      </c>
      <c r="B54" s="15">
        <v>1</v>
      </c>
      <c r="C54" s="15"/>
      <c r="D54" s="6" t="s">
        <v>114</v>
      </c>
      <c r="E54" s="3" t="s">
        <v>115</v>
      </c>
      <c r="F54" s="6">
        <f t="shared" si="61"/>
        <v>1</v>
      </c>
      <c r="G54" s="6">
        <f t="shared" si="62"/>
        <v>0</v>
      </c>
      <c r="H54" s="6">
        <f t="shared" si="63"/>
        <v>30</v>
      </c>
      <c r="I54" s="6">
        <f t="shared" si="64"/>
        <v>0</v>
      </c>
      <c r="J54" s="6">
        <f t="shared" si="65"/>
        <v>0</v>
      </c>
      <c r="K54" s="6">
        <f t="shared" si="66"/>
        <v>0</v>
      </c>
      <c r="L54" s="6">
        <f t="shared" si="67"/>
        <v>0</v>
      </c>
      <c r="M54" s="6">
        <f t="shared" si="68"/>
        <v>30</v>
      </c>
      <c r="N54" s="6">
        <f t="shared" si="69"/>
        <v>0</v>
      </c>
      <c r="O54" s="6">
        <f t="shared" si="70"/>
        <v>0</v>
      </c>
      <c r="P54" s="6">
        <f t="shared" si="71"/>
        <v>0</v>
      </c>
      <c r="Q54" s="7">
        <f t="shared" si="72"/>
        <v>3</v>
      </c>
      <c r="R54" s="7">
        <f t="shared" si="73"/>
        <v>3</v>
      </c>
      <c r="S54" s="7">
        <v>1</v>
      </c>
      <c r="T54" s="11"/>
      <c r="U54" s="10"/>
      <c r="V54" s="11"/>
      <c r="W54" s="10"/>
      <c r="X54" s="11"/>
      <c r="Y54" s="10"/>
      <c r="Z54" s="7"/>
      <c r="AA54" s="11"/>
      <c r="AB54" s="10"/>
      <c r="AC54" s="11">
        <v>30</v>
      </c>
      <c r="AD54" s="10" t="s">
        <v>62</v>
      </c>
      <c r="AE54" s="11"/>
      <c r="AF54" s="10"/>
      <c r="AG54" s="11"/>
      <c r="AH54" s="10"/>
      <c r="AI54" s="11"/>
      <c r="AJ54" s="10"/>
      <c r="AK54" s="7">
        <v>3</v>
      </c>
      <c r="AL54" s="7">
        <f t="shared" si="74"/>
        <v>3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5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6"/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7"/>
        <v>0</v>
      </c>
    </row>
    <row r="55" spans="1:95" x14ac:dyDescent="0.2">
      <c r="A55" s="15">
        <v>51</v>
      </c>
      <c r="B55" s="15">
        <v>1</v>
      </c>
      <c r="C55" s="15"/>
      <c r="D55" s="6" t="s">
        <v>116</v>
      </c>
      <c r="E55" s="3" t="s">
        <v>117</v>
      </c>
      <c r="F55" s="6">
        <f t="shared" si="61"/>
        <v>1</v>
      </c>
      <c r="G55" s="6">
        <f t="shared" si="62"/>
        <v>0</v>
      </c>
      <c r="H55" s="6">
        <f t="shared" si="63"/>
        <v>30</v>
      </c>
      <c r="I55" s="6">
        <f t="shared" si="64"/>
        <v>0</v>
      </c>
      <c r="J55" s="6">
        <f t="shared" si="65"/>
        <v>0</v>
      </c>
      <c r="K55" s="6">
        <f t="shared" si="66"/>
        <v>0</v>
      </c>
      <c r="L55" s="6">
        <f t="shared" si="67"/>
        <v>0</v>
      </c>
      <c r="M55" s="6">
        <f t="shared" si="68"/>
        <v>30</v>
      </c>
      <c r="N55" s="6">
        <f t="shared" si="69"/>
        <v>0</v>
      </c>
      <c r="O55" s="6">
        <f t="shared" si="70"/>
        <v>0</v>
      </c>
      <c r="P55" s="6">
        <f t="shared" si="71"/>
        <v>0</v>
      </c>
      <c r="Q55" s="7">
        <f t="shared" si="72"/>
        <v>3</v>
      </c>
      <c r="R55" s="7">
        <f t="shared" si="73"/>
        <v>3</v>
      </c>
      <c r="S55" s="7">
        <v>1</v>
      </c>
      <c r="T55" s="11"/>
      <c r="U55" s="10"/>
      <c r="V55" s="11"/>
      <c r="W55" s="10"/>
      <c r="X55" s="11"/>
      <c r="Y55" s="10"/>
      <c r="Z55" s="7"/>
      <c r="AA55" s="11"/>
      <c r="AB55" s="10"/>
      <c r="AC55" s="11">
        <v>30</v>
      </c>
      <c r="AD55" s="10" t="s">
        <v>62</v>
      </c>
      <c r="AE55" s="11"/>
      <c r="AF55" s="10"/>
      <c r="AG55" s="11"/>
      <c r="AH55" s="10"/>
      <c r="AI55" s="11"/>
      <c r="AJ55" s="10"/>
      <c r="AK55" s="7">
        <v>3</v>
      </c>
      <c r="AL55" s="7">
        <f t="shared" si="74"/>
        <v>3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5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6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7"/>
        <v>0</v>
      </c>
    </row>
    <row r="56" spans="1:95" x14ac:dyDescent="0.2">
      <c r="A56" s="15">
        <v>9</v>
      </c>
      <c r="B56" s="15">
        <v>1</v>
      </c>
      <c r="C56" s="15"/>
      <c r="D56" s="6" t="s">
        <v>118</v>
      </c>
      <c r="E56" s="3" t="s">
        <v>119</v>
      </c>
      <c r="F56" s="6">
        <f t="shared" si="61"/>
        <v>0</v>
      </c>
      <c r="G56" s="6">
        <f t="shared" si="62"/>
        <v>1</v>
      </c>
      <c r="H56" s="6">
        <f t="shared" si="63"/>
        <v>15</v>
      </c>
      <c r="I56" s="6">
        <f t="shared" si="64"/>
        <v>15</v>
      </c>
      <c r="J56" s="6">
        <f t="shared" si="65"/>
        <v>0</v>
      </c>
      <c r="K56" s="6">
        <f t="shared" si="66"/>
        <v>0</v>
      </c>
      <c r="L56" s="6">
        <f t="shared" si="67"/>
        <v>0</v>
      </c>
      <c r="M56" s="6">
        <f t="shared" si="68"/>
        <v>0</v>
      </c>
      <c r="N56" s="6">
        <f t="shared" si="69"/>
        <v>0</v>
      </c>
      <c r="O56" s="6">
        <f t="shared" si="70"/>
        <v>0</v>
      </c>
      <c r="P56" s="6">
        <f t="shared" si="71"/>
        <v>0</v>
      </c>
      <c r="Q56" s="7">
        <f t="shared" si="72"/>
        <v>1</v>
      </c>
      <c r="R56" s="7">
        <f t="shared" si="73"/>
        <v>0</v>
      </c>
      <c r="S56" s="7">
        <v>1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4"/>
        <v>0</v>
      </c>
      <c r="AM56" s="11">
        <v>15</v>
      </c>
      <c r="AN56" s="10" t="s">
        <v>53</v>
      </c>
      <c r="AO56" s="11"/>
      <c r="AP56" s="10"/>
      <c r="AQ56" s="11"/>
      <c r="AR56" s="10"/>
      <c r="AS56" s="7">
        <v>1</v>
      </c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5"/>
        <v>1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6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7"/>
        <v>0</v>
      </c>
    </row>
    <row r="57" spans="1:95" x14ac:dyDescent="0.2">
      <c r="A57" s="15">
        <v>9</v>
      </c>
      <c r="B57" s="15">
        <v>1</v>
      </c>
      <c r="C57" s="15"/>
      <c r="D57" s="6" t="s">
        <v>120</v>
      </c>
      <c r="E57" s="3" t="s">
        <v>121</v>
      </c>
      <c r="F57" s="6">
        <f t="shared" si="61"/>
        <v>0</v>
      </c>
      <c r="G57" s="6">
        <f t="shared" si="62"/>
        <v>1</v>
      </c>
      <c r="H57" s="6">
        <f t="shared" si="63"/>
        <v>15</v>
      </c>
      <c r="I57" s="6">
        <f t="shared" si="64"/>
        <v>15</v>
      </c>
      <c r="J57" s="6">
        <f t="shared" si="65"/>
        <v>0</v>
      </c>
      <c r="K57" s="6">
        <f t="shared" si="66"/>
        <v>0</v>
      </c>
      <c r="L57" s="6">
        <f t="shared" si="67"/>
        <v>0</v>
      </c>
      <c r="M57" s="6">
        <f t="shared" si="68"/>
        <v>0</v>
      </c>
      <c r="N57" s="6">
        <f t="shared" si="69"/>
        <v>0</v>
      </c>
      <c r="O57" s="6">
        <f t="shared" si="70"/>
        <v>0</v>
      </c>
      <c r="P57" s="6">
        <f t="shared" si="71"/>
        <v>0</v>
      </c>
      <c r="Q57" s="7">
        <f t="shared" si="72"/>
        <v>1</v>
      </c>
      <c r="R57" s="7">
        <f t="shared" si="73"/>
        <v>0</v>
      </c>
      <c r="S57" s="7">
        <v>1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4"/>
        <v>0</v>
      </c>
      <c r="AM57" s="11">
        <v>15</v>
      </c>
      <c r="AN57" s="10" t="s">
        <v>53</v>
      </c>
      <c r="AO57" s="11"/>
      <c r="AP57" s="10"/>
      <c r="AQ57" s="11"/>
      <c r="AR57" s="10"/>
      <c r="AS57" s="7">
        <v>1</v>
      </c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5"/>
        <v>1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6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7"/>
        <v>0</v>
      </c>
    </row>
    <row r="58" spans="1:95" x14ac:dyDescent="0.2">
      <c r="A58" s="15">
        <v>9</v>
      </c>
      <c r="B58" s="15">
        <v>1</v>
      </c>
      <c r="C58" s="15"/>
      <c r="D58" s="6" t="s">
        <v>122</v>
      </c>
      <c r="E58" s="3" t="s">
        <v>123</v>
      </c>
      <c r="F58" s="6">
        <f t="shared" si="61"/>
        <v>0</v>
      </c>
      <c r="G58" s="6">
        <f t="shared" si="62"/>
        <v>1</v>
      </c>
      <c r="H58" s="6">
        <f t="shared" si="63"/>
        <v>15</v>
      </c>
      <c r="I58" s="6">
        <f t="shared" si="64"/>
        <v>15</v>
      </c>
      <c r="J58" s="6">
        <f t="shared" si="65"/>
        <v>0</v>
      </c>
      <c r="K58" s="6">
        <f t="shared" si="66"/>
        <v>0</v>
      </c>
      <c r="L58" s="6">
        <f t="shared" si="67"/>
        <v>0</v>
      </c>
      <c r="M58" s="6">
        <f t="shared" si="68"/>
        <v>0</v>
      </c>
      <c r="N58" s="6">
        <f t="shared" si="69"/>
        <v>0</v>
      </c>
      <c r="O58" s="6">
        <f t="shared" si="70"/>
        <v>0</v>
      </c>
      <c r="P58" s="6">
        <f t="shared" si="71"/>
        <v>0</v>
      </c>
      <c r="Q58" s="7">
        <f t="shared" si="72"/>
        <v>1</v>
      </c>
      <c r="R58" s="7">
        <f t="shared" si="73"/>
        <v>0</v>
      </c>
      <c r="S58" s="7">
        <v>1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4"/>
        <v>0</v>
      </c>
      <c r="AM58" s="11">
        <v>15</v>
      </c>
      <c r="AN58" s="10" t="s">
        <v>53</v>
      </c>
      <c r="AO58" s="11"/>
      <c r="AP58" s="10"/>
      <c r="AQ58" s="11"/>
      <c r="AR58" s="10"/>
      <c r="AS58" s="7">
        <v>1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5"/>
        <v>1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6"/>
        <v>0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7"/>
        <v>0</v>
      </c>
    </row>
    <row r="59" spans="1:95" x14ac:dyDescent="0.2">
      <c r="A59" s="15">
        <v>3</v>
      </c>
      <c r="B59" s="15">
        <v>1</v>
      </c>
      <c r="C59" s="15"/>
      <c r="D59" s="6" t="s">
        <v>124</v>
      </c>
      <c r="E59" s="3" t="s">
        <v>125</v>
      </c>
      <c r="F59" s="6">
        <f t="shared" si="61"/>
        <v>0</v>
      </c>
      <c r="G59" s="6">
        <f t="shared" si="62"/>
        <v>2</v>
      </c>
      <c r="H59" s="6">
        <f t="shared" si="63"/>
        <v>60</v>
      </c>
      <c r="I59" s="6">
        <f t="shared" si="64"/>
        <v>30</v>
      </c>
      <c r="J59" s="6">
        <f t="shared" si="65"/>
        <v>0</v>
      </c>
      <c r="K59" s="6">
        <f t="shared" si="66"/>
        <v>0</v>
      </c>
      <c r="L59" s="6">
        <f t="shared" si="67"/>
        <v>30</v>
      </c>
      <c r="M59" s="6">
        <f t="shared" si="68"/>
        <v>0</v>
      </c>
      <c r="N59" s="6">
        <f t="shared" si="69"/>
        <v>0</v>
      </c>
      <c r="O59" s="6">
        <f t="shared" si="70"/>
        <v>0</v>
      </c>
      <c r="P59" s="6">
        <f t="shared" si="71"/>
        <v>0</v>
      </c>
      <c r="Q59" s="7">
        <f t="shared" si="72"/>
        <v>4</v>
      </c>
      <c r="R59" s="7">
        <f t="shared" si="73"/>
        <v>2</v>
      </c>
      <c r="S59" s="7">
        <v>2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4"/>
        <v>0</v>
      </c>
      <c r="AM59" s="11">
        <v>30</v>
      </c>
      <c r="AN59" s="10" t="s">
        <v>53</v>
      </c>
      <c r="AO59" s="11"/>
      <c r="AP59" s="10"/>
      <c r="AQ59" s="11"/>
      <c r="AR59" s="10"/>
      <c r="AS59" s="7">
        <v>2</v>
      </c>
      <c r="AT59" s="11">
        <v>30</v>
      </c>
      <c r="AU59" s="10" t="s">
        <v>53</v>
      </c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75"/>
        <v>4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6"/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7"/>
        <v>0</v>
      </c>
    </row>
    <row r="60" spans="1:95" x14ac:dyDescent="0.2">
      <c r="A60" s="15">
        <v>3</v>
      </c>
      <c r="B60" s="15">
        <v>1</v>
      </c>
      <c r="C60" s="15"/>
      <c r="D60" s="6" t="s">
        <v>126</v>
      </c>
      <c r="E60" s="3" t="s">
        <v>127</v>
      </c>
      <c r="F60" s="6">
        <f t="shared" si="61"/>
        <v>0</v>
      </c>
      <c r="G60" s="6">
        <f t="shared" si="62"/>
        <v>2</v>
      </c>
      <c r="H60" s="6">
        <f t="shared" si="63"/>
        <v>60</v>
      </c>
      <c r="I60" s="6">
        <f t="shared" si="64"/>
        <v>30</v>
      </c>
      <c r="J60" s="6">
        <f t="shared" si="65"/>
        <v>0</v>
      </c>
      <c r="K60" s="6">
        <f t="shared" si="66"/>
        <v>0</v>
      </c>
      <c r="L60" s="6">
        <f t="shared" si="67"/>
        <v>30</v>
      </c>
      <c r="M60" s="6">
        <f t="shared" si="68"/>
        <v>0</v>
      </c>
      <c r="N60" s="6">
        <f t="shared" si="69"/>
        <v>0</v>
      </c>
      <c r="O60" s="6">
        <f t="shared" si="70"/>
        <v>0</v>
      </c>
      <c r="P60" s="6">
        <f t="shared" si="71"/>
        <v>0</v>
      </c>
      <c r="Q60" s="7">
        <f t="shared" si="72"/>
        <v>4</v>
      </c>
      <c r="R60" s="7">
        <f t="shared" si="73"/>
        <v>2</v>
      </c>
      <c r="S60" s="7">
        <v>2.5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4"/>
        <v>0</v>
      </c>
      <c r="AM60" s="11">
        <v>30</v>
      </c>
      <c r="AN60" s="10" t="s">
        <v>53</v>
      </c>
      <c r="AO60" s="11"/>
      <c r="AP60" s="10"/>
      <c r="AQ60" s="11"/>
      <c r="AR60" s="10"/>
      <c r="AS60" s="7">
        <v>2</v>
      </c>
      <c r="AT60" s="11">
        <v>30</v>
      </c>
      <c r="AU60" s="10" t="s">
        <v>53</v>
      </c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75"/>
        <v>4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6"/>
        <v>0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7"/>
        <v>0</v>
      </c>
    </row>
    <row r="61" spans="1:95" x14ac:dyDescent="0.2">
      <c r="A61" s="15">
        <v>4</v>
      </c>
      <c r="B61" s="15">
        <v>1</v>
      </c>
      <c r="C61" s="15"/>
      <c r="D61" s="6" t="s">
        <v>128</v>
      </c>
      <c r="E61" s="3" t="s">
        <v>129</v>
      </c>
      <c r="F61" s="6">
        <f t="shared" si="61"/>
        <v>0</v>
      </c>
      <c r="G61" s="6">
        <f t="shared" si="62"/>
        <v>2</v>
      </c>
      <c r="H61" s="6">
        <f t="shared" si="63"/>
        <v>60</v>
      </c>
      <c r="I61" s="6">
        <f t="shared" si="64"/>
        <v>30</v>
      </c>
      <c r="J61" s="6">
        <f t="shared" si="65"/>
        <v>30</v>
      </c>
      <c r="K61" s="6">
        <f t="shared" si="66"/>
        <v>0</v>
      </c>
      <c r="L61" s="6">
        <f t="shared" si="67"/>
        <v>0</v>
      </c>
      <c r="M61" s="6">
        <f t="shared" si="68"/>
        <v>0</v>
      </c>
      <c r="N61" s="6">
        <f t="shared" si="69"/>
        <v>0</v>
      </c>
      <c r="O61" s="6">
        <f t="shared" si="70"/>
        <v>0</v>
      </c>
      <c r="P61" s="6">
        <f t="shared" si="71"/>
        <v>0</v>
      </c>
      <c r="Q61" s="7">
        <f t="shared" si="72"/>
        <v>3</v>
      </c>
      <c r="R61" s="7">
        <f t="shared" si="73"/>
        <v>0</v>
      </c>
      <c r="S61" s="7">
        <v>0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4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5"/>
        <v>0</v>
      </c>
      <c r="BF61" s="11">
        <v>30</v>
      </c>
      <c r="BG61" s="10" t="s">
        <v>53</v>
      </c>
      <c r="BH61" s="11">
        <v>30</v>
      </c>
      <c r="BI61" s="10" t="s">
        <v>53</v>
      </c>
      <c r="BJ61" s="11"/>
      <c r="BK61" s="10"/>
      <c r="BL61" s="7">
        <v>3</v>
      </c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6"/>
        <v>3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7"/>
        <v>0</v>
      </c>
    </row>
    <row r="62" spans="1:95" x14ac:dyDescent="0.2">
      <c r="A62" s="15">
        <v>4</v>
      </c>
      <c r="B62" s="15">
        <v>1</v>
      </c>
      <c r="C62" s="15"/>
      <c r="D62" s="6" t="s">
        <v>130</v>
      </c>
      <c r="E62" s="3" t="s">
        <v>131</v>
      </c>
      <c r="F62" s="6">
        <f t="shared" si="61"/>
        <v>0</v>
      </c>
      <c r="G62" s="6">
        <f t="shared" si="62"/>
        <v>2</v>
      </c>
      <c r="H62" s="6">
        <f t="shared" si="63"/>
        <v>60</v>
      </c>
      <c r="I62" s="6">
        <f t="shared" si="64"/>
        <v>30</v>
      </c>
      <c r="J62" s="6">
        <f t="shared" si="65"/>
        <v>30</v>
      </c>
      <c r="K62" s="6">
        <f t="shared" si="66"/>
        <v>0</v>
      </c>
      <c r="L62" s="6">
        <f t="shared" si="67"/>
        <v>0</v>
      </c>
      <c r="M62" s="6">
        <f t="shared" si="68"/>
        <v>0</v>
      </c>
      <c r="N62" s="6">
        <f t="shared" si="69"/>
        <v>0</v>
      </c>
      <c r="O62" s="6">
        <f t="shared" si="70"/>
        <v>0</v>
      </c>
      <c r="P62" s="6">
        <f t="shared" si="71"/>
        <v>0</v>
      </c>
      <c r="Q62" s="7">
        <f t="shared" si="72"/>
        <v>3</v>
      </c>
      <c r="R62" s="7">
        <f t="shared" si="73"/>
        <v>0</v>
      </c>
      <c r="S62" s="7">
        <v>0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4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75"/>
        <v>0</v>
      </c>
      <c r="BF62" s="11">
        <v>30</v>
      </c>
      <c r="BG62" s="10" t="s">
        <v>53</v>
      </c>
      <c r="BH62" s="11">
        <v>30</v>
      </c>
      <c r="BI62" s="10" t="s">
        <v>53</v>
      </c>
      <c r="BJ62" s="11"/>
      <c r="BK62" s="10"/>
      <c r="BL62" s="7">
        <v>3</v>
      </c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6"/>
        <v>3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7"/>
        <v>0</v>
      </c>
    </row>
    <row r="63" spans="1:95" x14ac:dyDescent="0.2">
      <c r="A63" s="15">
        <v>4</v>
      </c>
      <c r="B63" s="15">
        <v>1</v>
      </c>
      <c r="C63" s="15"/>
      <c r="D63" s="6" t="s">
        <v>132</v>
      </c>
      <c r="E63" s="3" t="s">
        <v>133</v>
      </c>
      <c r="F63" s="6">
        <f t="shared" si="61"/>
        <v>0</v>
      </c>
      <c r="G63" s="6">
        <f t="shared" si="62"/>
        <v>2</v>
      </c>
      <c r="H63" s="6">
        <f t="shared" si="63"/>
        <v>60</v>
      </c>
      <c r="I63" s="6">
        <f t="shared" si="64"/>
        <v>30</v>
      </c>
      <c r="J63" s="6">
        <f t="shared" si="65"/>
        <v>30</v>
      </c>
      <c r="K63" s="6">
        <f t="shared" si="66"/>
        <v>0</v>
      </c>
      <c r="L63" s="6">
        <f t="shared" si="67"/>
        <v>0</v>
      </c>
      <c r="M63" s="6">
        <f t="shared" si="68"/>
        <v>0</v>
      </c>
      <c r="N63" s="6">
        <f t="shared" si="69"/>
        <v>0</v>
      </c>
      <c r="O63" s="6">
        <f t="shared" si="70"/>
        <v>0</v>
      </c>
      <c r="P63" s="6">
        <f t="shared" si="71"/>
        <v>0</v>
      </c>
      <c r="Q63" s="7">
        <f t="shared" si="72"/>
        <v>3</v>
      </c>
      <c r="R63" s="7">
        <f t="shared" si="73"/>
        <v>0</v>
      </c>
      <c r="S63" s="7">
        <v>0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4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5"/>
        <v>0</v>
      </c>
      <c r="BF63" s="11">
        <v>30</v>
      </c>
      <c r="BG63" s="10" t="s">
        <v>53</v>
      </c>
      <c r="BH63" s="11">
        <v>30</v>
      </c>
      <c r="BI63" s="10" t="s">
        <v>53</v>
      </c>
      <c r="BJ63" s="11"/>
      <c r="BK63" s="10"/>
      <c r="BL63" s="7">
        <v>3</v>
      </c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76"/>
        <v>3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7"/>
        <v>0</v>
      </c>
    </row>
    <row r="64" spans="1:95" x14ac:dyDescent="0.2">
      <c r="A64" s="15">
        <v>5</v>
      </c>
      <c r="B64" s="15">
        <v>1</v>
      </c>
      <c r="C64" s="15"/>
      <c r="D64" s="6" t="s">
        <v>134</v>
      </c>
      <c r="E64" s="3" t="s">
        <v>135</v>
      </c>
      <c r="F64" s="6">
        <f t="shared" si="61"/>
        <v>0</v>
      </c>
      <c r="G64" s="6">
        <f t="shared" si="62"/>
        <v>2</v>
      </c>
      <c r="H64" s="6">
        <f t="shared" si="63"/>
        <v>60</v>
      </c>
      <c r="I64" s="6">
        <f t="shared" si="64"/>
        <v>30</v>
      </c>
      <c r="J64" s="6">
        <f t="shared" si="65"/>
        <v>0</v>
      </c>
      <c r="K64" s="6">
        <f t="shared" si="66"/>
        <v>0</v>
      </c>
      <c r="L64" s="6">
        <f t="shared" si="67"/>
        <v>0</v>
      </c>
      <c r="M64" s="6">
        <f t="shared" si="68"/>
        <v>0</v>
      </c>
      <c r="N64" s="6">
        <f t="shared" si="69"/>
        <v>30</v>
      </c>
      <c r="O64" s="6">
        <f t="shared" si="70"/>
        <v>0</v>
      </c>
      <c r="P64" s="6">
        <f t="shared" si="71"/>
        <v>0</v>
      </c>
      <c r="Q64" s="7">
        <f t="shared" si="72"/>
        <v>3</v>
      </c>
      <c r="R64" s="7">
        <f t="shared" si="73"/>
        <v>1.5</v>
      </c>
      <c r="S64" s="7">
        <v>0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4"/>
        <v>0</v>
      </c>
      <c r="AM64" s="11">
        <v>30</v>
      </c>
      <c r="AN64" s="10" t="s">
        <v>53</v>
      </c>
      <c r="AO64" s="11"/>
      <c r="AP64" s="10"/>
      <c r="AQ64" s="11"/>
      <c r="AR64" s="10"/>
      <c r="AS64" s="7">
        <v>1.5</v>
      </c>
      <c r="AT64" s="11"/>
      <c r="AU64" s="10"/>
      <c r="AV64" s="11"/>
      <c r="AW64" s="10"/>
      <c r="AX64" s="11">
        <v>30</v>
      </c>
      <c r="AY64" s="10" t="s">
        <v>53</v>
      </c>
      <c r="AZ64" s="11"/>
      <c r="BA64" s="10"/>
      <c r="BB64" s="11"/>
      <c r="BC64" s="10"/>
      <c r="BD64" s="7">
        <v>1.5</v>
      </c>
      <c r="BE64" s="7">
        <f t="shared" si="75"/>
        <v>3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76"/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7"/>
        <v>0</v>
      </c>
    </row>
    <row r="65" spans="1:95" x14ac:dyDescent="0.2">
      <c r="A65" s="15">
        <v>5</v>
      </c>
      <c r="B65" s="15">
        <v>1</v>
      </c>
      <c r="C65" s="15"/>
      <c r="D65" s="6" t="s">
        <v>136</v>
      </c>
      <c r="E65" s="3" t="s">
        <v>137</v>
      </c>
      <c r="F65" s="6">
        <f t="shared" si="61"/>
        <v>0</v>
      </c>
      <c r="G65" s="6">
        <f t="shared" si="62"/>
        <v>2</v>
      </c>
      <c r="H65" s="6">
        <f t="shared" si="63"/>
        <v>60</v>
      </c>
      <c r="I65" s="6">
        <f t="shared" si="64"/>
        <v>30</v>
      </c>
      <c r="J65" s="6">
        <f t="shared" si="65"/>
        <v>30</v>
      </c>
      <c r="K65" s="6">
        <f t="shared" si="66"/>
        <v>0</v>
      </c>
      <c r="L65" s="6">
        <f t="shared" si="67"/>
        <v>0</v>
      </c>
      <c r="M65" s="6">
        <f t="shared" si="68"/>
        <v>0</v>
      </c>
      <c r="N65" s="6">
        <f t="shared" si="69"/>
        <v>0</v>
      </c>
      <c r="O65" s="6">
        <f t="shared" si="70"/>
        <v>0</v>
      </c>
      <c r="P65" s="6">
        <f t="shared" si="71"/>
        <v>0</v>
      </c>
      <c r="Q65" s="7">
        <f t="shared" si="72"/>
        <v>3</v>
      </c>
      <c r="R65" s="7">
        <f t="shared" si="73"/>
        <v>0</v>
      </c>
      <c r="S65" s="7">
        <v>0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4"/>
        <v>0</v>
      </c>
      <c r="AM65" s="11">
        <v>30</v>
      </c>
      <c r="AN65" s="10" t="s">
        <v>53</v>
      </c>
      <c r="AO65" s="11">
        <v>30</v>
      </c>
      <c r="AP65" s="10" t="s">
        <v>53</v>
      </c>
      <c r="AQ65" s="11"/>
      <c r="AR65" s="10"/>
      <c r="AS65" s="7">
        <v>3</v>
      </c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5"/>
        <v>3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76"/>
        <v>0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7"/>
        <v>0</v>
      </c>
    </row>
    <row r="66" spans="1:95" x14ac:dyDescent="0.2">
      <c r="A66" s="15">
        <v>5</v>
      </c>
      <c r="B66" s="15">
        <v>1</v>
      </c>
      <c r="C66" s="15"/>
      <c r="D66" s="6" t="s">
        <v>138</v>
      </c>
      <c r="E66" s="3" t="s">
        <v>139</v>
      </c>
      <c r="F66" s="6">
        <f t="shared" si="61"/>
        <v>0</v>
      </c>
      <c r="G66" s="6">
        <f t="shared" si="62"/>
        <v>2</v>
      </c>
      <c r="H66" s="6">
        <f t="shared" si="63"/>
        <v>60</v>
      </c>
      <c r="I66" s="6">
        <f t="shared" si="64"/>
        <v>30</v>
      </c>
      <c r="J66" s="6">
        <f t="shared" si="65"/>
        <v>30</v>
      </c>
      <c r="K66" s="6">
        <f t="shared" si="66"/>
        <v>0</v>
      </c>
      <c r="L66" s="6">
        <f t="shared" si="67"/>
        <v>0</v>
      </c>
      <c r="M66" s="6">
        <f t="shared" si="68"/>
        <v>0</v>
      </c>
      <c r="N66" s="6">
        <f t="shared" si="69"/>
        <v>0</v>
      </c>
      <c r="O66" s="6">
        <f t="shared" si="70"/>
        <v>0</v>
      </c>
      <c r="P66" s="6">
        <f t="shared" si="71"/>
        <v>0</v>
      </c>
      <c r="Q66" s="7">
        <f t="shared" si="72"/>
        <v>3</v>
      </c>
      <c r="R66" s="7">
        <f t="shared" si="73"/>
        <v>0</v>
      </c>
      <c r="S66" s="7">
        <v>0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4"/>
        <v>0</v>
      </c>
      <c r="AM66" s="11">
        <v>30</v>
      </c>
      <c r="AN66" s="10" t="s">
        <v>53</v>
      </c>
      <c r="AO66" s="11">
        <v>30</v>
      </c>
      <c r="AP66" s="10" t="s">
        <v>53</v>
      </c>
      <c r="AQ66" s="11"/>
      <c r="AR66" s="10"/>
      <c r="AS66" s="7">
        <v>3</v>
      </c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5"/>
        <v>3</v>
      </c>
      <c r="BF66" s="11"/>
      <c r="BG66" s="10"/>
      <c r="BH66" s="11"/>
      <c r="BI66" s="10"/>
      <c r="BJ66" s="11"/>
      <c r="BK66" s="10"/>
      <c r="BL66" s="7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76"/>
        <v>0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7"/>
        <v>0</v>
      </c>
    </row>
    <row r="67" spans="1:95" ht="20.100000000000001" customHeight="1" x14ac:dyDescent="0.2">
      <c r="A67" s="12" t="s">
        <v>140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2"/>
      <c r="CQ67" s="13"/>
    </row>
    <row r="68" spans="1:95" x14ac:dyDescent="0.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4</v>
      </c>
      <c r="I68" s="6">
        <f>T68+AM68+BF68+BY68</f>
        <v>0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4</v>
      </c>
      <c r="Q68" s="7">
        <f>AL68+BE68+BX68+CQ68</f>
        <v>4</v>
      </c>
      <c r="R68" s="7">
        <f>AK68+BD68+BW68+CP68</f>
        <v>4</v>
      </c>
      <c r="S68" s="7">
        <v>0.1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>
        <v>4</v>
      </c>
      <c r="AJ68" s="10" t="s">
        <v>53</v>
      </c>
      <c r="AK68" s="7">
        <v>4</v>
      </c>
      <c r="AL68" s="7">
        <f>Z68+AK68</f>
        <v>4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>AS68+BD68</f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95" customHeight="1" x14ac:dyDescent="0.2">
      <c r="A69" s="6"/>
      <c r="B69" s="6"/>
      <c r="C69" s="6"/>
      <c r="D69" s="6"/>
      <c r="E69" s="6" t="s">
        <v>68</v>
      </c>
      <c r="F69" s="6">
        <f t="shared" ref="F69:AK69" si="78">SUM(F68:F68)</f>
        <v>0</v>
      </c>
      <c r="G69" s="6">
        <f t="shared" si="78"/>
        <v>1</v>
      </c>
      <c r="H69" s="6">
        <f t="shared" si="78"/>
        <v>4</v>
      </c>
      <c r="I69" s="6">
        <f t="shared" si="78"/>
        <v>0</v>
      </c>
      <c r="J69" s="6">
        <f t="shared" si="78"/>
        <v>0</v>
      </c>
      <c r="K69" s="6">
        <f t="shared" si="78"/>
        <v>0</v>
      </c>
      <c r="L69" s="6">
        <f t="shared" si="78"/>
        <v>0</v>
      </c>
      <c r="M69" s="6">
        <f t="shared" si="78"/>
        <v>0</v>
      </c>
      <c r="N69" s="6">
        <f t="shared" si="78"/>
        <v>0</v>
      </c>
      <c r="O69" s="6">
        <f t="shared" si="78"/>
        <v>0</v>
      </c>
      <c r="P69" s="6">
        <f t="shared" si="78"/>
        <v>4</v>
      </c>
      <c r="Q69" s="7">
        <f t="shared" si="78"/>
        <v>4</v>
      </c>
      <c r="R69" s="7">
        <f t="shared" si="78"/>
        <v>4</v>
      </c>
      <c r="S69" s="7">
        <f t="shared" si="78"/>
        <v>0.1</v>
      </c>
      <c r="T69" s="11">
        <f t="shared" si="78"/>
        <v>0</v>
      </c>
      <c r="U69" s="10">
        <f t="shared" si="78"/>
        <v>0</v>
      </c>
      <c r="V69" s="11">
        <f t="shared" si="78"/>
        <v>0</v>
      </c>
      <c r="W69" s="10">
        <f t="shared" si="78"/>
        <v>0</v>
      </c>
      <c r="X69" s="11">
        <f t="shared" si="78"/>
        <v>0</v>
      </c>
      <c r="Y69" s="10">
        <f t="shared" si="78"/>
        <v>0</v>
      </c>
      <c r="Z69" s="7">
        <f t="shared" si="78"/>
        <v>0</v>
      </c>
      <c r="AA69" s="11">
        <f t="shared" si="78"/>
        <v>0</v>
      </c>
      <c r="AB69" s="10">
        <f t="shared" si="78"/>
        <v>0</v>
      </c>
      <c r="AC69" s="11">
        <f t="shared" si="78"/>
        <v>0</v>
      </c>
      <c r="AD69" s="10">
        <f t="shared" si="78"/>
        <v>0</v>
      </c>
      <c r="AE69" s="11">
        <f t="shared" si="78"/>
        <v>0</v>
      </c>
      <c r="AF69" s="10">
        <f t="shared" si="78"/>
        <v>0</v>
      </c>
      <c r="AG69" s="11">
        <f t="shared" si="78"/>
        <v>0</v>
      </c>
      <c r="AH69" s="10">
        <f t="shared" si="78"/>
        <v>0</v>
      </c>
      <c r="AI69" s="11">
        <f t="shared" si="78"/>
        <v>4</v>
      </c>
      <c r="AJ69" s="10">
        <f t="shared" si="78"/>
        <v>0</v>
      </c>
      <c r="AK69" s="7">
        <f t="shared" si="78"/>
        <v>4</v>
      </c>
      <c r="AL69" s="7">
        <f t="shared" ref="AL69:BQ69" si="79">SUM(AL68:AL68)</f>
        <v>4</v>
      </c>
      <c r="AM69" s="11">
        <f t="shared" si="79"/>
        <v>0</v>
      </c>
      <c r="AN69" s="10">
        <f t="shared" si="79"/>
        <v>0</v>
      </c>
      <c r="AO69" s="11">
        <f t="shared" si="79"/>
        <v>0</v>
      </c>
      <c r="AP69" s="10">
        <f t="shared" si="79"/>
        <v>0</v>
      </c>
      <c r="AQ69" s="11">
        <f t="shared" si="79"/>
        <v>0</v>
      </c>
      <c r="AR69" s="10">
        <f t="shared" si="79"/>
        <v>0</v>
      </c>
      <c r="AS69" s="7">
        <f t="shared" si="79"/>
        <v>0</v>
      </c>
      <c r="AT69" s="11">
        <f t="shared" si="79"/>
        <v>0</v>
      </c>
      <c r="AU69" s="10">
        <f t="shared" si="79"/>
        <v>0</v>
      </c>
      <c r="AV69" s="11">
        <f t="shared" si="79"/>
        <v>0</v>
      </c>
      <c r="AW69" s="10">
        <f t="shared" si="79"/>
        <v>0</v>
      </c>
      <c r="AX69" s="11">
        <f t="shared" si="79"/>
        <v>0</v>
      </c>
      <c r="AY69" s="10">
        <f t="shared" si="79"/>
        <v>0</v>
      </c>
      <c r="AZ69" s="11">
        <f t="shared" si="79"/>
        <v>0</v>
      </c>
      <c r="BA69" s="10">
        <f t="shared" si="79"/>
        <v>0</v>
      </c>
      <c r="BB69" s="11">
        <f t="shared" si="79"/>
        <v>0</v>
      </c>
      <c r="BC69" s="10">
        <f t="shared" si="79"/>
        <v>0</v>
      </c>
      <c r="BD69" s="7">
        <f t="shared" si="79"/>
        <v>0</v>
      </c>
      <c r="BE69" s="7">
        <f t="shared" si="79"/>
        <v>0</v>
      </c>
      <c r="BF69" s="11">
        <f t="shared" si="79"/>
        <v>0</v>
      </c>
      <c r="BG69" s="10">
        <f t="shared" si="79"/>
        <v>0</v>
      </c>
      <c r="BH69" s="11">
        <f t="shared" si="79"/>
        <v>0</v>
      </c>
      <c r="BI69" s="10">
        <f t="shared" si="79"/>
        <v>0</v>
      </c>
      <c r="BJ69" s="11">
        <f t="shared" si="79"/>
        <v>0</v>
      </c>
      <c r="BK69" s="10">
        <f t="shared" si="79"/>
        <v>0</v>
      </c>
      <c r="BL69" s="7">
        <f t="shared" si="79"/>
        <v>0</v>
      </c>
      <c r="BM69" s="11">
        <f t="shared" si="79"/>
        <v>0</v>
      </c>
      <c r="BN69" s="10">
        <f t="shared" si="79"/>
        <v>0</v>
      </c>
      <c r="BO69" s="11">
        <f t="shared" si="79"/>
        <v>0</v>
      </c>
      <c r="BP69" s="10">
        <f t="shared" si="79"/>
        <v>0</v>
      </c>
      <c r="BQ69" s="11">
        <f t="shared" si="79"/>
        <v>0</v>
      </c>
      <c r="BR69" s="10">
        <f t="shared" ref="BR69:CQ69" si="80">SUM(BR68:BR68)</f>
        <v>0</v>
      </c>
      <c r="BS69" s="11">
        <f t="shared" si="80"/>
        <v>0</v>
      </c>
      <c r="BT69" s="10">
        <f t="shared" si="80"/>
        <v>0</v>
      </c>
      <c r="BU69" s="11">
        <f t="shared" si="80"/>
        <v>0</v>
      </c>
      <c r="BV69" s="10">
        <f t="shared" si="80"/>
        <v>0</v>
      </c>
      <c r="BW69" s="7">
        <f t="shared" si="80"/>
        <v>0</v>
      </c>
      <c r="BX69" s="7">
        <f t="shared" si="80"/>
        <v>0</v>
      </c>
      <c r="BY69" s="11">
        <f t="shared" si="80"/>
        <v>0</v>
      </c>
      <c r="BZ69" s="10">
        <f t="shared" si="80"/>
        <v>0</v>
      </c>
      <c r="CA69" s="11">
        <f t="shared" si="80"/>
        <v>0</v>
      </c>
      <c r="CB69" s="10">
        <f t="shared" si="80"/>
        <v>0</v>
      </c>
      <c r="CC69" s="11">
        <f t="shared" si="80"/>
        <v>0</v>
      </c>
      <c r="CD69" s="10">
        <f t="shared" si="80"/>
        <v>0</v>
      </c>
      <c r="CE69" s="7">
        <f t="shared" si="80"/>
        <v>0</v>
      </c>
      <c r="CF69" s="11">
        <f t="shared" si="80"/>
        <v>0</v>
      </c>
      <c r="CG69" s="10">
        <f t="shared" si="80"/>
        <v>0</v>
      </c>
      <c r="CH69" s="11">
        <f t="shared" si="80"/>
        <v>0</v>
      </c>
      <c r="CI69" s="10">
        <f t="shared" si="80"/>
        <v>0</v>
      </c>
      <c r="CJ69" s="11">
        <f t="shared" si="80"/>
        <v>0</v>
      </c>
      <c r="CK69" s="10">
        <f t="shared" si="80"/>
        <v>0</v>
      </c>
      <c r="CL69" s="11">
        <f t="shared" si="80"/>
        <v>0</v>
      </c>
      <c r="CM69" s="10">
        <f t="shared" si="80"/>
        <v>0</v>
      </c>
      <c r="CN69" s="11">
        <f t="shared" si="80"/>
        <v>0</v>
      </c>
      <c r="CO69" s="10">
        <f t="shared" si="80"/>
        <v>0</v>
      </c>
      <c r="CP69" s="7">
        <f t="shared" si="80"/>
        <v>0</v>
      </c>
      <c r="CQ69" s="7">
        <f t="shared" si="80"/>
        <v>0</v>
      </c>
    </row>
    <row r="70" spans="1:95" ht="20.100000000000001" customHeight="1" x14ac:dyDescent="0.2">
      <c r="A70" s="12" t="s">
        <v>143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2"/>
      <c r="CQ70" s="13"/>
    </row>
    <row r="71" spans="1:95" x14ac:dyDescent="0.2">
      <c r="A71" s="6"/>
      <c r="B71" s="6"/>
      <c r="C71" s="6"/>
      <c r="D71" s="6" t="s">
        <v>144</v>
      </c>
      <c r="E71" s="3" t="s">
        <v>145</v>
      </c>
      <c r="F71" s="6">
        <f>COUNTIF(T71:CO71,"e")</f>
        <v>0</v>
      </c>
      <c r="G71" s="6">
        <f>COUNTIF(T71:CO71,"z")</f>
        <v>1</v>
      </c>
      <c r="H71" s="6">
        <f>SUM(I71:P71)</f>
        <v>5</v>
      </c>
      <c r="I71" s="6">
        <f>T71+AM71+BF71+BY71</f>
        <v>5</v>
      </c>
      <c r="J71" s="6">
        <f>V71+AO71+BH71+CA71</f>
        <v>0</v>
      </c>
      <c r="K71" s="6">
        <f>X71+AQ71+BJ71+CC71</f>
        <v>0</v>
      </c>
      <c r="L71" s="6">
        <f>AA71+AT71+BM71+CF71</f>
        <v>0</v>
      </c>
      <c r="M71" s="6">
        <f>AC71+AV71+BO71+CH71</f>
        <v>0</v>
      </c>
      <c r="N71" s="6">
        <f>AE71+AX71+BQ71+CJ71</f>
        <v>0</v>
      </c>
      <c r="O71" s="6">
        <f>AG71+AZ71+BS71+CL71</f>
        <v>0</v>
      </c>
      <c r="P71" s="6">
        <f>AI71+BB71+BU71+CN71</f>
        <v>0</v>
      </c>
      <c r="Q71" s="7">
        <f>AL71+BE71+BX71+CQ71</f>
        <v>0</v>
      </c>
      <c r="R71" s="7">
        <f>AK71+BD71+BW71+CP71</f>
        <v>0</v>
      </c>
      <c r="S71" s="7">
        <v>0</v>
      </c>
      <c r="T71" s="11">
        <v>5</v>
      </c>
      <c r="U71" s="10" t="s">
        <v>53</v>
      </c>
      <c r="V71" s="11"/>
      <c r="W71" s="10"/>
      <c r="X71" s="11"/>
      <c r="Y71" s="10"/>
      <c r="Z71" s="7">
        <v>0</v>
      </c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>Z71+AK71</f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>AS71+BD71</f>
        <v>0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>BL71+BW71</f>
        <v>0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>CE71+CP71</f>
        <v>0</v>
      </c>
    </row>
    <row r="72" spans="1:95" x14ac:dyDescent="0.2">
      <c r="A72" s="6"/>
      <c r="B72" s="6"/>
      <c r="C72" s="6"/>
      <c r="D72" s="6" t="s">
        <v>146</v>
      </c>
      <c r="E72" s="3" t="s">
        <v>147</v>
      </c>
      <c r="F72" s="6">
        <f>COUNTIF(T72:CO72,"e")</f>
        <v>0</v>
      </c>
      <c r="G72" s="6">
        <f>COUNTIF(T72:CO72,"z")</f>
        <v>1</v>
      </c>
      <c r="H72" s="6">
        <f>SUM(I72:P72)</f>
        <v>2</v>
      </c>
      <c r="I72" s="6">
        <f>T72+AM72+BF72+BY72</f>
        <v>2</v>
      </c>
      <c r="J72" s="6">
        <f>V72+AO72+BH72+CA72</f>
        <v>0</v>
      </c>
      <c r="K72" s="6">
        <f>X72+AQ72+BJ72+CC72</f>
        <v>0</v>
      </c>
      <c r="L72" s="6">
        <f>AA72+AT72+BM72+CF72</f>
        <v>0</v>
      </c>
      <c r="M72" s="6">
        <f>AC72+AV72+BO72+CH72</f>
        <v>0</v>
      </c>
      <c r="N72" s="6">
        <f>AE72+AX72+BQ72+CJ72</f>
        <v>0</v>
      </c>
      <c r="O72" s="6">
        <f>AG72+AZ72+BS72+CL72</f>
        <v>0</v>
      </c>
      <c r="P72" s="6">
        <f>AI72+BB72+BU72+CN72</f>
        <v>0</v>
      </c>
      <c r="Q72" s="7">
        <f>AL72+BE72+BX72+CQ72</f>
        <v>0</v>
      </c>
      <c r="R72" s="7">
        <f>AK72+BD72+BW72+CP72</f>
        <v>0</v>
      </c>
      <c r="S72" s="7">
        <v>0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>Z72+AK72</f>
        <v>0</v>
      </c>
      <c r="AM72" s="11">
        <v>2</v>
      </c>
      <c r="AN72" s="10" t="s">
        <v>53</v>
      </c>
      <c r="AO72" s="11"/>
      <c r="AP72" s="10"/>
      <c r="AQ72" s="11"/>
      <c r="AR72" s="10"/>
      <c r="AS72" s="7">
        <v>0</v>
      </c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>AS72+BD72</f>
        <v>0</v>
      </c>
      <c r="BF72" s="11"/>
      <c r="BG72" s="10"/>
      <c r="BH72" s="11"/>
      <c r="BI72" s="10"/>
      <c r="BJ72" s="11"/>
      <c r="BK72" s="10"/>
      <c r="BL72" s="7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>BL72+BW72</f>
        <v>0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>CE72+CP72</f>
        <v>0</v>
      </c>
    </row>
    <row r="73" spans="1:95" ht="15.95" customHeight="1" x14ac:dyDescent="0.2">
      <c r="A73" s="6"/>
      <c r="B73" s="6"/>
      <c r="C73" s="6"/>
      <c r="D73" s="6"/>
      <c r="E73" s="6" t="s">
        <v>68</v>
      </c>
      <c r="F73" s="6">
        <f t="shared" ref="F73:AK73" si="81">SUM(F71:F72)</f>
        <v>0</v>
      </c>
      <c r="G73" s="6">
        <f t="shared" si="81"/>
        <v>2</v>
      </c>
      <c r="H73" s="6">
        <f t="shared" si="81"/>
        <v>7</v>
      </c>
      <c r="I73" s="6">
        <f t="shared" si="81"/>
        <v>7</v>
      </c>
      <c r="J73" s="6">
        <f t="shared" si="81"/>
        <v>0</v>
      </c>
      <c r="K73" s="6">
        <f t="shared" si="81"/>
        <v>0</v>
      </c>
      <c r="L73" s="6">
        <f t="shared" si="81"/>
        <v>0</v>
      </c>
      <c r="M73" s="6">
        <f t="shared" si="81"/>
        <v>0</v>
      </c>
      <c r="N73" s="6">
        <f t="shared" si="81"/>
        <v>0</v>
      </c>
      <c r="O73" s="6">
        <f t="shared" si="81"/>
        <v>0</v>
      </c>
      <c r="P73" s="6">
        <f t="shared" si="81"/>
        <v>0</v>
      </c>
      <c r="Q73" s="7">
        <f t="shared" si="81"/>
        <v>0</v>
      </c>
      <c r="R73" s="7">
        <f t="shared" si="81"/>
        <v>0</v>
      </c>
      <c r="S73" s="7">
        <f t="shared" si="81"/>
        <v>0</v>
      </c>
      <c r="T73" s="11">
        <f t="shared" si="81"/>
        <v>5</v>
      </c>
      <c r="U73" s="10">
        <f t="shared" si="81"/>
        <v>0</v>
      </c>
      <c r="V73" s="11">
        <f t="shared" si="81"/>
        <v>0</v>
      </c>
      <c r="W73" s="10">
        <f t="shared" si="81"/>
        <v>0</v>
      </c>
      <c r="X73" s="11">
        <f t="shared" si="81"/>
        <v>0</v>
      </c>
      <c r="Y73" s="10">
        <f t="shared" si="81"/>
        <v>0</v>
      </c>
      <c r="Z73" s="7">
        <f t="shared" si="81"/>
        <v>0</v>
      </c>
      <c r="AA73" s="11">
        <f t="shared" si="81"/>
        <v>0</v>
      </c>
      <c r="AB73" s="10">
        <f t="shared" si="81"/>
        <v>0</v>
      </c>
      <c r="AC73" s="11">
        <f t="shared" si="81"/>
        <v>0</v>
      </c>
      <c r="AD73" s="10">
        <f t="shared" si="81"/>
        <v>0</v>
      </c>
      <c r="AE73" s="11">
        <f t="shared" si="81"/>
        <v>0</v>
      </c>
      <c r="AF73" s="10">
        <f t="shared" si="81"/>
        <v>0</v>
      </c>
      <c r="AG73" s="11">
        <f t="shared" si="81"/>
        <v>0</v>
      </c>
      <c r="AH73" s="10">
        <f t="shared" si="81"/>
        <v>0</v>
      </c>
      <c r="AI73" s="11">
        <f t="shared" si="81"/>
        <v>0</v>
      </c>
      <c r="AJ73" s="10">
        <f t="shared" si="81"/>
        <v>0</v>
      </c>
      <c r="AK73" s="7">
        <f t="shared" si="81"/>
        <v>0</v>
      </c>
      <c r="AL73" s="7">
        <f t="shared" ref="AL73:BQ73" si="82">SUM(AL71:AL72)</f>
        <v>0</v>
      </c>
      <c r="AM73" s="11">
        <f t="shared" si="82"/>
        <v>2</v>
      </c>
      <c r="AN73" s="10">
        <f t="shared" si="82"/>
        <v>0</v>
      </c>
      <c r="AO73" s="11">
        <f t="shared" si="82"/>
        <v>0</v>
      </c>
      <c r="AP73" s="10">
        <f t="shared" si="82"/>
        <v>0</v>
      </c>
      <c r="AQ73" s="11">
        <f t="shared" si="82"/>
        <v>0</v>
      </c>
      <c r="AR73" s="10">
        <f t="shared" si="82"/>
        <v>0</v>
      </c>
      <c r="AS73" s="7">
        <f t="shared" si="82"/>
        <v>0</v>
      </c>
      <c r="AT73" s="11">
        <f t="shared" si="82"/>
        <v>0</v>
      </c>
      <c r="AU73" s="10">
        <f t="shared" si="82"/>
        <v>0</v>
      </c>
      <c r="AV73" s="11">
        <f t="shared" si="82"/>
        <v>0</v>
      </c>
      <c r="AW73" s="10">
        <f t="shared" si="82"/>
        <v>0</v>
      </c>
      <c r="AX73" s="11">
        <f t="shared" si="82"/>
        <v>0</v>
      </c>
      <c r="AY73" s="10">
        <f t="shared" si="82"/>
        <v>0</v>
      </c>
      <c r="AZ73" s="11">
        <f t="shared" si="82"/>
        <v>0</v>
      </c>
      <c r="BA73" s="10">
        <f t="shared" si="82"/>
        <v>0</v>
      </c>
      <c r="BB73" s="11">
        <f t="shared" si="82"/>
        <v>0</v>
      </c>
      <c r="BC73" s="10">
        <f t="shared" si="82"/>
        <v>0</v>
      </c>
      <c r="BD73" s="7">
        <f t="shared" si="82"/>
        <v>0</v>
      </c>
      <c r="BE73" s="7">
        <f t="shared" si="82"/>
        <v>0</v>
      </c>
      <c r="BF73" s="11">
        <f t="shared" si="82"/>
        <v>0</v>
      </c>
      <c r="BG73" s="10">
        <f t="shared" si="82"/>
        <v>0</v>
      </c>
      <c r="BH73" s="11">
        <f t="shared" si="82"/>
        <v>0</v>
      </c>
      <c r="BI73" s="10">
        <f t="shared" si="82"/>
        <v>0</v>
      </c>
      <c r="BJ73" s="11">
        <f t="shared" si="82"/>
        <v>0</v>
      </c>
      <c r="BK73" s="10">
        <f t="shared" si="82"/>
        <v>0</v>
      </c>
      <c r="BL73" s="7">
        <f t="shared" si="82"/>
        <v>0</v>
      </c>
      <c r="BM73" s="11">
        <f t="shared" si="82"/>
        <v>0</v>
      </c>
      <c r="BN73" s="10">
        <f t="shared" si="82"/>
        <v>0</v>
      </c>
      <c r="BO73" s="11">
        <f t="shared" si="82"/>
        <v>0</v>
      </c>
      <c r="BP73" s="10">
        <f t="shared" si="82"/>
        <v>0</v>
      </c>
      <c r="BQ73" s="11">
        <f t="shared" si="82"/>
        <v>0</v>
      </c>
      <c r="BR73" s="10">
        <f t="shared" ref="BR73:CQ73" si="83">SUM(BR71:BR72)</f>
        <v>0</v>
      </c>
      <c r="BS73" s="11">
        <f t="shared" si="83"/>
        <v>0</v>
      </c>
      <c r="BT73" s="10">
        <f t="shared" si="83"/>
        <v>0</v>
      </c>
      <c r="BU73" s="11">
        <f t="shared" si="83"/>
        <v>0</v>
      </c>
      <c r="BV73" s="10">
        <f t="shared" si="83"/>
        <v>0</v>
      </c>
      <c r="BW73" s="7">
        <f t="shared" si="83"/>
        <v>0</v>
      </c>
      <c r="BX73" s="7">
        <f t="shared" si="83"/>
        <v>0</v>
      </c>
      <c r="BY73" s="11">
        <f t="shared" si="83"/>
        <v>0</v>
      </c>
      <c r="BZ73" s="10">
        <f t="shared" si="83"/>
        <v>0</v>
      </c>
      <c r="CA73" s="11">
        <f t="shared" si="83"/>
        <v>0</v>
      </c>
      <c r="CB73" s="10">
        <f t="shared" si="83"/>
        <v>0</v>
      </c>
      <c r="CC73" s="11">
        <f t="shared" si="83"/>
        <v>0</v>
      </c>
      <c r="CD73" s="10">
        <f t="shared" si="83"/>
        <v>0</v>
      </c>
      <c r="CE73" s="7">
        <f t="shared" si="83"/>
        <v>0</v>
      </c>
      <c r="CF73" s="11">
        <f t="shared" si="83"/>
        <v>0</v>
      </c>
      <c r="CG73" s="10">
        <f t="shared" si="83"/>
        <v>0</v>
      </c>
      <c r="CH73" s="11">
        <f t="shared" si="83"/>
        <v>0</v>
      </c>
      <c r="CI73" s="10">
        <f t="shared" si="83"/>
        <v>0</v>
      </c>
      <c r="CJ73" s="11">
        <f t="shared" si="83"/>
        <v>0</v>
      </c>
      <c r="CK73" s="10">
        <f t="shared" si="83"/>
        <v>0</v>
      </c>
      <c r="CL73" s="11">
        <f t="shared" si="83"/>
        <v>0</v>
      </c>
      <c r="CM73" s="10">
        <f t="shared" si="83"/>
        <v>0</v>
      </c>
      <c r="CN73" s="11">
        <f t="shared" si="83"/>
        <v>0</v>
      </c>
      <c r="CO73" s="10">
        <f t="shared" si="83"/>
        <v>0</v>
      </c>
      <c r="CP73" s="7">
        <f t="shared" si="83"/>
        <v>0</v>
      </c>
      <c r="CQ73" s="7">
        <f t="shared" si="83"/>
        <v>0</v>
      </c>
    </row>
    <row r="74" spans="1:95" ht="20.100000000000001" customHeight="1" x14ac:dyDescent="0.2">
      <c r="A74" s="6"/>
      <c r="B74" s="6"/>
      <c r="C74" s="6"/>
      <c r="D74" s="6"/>
      <c r="E74" s="8" t="s">
        <v>148</v>
      </c>
      <c r="F74" s="6">
        <f>F25+F28+F37+F50+F69+F73</f>
        <v>10</v>
      </c>
      <c r="G74" s="6">
        <f>G25+G28+G37+G50+G69+G73</f>
        <v>39</v>
      </c>
      <c r="H74" s="6">
        <f t="shared" ref="H74:P74" si="84">H25+H28+H37+H50+H73</f>
        <v>1042</v>
      </c>
      <c r="I74" s="6">
        <f t="shared" si="84"/>
        <v>532</v>
      </c>
      <c r="J74" s="6">
        <f t="shared" si="84"/>
        <v>120</v>
      </c>
      <c r="K74" s="6">
        <f t="shared" si="84"/>
        <v>15</v>
      </c>
      <c r="L74" s="6">
        <f t="shared" si="84"/>
        <v>270</v>
      </c>
      <c r="M74" s="6">
        <f t="shared" si="84"/>
        <v>30</v>
      </c>
      <c r="N74" s="6">
        <f t="shared" si="84"/>
        <v>75</v>
      </c>
      <c r="O74" s="6">
        <f t="shared" si="84"/>
        <v>0</v>
      </c>
      <c r="P74" s="6">
        <f t="shared" si="84"/>
        <v>0</v>
      </c>
      <c r="Q74" s="7">
        <f>Q25+Q28+Q37+Q50+Q69+Q73</f>
        <v>90</v>
      </c>
      <c r="R74" s="7">
        <f>R25+R28+R37+R50+R69+R73</f>
        <v>25.8</v>
      </c>
      <c r="S74" s="7">
        <f>S25+S28+S37+S50+S69+S73</f>
        <v>48.4</v>
      </c>
      <c r="T74" s="11">
        <f t="shared" ref="T74:Y74" si="85">T25+T28+T37+T50+T73</f>
        <v>200</v>
      </c>
      <c r="U74" s="10">
        <f t="shared" si="85"/>
        <v>0</v>
      </c>
      <c r="V74" s="11">
        <f t="shared" si="85"/>
        <v>45</v>
      </c>
      <c r="W74" s="10">
        <f t="shared" si="85"/>
        <v>0</v>
      </c>
      <c r="X74" s="11">
        <f t="shared" si="85"/>
        <v>0</v>
      </c>
      <c r="Y74" s="10">
        <f t="shared" si="85"/>
        <v>0</v>
      </c>
      <c r="Z74" s="7">
        <f>Z25+Z28+Z37+Z50+Z69+Z73</f>
        <v>17</v>
      </c>
      <c r="AA74" s="11">
        <f t="shared" ref="AA74:AJ74" si="86">AA25+AA28+AA37+AA50+AA73</f>
        <v>75</v>
      </c>
      <c r="AB74" s="10">
        <f t="shared" si="86"/>
        <v>0</v>
      </c>
      <c r="AC74" s="11">
        <f t="shared" si="86"/>
        <v>30</v>
      </c>
      <c r="AD74" s="10">
        <f t="shared" si="86"/>
        <v>0</v>
      </c>
      <c r="AE74" s="11">
        <f t="shared" si="86"/>
        <v>15</v>
      </c>
      <c r="AF74" s="10">
        <f t="shared" si="86"/>
        <v>0</v>
      </c>
      <c r="AG74" s="11">
        <f t="shared" si="86"/>
        <v>0</v>
      </c>
      <c r="AH74" s="10">
        <f t="shared" si="86"/>
        <v>0</v>
      </c>
      <c r="AI74" s="11">
        <f t="shared" si="86"/>
        <v>0</v>
      </c>
      <c r="AJ74" s="10">
        <f t="shared" si="86"/>
        <v>0</v>
      </c>
      <c r="AK74" s="7">
        <f>AK25+AK28+AK37+AK50+AK69+AK73</f>
        <v>13</v>
      </c>
      <c r="AL74" s="7">
        <f>AL25+AL28+AL37+AL50+AL69+AL73</f>
        <v>30</v>
      </c>
      <c r="AM74" s="11">
        <f t="shared" ref="AM74:AR74" si="87">AM25+AM28+AM37+AM50+AM73</f>
        <v>257</v>
      </c>
      <c r="AN74" s="10">
        <f t="shared" si="87"/>
        <v>0</v>
      </c>
      <c r="AO74" s="11">
        <f t="shared" si="87"/>
        <v>45</v>
      </c>
      <c r="AP74" s="10">
        <f t="shared" si="87"/>
        <v>0</v>
      </c>
      <c r="AQ74" s="11">
        <f t="shared" si="87"/>
        <v>0</v>
      </c>
      <c r="AR74" s="10">
        <f t="shared" si="87"/>
        <v>0</v>
      </c>
      <c r="AS74" s="7">
        <f>AS25+AS28+AS37+AS50+AS69+AS73</f>
        <v>19.2</v>
      </c>
      <c r="AT74" s="11">
        <f t="shared" ref="AT74:BC74" si="88">AT25+AT28+AT37+AT50+AT73</f>
        <v>165</v>
      </c>
      <c r="AU74" s="10">
        <f t="shared" si="88"/>
        <v>0</v>
      </c>
      <c r="AV74" s="11">
        <f t="shared" si="88"/>
        <v>0</v>
      </c>
      <c r="AW74" s="10">
        <f t="shared" si="88"/>
        <v>0</v>
      </c>
      <c r="AX74" s="11">
        <f t="shared" si="88"/>
        <v>45</v>
      </c>
      <c r="AY74" s="10">
        <f t="shared" si="88"/>
        <v>0</v>
      </c>
      <c r="AZ74" s="11">
        <f t="shared" si="88"/>
        <v>0</v>
      </c>
      <c r="BA74" s="10">
        <f t="shared" si="88"/>
        <v>0</v>
      </c>
      <c r="BB74" s="11">
        <f t="shared" si="88"/>
        <v>0</v>
      </c>
      <c r="BC74" s="10">
        <f t="shared" si="88"/>
        <v>0</v>
      </c>
      <c r="BD74" s="7">
        <f>BD25+BD28+BD37+BD50+BD69+BD73</f>
        <v>10.8</v>
      </c>
      <c r="BE74" s="7">
        <f>BE25+BE28+BE37+BE50+BE69+BE73</f>
        <v>30</v>
      </c>
      <c r="BF74" s="11">
        <f t="shared" ref="BF74:BK74" si="89">BF25+BF28+BF37+BF50+BF73</f>
        <v>75</v>
      </c>
      <c r="BG74" s="10">
        <f t="shared" si="89"/>
        <v>0</v>
      </c>
      <c r="BH74" s="11">
        <f t="shared" si="89"/>
        <v>30</v>
      </c>
      <c r="BI74" s="10">
        <f t="shared" si="89"/>
        <v>0</v>
      </c>
      <c r="BJ74" s="11">
        <f t="shared" si="89"/>
        <v>15</v>
      </c>
      <c r="BK74" s="10">
        <f t="shared" si="89"/>
        <v>0</v>
      </c>
      <c r="BL74" s="7">
        <f>BL25+BL28+BL37+BL50+BL69+BL73</f>
        <v>28</v>
      </c>
      <c r="BM74" s="11">
        <f t="shared" ref="BM74:BV74" si="90">BM25+BM28+BM37+BM50+BM73</f>
        <v>30</v>
      </c>
      <c r="BN74" s="10">
        <f t="shared" si="90"/>
        <v>0</v>
      </c>
      <c r="BO74" s="11">
        <f t="shared" si="90"/>
        <v>0</v>
      </c>
      <c r="BP74" s="10">
        <f t="shared" si="90"/>
        <v>0</v>
      </c>
      <c r="BQ74" s="11">
        <f t="shared" si="90"/>
        <v>15</v>
      </c>
      <c r="BR74" s="10">
        <f t="shared" si="90"/>
        <v>0</v>
      </c>
      <c r="BS74" s="11">
        <f t="shared" si="90"/>
        <v>0</v>
      </c>
      <c r="BT74" s="10">
        <f t="shared" si="90"/>
        <v>0</v>
      </c>
      <c r="BU74" s="11">
        <f t="shared" si="90"/>
        <v>0</v>
      </c>
      <c r="BV74" s="10">
        <f t="shared" si="90"/>
        <v>0</v>
      </c>
      <c r="BW74" s="7">
        <f>BW25+BW28+BW37+BW50+BW69+BW73</f>
        <v>2</v>
      </c>
      <c r="BX74" s="7">
        <f>BX25+BX28+BX37+BX50+BX69+BX73</f>
        <v>30</v>
      </c>
      <c r="BY74" s="11">
        <f t="shared" ref="BY74:CD74" si="91">BY25+BY28+BY37+BY50+BY73</f>
        <v>0</v>
      </c>
      <c r="BZ74" s="10">
        <f t="shared" si="91"/>
        <v>0</v>
      </c>
      <c r="CA74" s="11">
        <f t="shared" si="91"/>
        <v>0</v>
      </c>
      <c r="CB74" s="10">
        <f t="shared" si="91"/>
        <v>0</v>
      </c>
      <c r="CC74" s="11">
        <f t="shared" si="91"/>
        <v>0</v>
      </c>
      <c r="CD74" s="10">
        <f t="shared" si="91"/>
        <v>0</v>
      </c>
      <c r="CE74" s="7">
        <f>CE25+CE28+CE37+CE50+CE69+CE73</f>
        <v>0</v>
      </c>
      <c r="CF74" s="11">
        <f t="shared" ref="CF74:CO74" si="92">CF25+CF28+CF37+CF50+CF73</f>
        <v>0</v>
      </c>
      <c r="CG74" s="10">
        <f t="shared" si="92"/>
        <v>0</v>
      </c>
      <c r="CH74" s="11">
        <f t="shared" si="92"/>
        <v>0</v>
      </c>
      <c r="CI74" s="10">
        <f t="shared" si="92"/>
        <v>0</v>
      </c>
      <c r="CJ74" s="11">
        <f t="shared" si="92"/>
        <v>0</v>
      </c>
      <c r="CK74" s="10">
        <f t="shared" si="92"/>
        <v>0</v>
      </c>
      <c r="CL74" s="11">
        <f t="shared" si="92"/>
        <v>0</v>
      </c>
      <c r="CM74" s="10">
        <f t="shared" si="92"/>
        <v>0</v>
      </c>
      <c r="CN74" s="11">
        <f t="shared" si="92"/>
        <v>0</v>
      </c>
      <c r="CO74" s="10">
        <f t="shared" si="92"/>
        <v>0</v>
      </c>
      <c r="CP74" s="7">
        <f>CP25+CP28+CP37+CP50+CP69+CP73</f>
        <v>0</v>
      </c>
      <c r="CQ74" s="7">
        <f>CQ25+CQ28+CQ37+CQ50+CQ69+CQ73</f>
        <v>0</v>
      </c>
    </row>
    <row r="76" spans="1:95" x14ac:dyDescent="0.2">
      <c r="D76" s="3" t="s">
        <v>22</v>
      </c>
      <c r="E76" s="3" t="s">
        <v>149</v>
      </c>
    </row>
    <row r="77" spans="1:95" x14ac:dyDescent="0.2">
      <c r="D77" s="3" t="s">
        <v>26</v>
      </c>
      <c r="E77" s="3" t="s">
        <v>150</v>
      </c>
    </row>
    <row r="78" spans="1:95" x14ac:dyDescent="0.2">
      <c r="D78" s="14" t="s">
        <v>32</v>
      </c>
      <c r="E78" s="14"/>
    </row>
    <row r="79" spans="1:95" x14ac:dyDescent="0.2">
      <c r="D79" s="3" t="s">
        <v>34</v>
      </c>
      <c r="E79" s="3" t="s">
        <v>151</v>
      </c>
    </row>
    <row r="80" spans="1:95" x14ac:dyDescent="0.2">
      <c r="D80" s="3" t="s">
        <v>35</v>
      </c>
      <c r="E80" s="3" t="s">
        <v>152</v>
      </c>
    </row>
    <row r="81" spans="4:29" x14ac:dyDescent="0.2">
      <c r="D81" s="3" t="s">
        <v>36</v>
      </c>
      <c r="E81" s="3" t="s">
        <v>153</v>
      </c>
    </row>
    <row r="82" spans="4:29" x14ac:dyDescent="0.2">
      <c r="D82" s="14" t="s">
        <v>33</v>
      </c>
      <c r="E82" s="14"/>
      <c r="M82" s="9"/>
      <c r="U82" s="9"/>
      <c r="AC82" s="9"/>
    </row>
    <row r="83" spans="4:29" x14ac:dyDescent="0.2">
      <c r="D83" s="3" t="s">
        <v>37</v>
      </c>
      <c r="E83" s="3" t="s">
        <v>154</v>
      </c>
    </row>
    <row r="84" spans="4:29" x14ac:dyDescent="0.2">
      <c r="D84" s="3" t="s">
        <v>38</v>
      </c>
      <c r="E84" s="3" t="s">
        <v>155</v>
      </c>
    </row>
    <row r="85" spans="4:29" x14ac:dyDescent="0.2">
      <c r="D85" s="3" t="s">
        <v>36</v>
      </c>
      <c r="E85" s="3" t="s">
        <v>153</v>
      </c>
    </row>
    <row r="86" spans="4:29" x14ac:dyDescent="0.2">
      <c r="D86" s="3" t="s">
        <v>39</v>
      </c>
      <c r="E86" s="3" t="s">
        <v>156</v>
      </c>
    </row>
    <row r="87" spans="4:29" x14ac:dyDescent="0.2">
      <c r="D87" s="3" t="s">
        <v>40</v>
      </c>
      <c r="E87" s="3" t="s">
        <v>157</v>
      </c>
    </row>
  </sheetData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0"/>
    <mergeCell ref="A59:A60"/>
    <mergeCell ref="B59:B60"/>
    <mergeCell ref="A67:CQ67"/>
    <mergeCell ref="A70:CQ70"/>
    <mergeCell ref="D78:E78"/>
    <mergeCell ref="D82:E82"/>
    <mergeCell ref="C61:C63"/>
    <mergeCell ref="A61:A63"/>
    <mergeCell ref="B61:B63"/>
    <mergeCell ref="C64:C66"/>
    <mergeCell ref="A64:A66"/>
    <mergeCell ref="B64:B6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4"/>
  <sheetViews>
    <sheetView workbookViewId="0">
      <selection activeCell="AM9" sqref="AM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88</v>
      </c>
      <c r="AM8" t="s">
        <v>16</v>
      </c>
    </row>
    <row r="9" spans="1:95" x14ac:dyDescent="0.2">
      <c r="E9" t="s">
        <v>17</v>
      </c>
      <c r="F9" s="1" t="s">
        <v>18</v>
      </c>
      <c r="AM9" t="s">
        <v>236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t="shared" ref="H17:H24" si="0">SUM(I17:P17)</f>
        <v>30</v>
      </c>
      <c r="I17" s="6">
        <f t="shared" ref="I17:I24" si="1">T17+AM17+BF17+BY17</f>
        <v>30</v>
      </c>
      <c r="J17" s="6">
        <f t="shared" ref="J17:J24" si="2">V17+AO17+BH17+CA17</f>
        <v>0</v>
      </c>
      <c r="K17" s="6">
        <f t="shared" ref="K17:K24" si="3">X17+AQ17+BJ17+CC17</f>
        <v>0</v>
      </c>
      <c r="L17" s="6">
        <f t="shared" ref="L17:L24" si="4">AA17+AT17+BM17+CF17</f>
        <v>0</v>
      </c>
      <c r="M17" s="6">
        <f t="shared" ref="M17:M24" si="5">AC17+AV17+BO17+CH17</f>
        <v>0</v>
      </c>
      <c r="N17" s="6">
        <f t="shared" ref="N17:N24" si="6">AE17+AX17+BQ17+CJ17</f>
        <v>0</v>
      </c>
      <c r="O17" s="6">
        <f t="shared" ref="O17:O24" si="7">AG17+AZ17+BS17+CL17</f>
        <v>0</v>
      </c>
      <c r="P17" s="6">
        <f t="shared" ref="P17:P24" si="8">AI17+BB17+BU17+CN17</f>
        <v>0</v>
      </c>
      <c r="Q17" s="7">
        <f t="shared" ref="Q17:Q24" si="9">AL17+BE17+BX17+CQ17</f>
        <v>2</v>
      </c>
      <c r="R17" s="7">
        <f t="shared" ref="R17:R24" si="10">AK17+BD17+BW17+CP17</f>
        <v>0</v>
      </c>
      <c r="S17" s="7">
        <v>2</v>
      </c>
      <c r="T17" s="11">
        <v>30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CE17+CP17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1.5</v>
      </c>
      <c r="T18" s="11">
        <v>15</v>
      </c>
      <c r="U18" s="10" t="s">
        <v>53</v>
      </c>
      <c r="V18" s="11"/>
      <c r="W18" s="10"/>
      <c r="X18" s="11"/>
      <c r="Y18" s="10"/>
      <c r="Z18" s="7">
        <v>1</v>
      </c>
      <c r="AA18" s="11"/>
      <c r="AB18" s="10"/>
      <c r="AC18" s="11"/>
      <c r="AD18" s="10"/>
      <c r="AE18" s="11">
        <v>15</v>
      </c>
      <c r="AF18" s="10" t="s">
        <v>53</v>
      </c>
      <c r="AG18" s="11"/>
      <c r="AH18" s="10"/>
      <c r="AI18" s="11"/>
      <c r="AJ18" s="10"/>
      <c r="AK18" s="7">
        <v>1</v>
      </c>
      <c r="AL18" s="7">
        <f t="shared" si="11"/>
        <v>2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$B$19*2</f>
        <v>2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$B$19*15</f>
        <v>15</v>
      </c>
      <c r="AN19" s="10" t="s">
        <v>53</v>
      </c>
      <c r="AO19" s="11">
        <f>$B$19*15</f>
        <v>15</v>
      </c>
      <c r="AP19" s="10" t="s">
        <v>53</v>
      </c>
      <c r="AQ19" s="11"/>
      <c r="AR19" s="10"/>
      <c r="AS19" s="7">
        <f>$B$19*2</f>
        <v>2</v>
      </c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2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/>
      <c r="B20" s="6"/>
      <c r="C20" s="6"/>
      <c r="D20" s="6" t="s">
        <v>59</v>
      </c>
      <c r="E20" s="3" t="s">
        <v>60</v>
      </c>
      <c r="F20" s="6">
        <f>COUNTIF(T20:CO20,"e")</f>
        <v>0</v>
      </c>
      <c r="G20" s="6">
        <f>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1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>
        <v>15</v>
      </c>
      <c r="BG20" s="10" t="s">
        <v>53</v>
      </c>
      <c r="BH20" s="11"/>
      <c r="BI20" s="10"/>
      <c r="BJ20" s="11"/>
      <c r="BK20" s="10"/>
      <c r="BL20" s="7">
        <v>1</v>
      </c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1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>
        <v>51</v>
      </c>
      <c r="B21" s="6">
        <v>1</v>
      </c>
      <c r="C21" s="6"/>
      <c r="D21" s="6"/>
      <c r="E21" s="3" t="s">
        <v>61</v>
      </c>
      <c r="F21" s="6">
        <f>$B$21*COUNTIF(T21:CO21,"e")</f>
        <v>1</v>
      </c>
      <c r="G21" s="6">
        <f>$B$21*COUNTIF(T21:CO21,"z")</f>
        <v>0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3</v>
      </c>
      <c r="S21" s="7">
        <f>$B$21*1</f>
        <v>1</v>
      </c>
      <c r="T21" s="11"/>
      <c r="U21" s="10"/>
      <c r="V21" s="11"/>
      <c r="W21" s="10"/>
      <c r="X21" s="11"/>
      <c r="Y21" s="10"/>
      <c r="Z21" s="7"/>
      <c r="AA21" s="11"/>
      <c r="AB21" s="10"/>
      <c r="AC21" s="11">
        <f>$B$21*30</f>
        <v>30</v>
      </c>
      <c r="AD21" s="10" t="s">
        <v>62</v>
      </c>
      <c r="AE21" s="11"/>
      <c r="AF21" s="10"/>
      <c r="AG21" s="11"/>
      <c r="AH21" s="10"/>
      <c r="AI21" s="11"/>
      <c r="AJ21" s="10"/>
      <c r="AK21" s="7">
        <f>$B$21*3</f>
        <v>3</v>
      </c>
      <c r="AL21" s="7">
        <f t="shared" si="11"/>
        <v>3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>
        <v>9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f>$B$22*15</f>
        <v>15</v>
      </c>
      <c r="AN22" s="10" t="s">
        <v>53</v>
      </c>
      <c r="AO22" s="11"/>
      <c r="AP22" s="10"/>
      <c r="AQ22" s="11"/>
      <c r="AR22" s="10"/>
      <c r="AS22" s="7">
        <f>$B$22*1</f>
        <v>1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1</v>
      </c>
      <c r="T23" s="11">
        <v>15</v>
      </c>
      <c r="U23" s="10" t="s">
        <v>53</v>
      </c>
      <c r="V23" s="11"/>
      <c r="W23" s="10"/>
      <c r="X23" s="11"/>
      <c r="Y23" s="10"/>
      <c r="Z23" s="7">
        <v>1</v>
      </c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1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7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2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15</v>
      </c>
      <c r="AN24" s="10" t="s">
        <v>53</v>
      </c>
      <c r="AO24" s="11">
        <v>15</v>
      </c>
      <c r="AP24" s="10" t="s">
        <v>53</v>
      </c>
      <c r="AQ24" s="11"/>
      <c r="AR24" s="10"/>
      <c r="AS24" s="7">
        <v>2</v>
      </c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2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95" customHeight="1" x14ac:dyDescent="0.2">
      <c r="A25" s="6"/>
      <c r="B25" s="6"/>
      <c r="C25" s="6"/>
      <c r="D25" s="6"/>
      <c r="E25" s="6" t="s">
        <v>68</v>
      </c>
      <c r="F25" s="6">
        <f t="shared" ref="F25:AK25" si="15">SUM(F17:F24)</f>
        <v>1</v>
      </c>
      <c r="G25" s="6">
        <f t="shared" si="15"/>
        <v>10</v>
      </c>
      <c r="H25" s="6">
        <f t="shared" si="15"/>
        <v>195</v>
      </c>
      <c r="I25" s="6">
        <f t="shared" si="15"/>
        <v>120</v>
      </c>
      <c r="J25" s="6">
        <f t="shared" si="15"/>
        <v>30</v>
      </c>
      <c r="K25" s="6">
        <f t="shared" si="15"/>
        <v>0</v>
      </c>
      <c r="L25" s="6">
        <f t="shared" si="15"/>
        <v>0</v>
      </c>
      <c r="M25" s="6">
        <f t="shared" si="15"/>
        <v>30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11.5</v>
      </c>
      <c r="T25" s="11">
        <f t="shared" si="15"/>
        <v>60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4</v>
      </c>
      <c r="AA25" s="11">
        <f t="shared" si="15"/>
        <v>0</v>
      </c>
      <c r="AB25" s="10">
        <f t="shared" si="15"/>
        <v>0</v>
      </c>
      <c r="AC25" s="11">
        <f t="shared" si="15"/>
        <v>30</v>
      </c>
      <c r="AD25" s="10">
        <f t="shared" si="15"/>
        <v>0</v>
      </c>
      <c r="AE25" s="11">
        <f t="shared" si="15"/>
        <v>15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4</v>
      </c>
      <c r="AL25" s="7">
        <f t="shared" ref="AL25:BQ25" si="16">SUM(AL17:AL24)</f>
        <v>8</v>
      </c>
      <c r="AM25" s="11">
        <f t="shared" si="16"/>
        <v>45</v>
      </c>
      <c r="AN25" s="10">
        <f t="shared" si="16"/>
        <v>0</v>
      </c>
      <c r="AO25" s="11">
        <f t="shared" si="16"/>
        <v>30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5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0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0</v>
      </c>
      <c r="BE25" s="7">
        <f t="shared" si="16"/>
        <v>5</v>
      </c>
      <c r="BF25" s="11">
        <f t="shared" si="16"/>
        <v>15</v>
      </c>
      <c r="BG25" s="10">
        <f t="shared" si="16"/>
        <v>0</v>
      </c>
      <c r="BH25" s="11">
        <f t="shared" si="16"/>
        <v>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1</v>
      </c>
      <c r="BM25" s="11">
        <f t="shared" si="16"/>
        <v>0</v>
      </c>
      <c r="BN25" s="10">
        <f t="shared" si="16"/>
        <v>0</v>
      </c>
      <c r="BO25" s="11">
        <f t="shared" si="16"/>
        <v>0</v>
      </c>
      <c r="BP25" s="10">
        <f t="shared" si="16"/>
        <v>0</v>
      </c>
      <c r="BQ25" s="11">
        <f t="shared" si="16"/>
        <v>0</v>
      </c>
      <c r="BR25" s="10">
        <f t="shared" ref="BR25:CQ25" si="17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0</v>
      </c>
      <c r="BX25" s="7">
        <f t="shared" si="17"/>
        <v>1</v>
      </c>
      <c r="BY25" s="11">
        <f t="shared" si="17"/>
        <v>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0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0</v>
      </c>
    </row>
    <row r="26" spans="1:95" ht="20.100000000000001" customHeight="1" x14ac:dyDescent="0.2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3</v>
      </c>
      <c r="T27" s="11">
        <v>15</v>
      </c>
      <c r="U27" s="10" t="s">
        <v>62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95" customHeight="1" x14ac:dyDescent="0.2">
      <c r="A28" s="6"/>
      <c r="B28" s="6"/>
      <c r="C28" s="6"/>
      <c r="D28" s="6"/>
      <c r="E28" s="6" t="s">
        <v>68</v>
      </c>
      <c r="F28" s="6">
        <f t="shared" ref="F28:AK28" si="1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3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t="shared" ref="AL28:BQ28" si="19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t="shared" ref="BR28:CQ28" si="20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20.100000000000001" customHeight="1" x14ac:dyDescent="0.2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 t="shared" ref="F30:F36" si="21">COUNTIF(T30:CO30,"e")</f>
        <v>1</v>
      </c>
      <c r="G30" s="6">
        <f t="shared" ref="G30:G36" si="22">COUNTIF(T30:CO30,"z")</f>
        <v>1</v>
      </c>
      <c r="H30" s="6">
        <f t="shared" ref="H30:H36" si="23">SUM(I30:P30)</f>
        <v>45</v>
      </c>
      <c r="I30" s="6">
        <f t="shared" ref="I30:I36" si="24">T30+AM30+BF30+BY30</f>
        <v>30</v>
      </c>
      <c r="J30" s="6">
        <f t="shared" ref="J30:J36" si="25">V30+AO30+BH30+CA30</f>
        <v>0</v>
      </c>
      <c r="K30" s="6">
        <f t="shared" ref="K30:K36" si="26">X30+AQ30+BJ30+CC30</f>
        <v>0</v>
      </c>
      <c r="L30" s="6">
        <f t="shared" ref="L30:L36" si="27">AA30+AT30+BM30+CF30</f>
        <v>15</v>
      </c>
      <c r="M30" s="6">
        <f t="shared" ref="M30:M36" si="28">AC30+AV30+BO30+CH30</f>
        <v>0</v>
      </c>
      <c r="N30" s="6">
        <f t="shared" ref="N30:N36" si="29">AE30+AX30+BQ30+CJ30</f>
        <v>0</v>
      </c>
      <c r="O30" s="6">
        <f t="shared" ref="O30:O36" si="30">AG30+AZ30+BS30+CL30</f>
        <v>0</v>
      </c>
      <c r="P30" s="6">
        <f t="shared" ref="P30:P36" si="31">AI30+BB30+BU30+CN30</f>
        <v>0</v>
      </c>
      <c r="Q30" s="7">
        <f t="shared" ref="Q30:Q36" si="32">AL30+BE30+BX30+CQ30</f>
        <v>2</v>
      </c>
      <c r="R30" s="7">
        <f t="shared" ref="R30:R36" si="33">AK30+BD30+BW30+CP30</f>
        <v>0.8</v>
      </c>
      <c r="S30" s="7">
        <v>1.4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6" si="34">Z30+AK30</f>
        <v>0</v>
      </c>
      <c r="AM30" s="11">
        <v>30</v>
      </c>
      <c r="AN30" s="10" t="s">
        <v>62</v>
      </c>
      <c r="AO30" s="11"/>
      <c r="AP30" s="10"/>
      <c r="AQ30" s="11"/>
      <c r="AR30" s="10"/>
      <c r="AS30" s="7">
        <v>1.2</v>
      </c>
      <c r="AT30" s="11">
        <v>15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0.8</v>
      </c>
      <c r="BE30" s="7">
        <f t="shared" ref="BE30:BE36" si="35">AS30+BD30</f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6" si="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6" si="37">CE30+CP30</f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45</v>
      </c>
      <c r="I31" s="6">
        <f t="shared" si="24"/>
        <v>15</v>
      </c>
      <c r="J31" s="6">
        <f t="shared" si="25"/>
        <v>0</v>
      </c>
      <c r="K31" s="6">
        <f t="shared" si="26"/>
        <v>0</v>
      </c>
      <c r="L31" s="6">
        <f t="shared" si="27"/>
        <v>30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1.6</v>
      </c>
      <c r="S31" s="7">
        <v>2.4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4"/>
        <v>0</v>
      </c>
      <c r="AM31" s="11">
        <v>15</v>
      </c>
      <c r="AN31" s="10" t="s">
        <v>53</v>
      </c>
      <c r="AO31" s="11"/>
      <c r="AP31" s="10"/>
      <c r="AQ31" s="11"/>
      <c r="AR31" s="10"/>
      <c r="AS31" s="7">
        <v>1.4</v>
      </c>
      <c r="AT31" s="11">
        <v>30</v>
      </c>
      <c r="AU31" s="10" t="s">
        <v>53</v>
      </c>
      <c r="AV31" s="11"/>
      <c r="AW31" s="10"/>
      <c r="AX31" s="11"/>
      <c r="AY31" s="10"/>
      <c r="AZ31" s="11"/>
      <c r="BA31" s="10"/>
      <c r="BB31" s="11"/>
      <c r="BC31" s="10"/>
      <c r="BD31" s="7">
        <v>1.6</v>
      </c>
      <c r="BE31" s="7">
        <f t="shared" si="35"/>
        <v>3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 t="shared" si="21"/>
        <v>1</v>
      </c>
      <c r="G32" s="6">
        <f t="shared" si="22"/>
        <v>1</v>
      </c>
      <c r="H32" s="6">
        <f t="shared" si="23"/>
        <v>45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30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2</v>
      </c>
      <c r="R32" s="7">
        <f t="shared" si="33"/>
        <v>1.2</v>
      </c>
      <c r="S32" s="7">
        <v>2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62</v>
      </c>
      <c r="AO32" s="11"/>
      <c r="AP32" s="10"/>
      <c r="AQ32" s="11"/>
      <c r="AR32" s="10"/>
      <c r="AS32" s="7">
        <v>0.8</v>
      </c>
      <c r="AT32" s="11">
        <v>30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1.2</v>
      </c>
      <c r="BE32" s="7">
        <f t="shared" si="35"/>
        <v>2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45</v>
      </c>
      <c r="I33" s="6">
        <f t="shared" si="24"/>
        <v>30</v>
      </c>
      <c r="J33" s="6">
        <f t="shared" si="25"/>
        <v>0</v>
      </c>
      <c r="K33" s="6">
        <f t="shared" si="26"/>
        <v>0</v>
      </c>
      <c r="L33" s="6">
        <f t="shared" si="27"/>
        <v>15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2.5</v>
      </c>
      <c r="T33" s="11">
        <v>30</v>
      </c>
      <c r="U33" s="10" t="s">
        <v>53</v>
      </c>
      <c r="V33" s="11"/>
      <c r="W33" s="10"/>
      <c r="X33" s="11"/>
      <c r="Y33" s="10"/>
      <c r="Z33" s="7">
        <v>2</v>
      </c>
      <c r="AA33" s="11">
        <v>15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60</v>
      </c>
      <c r="I34" s="6">
        <f t="shared" si="24"/>
        <v>30</v>
      </c>
      <c r="J34" s="6">
        <f t="shared" si="25"/>
        <v>0</v>
      </c>
      <c r="K34" s="6">
        <f t="shared" si="26"/>
        <v>0</v>
      </c>
      <c r="L34" s="6">
        <f t="shared" si="27"/>
        <v>30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1</v>
      </c>
      <c r="S34" s="7">
        <v>0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4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>
        <v>30</v>
      </c>
      <c r="BG34" s="10" t="s">
        <v>62</v>
      </c>
      <c r="BH34" s="11"/>
      <c r="BI34" s="10"/>
      <c r="BJ34" s="11"/>
      <c r="BK34" s="10"/>
      <c r="BL34" s="7">
        <v>2</v>
      </c>
      <c r="BM34" s="11">
        <v>30</v>
      </c>
      <c r="BN34" s="10" t="s">
        <v>53</v>
      </c>
      <c r="BO34" s="11"/>
      <c r="BP34" s="10"/>
      <c r="BQ34" s="11"/>
      <c r="BR34" s="10"/>
      <c r="BS34" s="11"/>
      <c r="BT34" s="10"/>
      <c r="BU34" s="11"/>
      <c r="BV34" s="10"/>
      <c r="BW34" s="7">
        <v>1</v>
      </c>
      <c r="BX34" s="7">
        <f t="shared" si="36"/>
        <v>3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30</v>
      </c>
      <c r="I35" s="6">
        <f t="shared" si="24"/>
        <v>15</v>
      </c>
      <c r="J35" s="6">
        <f t="shared" si="25"/>
        <v>15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15</v>
      </c>
      <c r="AN35" s="10" t="s">
        <v>53</v>
      </c>
      <c r="AO35" s="11">
        <v>15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45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30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2</v>
      </c>
      <c r="R36" s="7">
        <f t="shared" si="33"/>
        <v>1.2</v>
      </c>
      <c r="S36" s="7">
        <v>2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62</v>
      </c>
      <c r="AO36" s="11"/>
      <c r="AP36" s="10"/>
      <c r="AQ36" s="11"/>
      <c r="AR36" s="10"/>
      <c r="AS36" s="7">
        <v>0.8</v>
      </c>
      <c r="AT36" s="11">
        <v>30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1.2</v>
      </c>
      <c r="BE36" s="7">
        <f t="shared" si="35"/>
        <v>2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95" customHeight="1" x14ac:dyDescent="0.2">
      <c r="A37" s="6"/>
      <c r="B37" s="6"/>
      <c r="C37" s="6"/>
      <c r="D37" s="6"/>
      <c r="E37" s="6" t="s">
        <v>68</v>
      </c>
      <c r="F37" s="6">
        <f t="shared" ref="F37:AK37" si="38">SUM(F30:F36)</f>
        <v>4</v>
      </c>
      <c r="G37" s="6">
        <f t="shared" si="38"/>
        <v>10</v>
      </c>
      <c r="H37" s="6">
        <f t="shared" si="38"/>
        <v>315</v>
      </c>
      <c r="I37" s="6">
        <f t="shared" si="38"/>
        <v>150</v>
      </c>
      <c r="J37" s="6">
        <f t="shared" si="38"/>
        <v>15</v>
      </c>
      <c r="K37" s="6">
        <f t="shared" si="38"/>
        <v>0</v>
      </c>
      <c r="L37" s="6">
        <f t="shared" si="38"/>
        <v>150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17</v>
      </c>
      <c r="R37" s="7">
        <f t="shared" si="38"/>
        <v>6.8000000000000007</v>
      </c>
      <c r="S37" s="7">
        <f t="shared" si="38"/>
        <v>12.3</v>
      </c>
      <c r="T37" s="11">
        <f t="shared" si="38"/>
        <v>30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2</v>
      </c>
      <c r="AA37" s="11">
        <f t="shared" si="38"/>
        <v>15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1</v>
      </c>
      <c r="AL37" s="7">
        <f t="shared" ref="AL37:BQ37" si="39">SUM(AL30:AL36)</f>
        <v>3</v>
      </c>
      <c r="AM37" s="11">
        <f t="shared" si="39"/>
        <v>90</v>
      </c>
      <c r="AN37" s="10">
        <f t="shared" si="39"/>
        <v>0</v>
      </c>
      <c r="AO37" s="11">
        <f t="shared" si="39"/>
        <v>15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6.1999999999999993</v>
      </c>
      <c r="AT37" s="11">
        <f t="shared" si="39"/>
        <v>105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4.8000000000000007</v>
      </c>
      <c r="BE37" s="7">
        <f t="shared" si="39"/>
        <v>11</v>
      </c>
      <c r="BF37" s="11">
        <f t="shared" si="39"/>
        <v>30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2</v>
      </c>
      <c r="BM37" s="11">
        <f t="shared" si="39"/>
        <v>30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t="shared" ref="BR37:CQ37" si="40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1</v>
      </c>
      <c r="BX37" s="7">
        <f t="shared" si="40"/>
        <v>3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20.100000000000001" customHeight="1" x14ac:dyDescent="0.2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x14ac:dyDescent="0.2">
      <c r="A39" s="6"/>
      <c r="B39" s="6"/>
      <c r="C39" s="6"/>
      <c r="D39" s="6" t="s">
        <v>158</v>
      </c>
      <c r="E39" s="3" t="s">
        <v>159</v>
      </c>
      <c r="F39" s="6">
        <f>COUNTIF(T39:CO39,"e")</f>
        <v>1</v>
      </c>
      <c r="G39" s="6">
        <f>COUNTIF(T39:CO39,"z")</f>
        <v>1</v>
      </c>
      <c r="H39" s="6">
        <f t="shared" ref="H39:H49" si="41">SUM(I39:P39)</f>
        <v>60</v>
      </c>
      <c r="I39" s="6">
        <f t="shared" ref="I39:I49" si="42">T39+AM39+BF39+BY39</f>
        <v>30</v>
      </c>
      <c r="J39" s="6">
        <f t="shared" ref="J39:J49" si="43">V39+AO39+BH39+CA39</f>
        <v>0</v>
      </c>
      <c r="K39" s="6">
        <f t="shared" ref="K39:K49" si="44">X39+AQ39+BJ39+CC39</f>
        <v>0</v>
      </c>
      <c r="L39" s="6">
        <f t="shared" ref="L39:L49" si="45">AA39+AT39+BM39+CF39</f>
        <v>30</v>
      </c>
      <c r="M39" s="6">
        <f t="shared" ref="M39:M49" si="46">AC39+AV39+BO39+CH39</f>
        <v>0</v>
      </c>
      <c r="N39" s="6">
        <f t="shared" ref="N39:N49" si="47">AE39+AX39+BQ39+CJ39</f>
        <v>0</v>
      </c>
      <c r="O39" s="6">
        <f t="shared" ref="O39:O49" si="48">AG39+AZ39+BS39+CL39</f>
        <v>0</v>
      </c>
      <c r="P39" s="6">
        <f t="shared" ref="P39:P49" si="49">AI39+BB39+BU39+CN39</f>
        <v>0</v>
      </c>
      <c r="Q39" s="7">
        <f t="shared" ref="Q39:Q49" si="50">AL39+BE39+BX39+CQ39</f>
        <v>4</v>
      </c>
      <c r="R39" s="7">
        <f t="shared" ref="R39:R49" si="51">AK39+BD39+BW39+CP39</f>
        <v>2.2000000000000002</v>
      </c>
      <c r="S39" s="7">
        <v>2.8</v>
      </c>
      <c r="T39" s="11">
        <v>30</v>
      </c>
      <c r="U39" s="10" t="s">
        <v>62</v>
      </c>
      <c r="V39" s="11"/>
      <c r="W39" s="10"/>
      <c r="X39" s="11"/>
      <c r="Y39" s="10"/>
      <c r="Z39" s="7">
        <v>1.8</v>
      </c>
      <c r="AA39" s="11">
        <v>30</v>
      </c>
      <c r="AB39" s="10" t="s">
        <v>53</v>
      </c>
      <c r="AC39" s="11"/>
      <c r="AD39" s="10"/>
      <c r="AE39" s="11"/>
      <c r="AF39" s="10"/>
      <c r="AG39" s="11"/>
      <c r="AH39" s="10"/>
      <c r="AI39" s="11"/>
      <c r="AJ39" s="10"/>
      <c r="AK39" s="7">
        <v>2.2000000000000002</v>
      </c>
      <c r="AL39" s="7">
        <f t="shared" ref="AL39:AL49" si="52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ref="BE39:BE49" si="53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ref="BX39:BX49" si="54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ref="CQ39:CQ49" si="55">CE39+CP39</f>
        <v>0</v>
      </c>
    </row>
    <row r="40" spans="1:95" x14ac:dyDescent="0.2">
      <c r="A40" s="6"/>
      <c r="B40" s="6"/>
      <c r="C40" s="6"/>
      <c r="D40" s="6" t="s">
        <v>160</v>
      </c>
      <c r="E40" s="3" t="s">
        <v>161</v>
      </c>
      <c r="F40" s="6">
        <f>COUNTIF(T40:CO40,"e")</f>
        <v>0</v>
      </c>
      <c r="G40" s="6">
        <f>COUNTIF(T40:CO40,"z")</f>
        <v>2</v>
      </c>
      <c r="H40" s="6">
        <f t="shared" si="41"/>
        <v>60</v>
      </c>
      <c r="I40" s="6">
        <f t="shared" si="42"/>
        <v>30</v>
      </c>
      <c r="J40" s="6">
        <f t="shared" si="43"/>
        <v>0</v>
      </c>
      <c r="K40" s="6">
        <f t="shared" si="44"/>
        <v>0</v>
      </c>
      <c r="L40" s="6">
        <f t="shared" si="45"/>
        <v>30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2</v>
      </c>
      <c r="S40" s="7">
        <v>3</v>
      </c>
      <c r="T40" s="11">
        <v>30</v>
      </c>
      <c r="U40" s="10" t="s">
        <v>53</v>
      </c>
      <c r="V40" s="11"/>
      <c r="W40" s="10"/>
      <c r="X40" s="11"/>
      <c r="Y40" s="10"/>
      <c r="Z40" s="7">
        <v>2</v>
      </c>
      <c r="AA40" s="11">
        <v>30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x14ac:dyDescent="0.2">
      <c r="A41" s="6"/>
      <c r="B41" s="6"/>
      <c r="C41" s="6"/>
      <c r="D41" s="6" t="s">
        <v>162</v>
      </c>
      <c r="E41" s="3" t="s">
        <v>163</v>
      </c>
      <c r="F41" s="6">
        <f>COUNTIF(T41:CO41,"e")</f>
        <v>0</v>
      </c>
      <c r="G41" s="6">
        <f>COUNTIF(T41:CO41,"z")</f>
        <v>2</v>
      </c>
      <c r="H41" s="6">
        <f t="shared" si="41"/>
        <v>60</v>
      </c>
      <c r="I41" s="6">
        <f t="shared" si="42"/>
        <v>30</v>
      </c>
      <c r="J41" s="6">
        <f t="shared" si="43"/>
        <v>0</v>
      </c>
      <c r="K41" s="6">
        <f t="shared" si="44"/>
        <v>0</v>
      </c>
      <c r="L41" s="6">
        <f t="shared" si="45"/>
        <v>0</v>
      </c>
      <c r="M41" s="6">
        <f t="shared" si="46"/>
        <v>0</v>
      </c>
      <c r="N41" s="6">
        <f t="shared" si="47"/>
        <v>30</v>
      </c>
      <c r="O41" s="6">
        <f t="shared" si="48"/>
        <v>0</v>
      </c>
      <c r="P41" s="6">
        <f t="shared" si="49"/>
        <v>0</v>
      </c>
      <c r="Q41" s="7">
        <f t="shared" si="50"/>
        <v>4</v>
      </c>
      <c r="R41" s="7">
        <f t="shared" si="51"/>
        <v>2</v>
      </c>
      <c r="S41" s="7">
        <v>3</v>
      </c>
      <c r="T41" s="11">
        <v>30</v>
      </c>
      <c r="U41" s="10" t="s">
        <v>53</v>
      </c>
      <c r="V41" s="11"/>
      <c r="W41" s="10"/>
      <c r="X41" s="11"/>
      <c r="Y41" s="10"/>
      <c r="Z41" s="7">
        <v>2</v>
      </c>
      <c r="AA41" s="11"/>
      <c r="AB41" s="10"/>
      <c r="AC41" s="11"/>
      <c r="AD41" s="10"/>
      <c r="AE41" s="11">
        <v>30</v>
      </c>
      <c r="AF41" s="10" t="s">
        <v>53</v>
      </c>
      <c r="AG41" s="11"/>
      <c r="AH41" s="10"/>
      <c r="AI41" s="11"/>
      <c r="AJ41" s="10"/>
      <c r="AK41" s="7">
        <v>2</v>
      </c>
      <c r="AL41" s="7">
        <f t="shared" si="52"/>
        <v>4</v>
      </c>
      <c r="AM41" s="11"/>
      <c r="AN41" s="10"/>
      <c r="AO41" s="11"/>
      <c r="AP41" s="10"/>
      <c r="AQ41" s="11"/>
      <c r="AR41" s="10"/>
      <c r="AS41" s="7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3"/>
        <v>0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x14ac:dyDescent="0.2">
      <c r="A42" s="6"/>
      <c r="B42" s="6"/>
      <c r="C42" s="6"/>
      <c r="D42" s="6" t="s">
        <v>164</v>
      </c>
      <c r="E42" s="3" t="s">
        <v>165</v>
      </c>
      <c r="F42" s="6">
        <f>COUNTIF(T42:CO42,"e")</f>
        <v>0</v>
      </c>
      <c r="G42" s="6">
        <f>COUNTIF(T42:CO42,"z")</f>
        <v>2</v>
      </c>
      <c r="H42" s="6">
        <f t="shared" si="41"/>
        <v>60</v>
      </c>
      <c r="I42" s="6">
        <f t="shared" si="42"/>
        <v>30</v>
      </c>
      <c r="J42" s="6">
        <f t="shared" si="43"/>
        <v>30</v>
      </c>
      <c r="K42" s="6">
        <f t="shared" si="44"/>
        <v>0</v>
      </c>
      <c r="L42" s="6">
        <f t="shared" si="45"/>
        <v>0</v>
      </c>
      <c r="M42" s="6">
        <f t="shared" si="46"/>
        <v>0</v>
      </c>
      <c r="N42" s="6">
        <f t="shared" si="47"/>
        <v>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0</v>
      </c>
      <c r="S42" s="7">
        <v>3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30</v>
      </c>
      <c r="AN42" s="10" t="s">
        <v>53</v>
      </c>
      <c r="AO42" s="11">
        <v>30</v>
      </c>
      <c r="AP42" s="10" t="s">
        <v>53</v>
      </c>
      <c r="AQ42" s="11"/>
      <c r="AR42" s="10"/>
      <c r="AS42" s="7">
        <v>3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x14ac:dyDescent="0.2">
      <c r="A43" s="6"/>
      <c r="B43" s="6"/>
      <c r="C43" s="6"/>
      <c r="D43" s="6" t="s">
        <v>166</v>
      </c>
      <c r="E43" s="3" t="s">
        <v>167</v>
      </c>
      <c r="F43" s="6">
        <f>COUNTIF(T43:CO43,"e")</f>
        <v>0</v>
      </c>
      <c r="G43" s="6">
        <f>COUNTIF(T43:CO43,"z")</f>
        <v>2</v>
      </c>
      <c r="H43" s="6">
        <f t="shared" si="41"/>
        <v>60</v>
      </c>
      <c r="I43" s="6">
        <f t="shared" si="42"/>
        <v>30</v>
      </c>
      <c r="J43" s="6">
        <f t="shared" si="43"/>
        <v>0</v>
      </c>
      <c r="K43" s="6">
        <f t="shared" si="44"/>
        <v>0</v>
      </c>
      <c r="L43" s="6">
        <f t="shared" si="45"/>
        <v>30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5</v>
      </c>
      <c r="R43" s="7">
        <f t="shared" si="51"/>
        <v>2</v>
      </c>
      <c r="S43" s="7">
        <v>1.5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>
        <v>30</v>
      </c>
      <c r="AN43" s="10" t="s">
        <v>53</v>
      </c>
      <c r="AO43" s="11"/>
      <c r="AP43" s="10"/>
      <c r="AQ43" s="11"/>
      <c r="AR43" s="10"/>
      <c r="AS43" s="7">
        <v>3</v>
      </c>
      <c r="AT43" s="11">
        <v>30</v>
      </c>
      <c r="AU43" s="10" t="s">
        <v>53</v>
      </c>
      <c r="AV43" s="11"/>
      <c r="AW43" s="10"/>
      <c r="AX43" s="11"/>
      <c r="AY43" s="10"/>
      <c r="AZ43" s="11"/>
      <c r="BA43" s="10"/>
      <c r="BB43" s="11"/>
      <c r="BC43" s="10"/>
      <c r="BD43" s="7">
        <v>2</v>
      </c>
      <c r="BE43" s="7">
        <f t="shared" si="53"/>
        <v>5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4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x14ac:dyDescent="0.2">
      <c r="A44" s="6">
        <v>3</v>
      </c>
      <c r="B44" s="6">
        <v>1</v>
      </c>
      <c r="C44" s="6"/>
      <c r="D44" s="6"/>
      <c r="E44" s="3" t="s">
        <v>102</v>
      </c>
      <c r="F44" s="6">
        <f>$B$44*COUNTIF(T44:CO44,"e")</f>
        <v>0</v>
      </c>
      <c r="G44" s="6">
        <f>$B$44*COUNTIF(T44:CO44,"z")</f>
        <v>2</v>
      </c>
      <c r="H44" s="6">
        <f t="shared" si="41"/>
        <v>60</v>
      </c>
      <c r="I44" s="6">
        <f t="shared" si="42"/>
        <v>30</v>
      </c>
      <c r="J44" s="6">
        <f t="shared" si="43"/>
        <v>0</v>
      </c>
      <c r="K44" s="6">
        <f t="shared" si="44"/>
        <v>0</v>
      </c>
      <c r="L44" s="6">
        <f t="shared" si="45"/>
        <v>30</v>
      </c>
      <c r="M44" s="6">
        <f t="shared" si="46"/>
        <v>0</v>
      </c>
      <c r="N44" s="6">
        <f t="shared" si="47"/>
        <v>0</v>
      </c>
      <c r="O44" s="6">
        <f t="shared" si="48"/>
        <v>0</v>
      </c>
      <c r="P44" s="6">
        <f t="shared" si="49"/>
        <v>0</v>
      </c>
      <c r="Q44" s="7">
        <f t="shared" si="50"/>
        <v>5</v>
      </c>
      <c r="R44" s="7">
        <f t="shared" si="51"/>
        <v>3</v>
      </c>
      <c r="S44" s="7">
        <f>$B$44*2</f>
        <v>2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>
        <f>$B$44*30</f>
        <v>30</v>
      </c>
      <c r="AN44" s="10" t="s">
        <v>53</v>
      </c>
      <c r="AO44" s="11"/>
      <c r="AP44" s="10"/>
      <c r="AQ44" s="11"/>
      <c r="AR44" s="10"/>
      <c r="AS44" s="7">
        <f>$B$44*2</f>
        <v>2</v>
      </c>
      <c r="AT44" s="11">
        <f>$B$44*30</f>
        <v>30</v>
      </c>
      <c r="AU44" s="10" t="s">
        <v>53</v>
      </c>
      <c r="AV44" s="11"/>
      <c r="AW44" s="10"/>
      <c r="AX44" s="11"/>
      <c r="AY44" s="10"/>
      <c r="AZ44" s="11"/>
      <c r="BA44" s="10"/>
      <c r="BB44" s="11"/>
      <c r="BC44" s="10"/>
      <c r="BD44" s="7">
        <f>$B$44*3</f>
        <v>3</v>
      </c>
      <c r="BE44" s="7">
        <f t="shared" si="53"/>
        <v>5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4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x14ac:dyDescent="0.2">
      <c r="A45" s="6">
        <v>4</v>
      </c>
      <c r="B45" s="6">
        <v>1</v>
      </c>
      <c r="C45" s="6"/>
      <c r="D45" s="6"/>
      <c r="E45" s="3" t="s">
        <v>103</v>
      </c>
      <c r="F45" s="6">
        <f>$B$45*COUNTIF(T45:CO45,"e")</f>
        <v>0</v>
      </c>
      <c r="G45" s="6">
        <f>$B$45*COUNTIF(T45:CO45,"z")</f>
        <v>2</v>
      </c>
      <c r="H45" s="6">
        <f t="shared" si="41"/>
        <v>45</v>
      </c>
      <c r="I45" s="6">
        <f t="shared" si="42"/>
        <v>30</v>
      </c>
      <c r="J45" s="6">
        <f t="shared" si="43"/>
        <v>0</v>
      </c>
      <c r="K45" s="6">
        <f t="shared" si="44"/>
        <v>0</v>
      </c>
      <c r="L45" s="6">
        <f t="shared" si="45"/>
        <v>15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2</v>
      </c>
      <c r="R45" s="7">
        <f t="shared" si="51"/>
        <v>0.8</v>
      </c>
      <c r="S45" s="7">
        <f>$B$45*2</f>
        <v>2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$B$45*30</f>
        <v>30</v>
      </c>
      <c r="BG45" s="10" t="s">
        <v>53</v>
      </c>
      <c r="BH45" s="11"/>
      <c r="BI45" s="10"/>
      <c r="BJ45" s="11"/>
      <c r="BK45" s="10"/>
      <c r="BL45" s="7">
        <f>$B$45*1.2</f>
        <v>1.2</v>
      </c>
      <c r="BM45" s="11">
        <f>$B$45*15</f>
        <v>15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$B$45*0.8</f>
        <v>0.8</v>
      </c>
      <c r="BX45" s="7">
        <f t="shared" si="54"/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x14ac:dyDescent="0.2">
      <c r="A46" s="6">
        <v>5</v>
      </c>
      <c r="B46" s="6">
        <v>1</v>
      </c>
      <c r="C46" s="6"/>
      <c r="D46" s="6"/>
      <c r="E46" s="3" t="s">
        <v>104</v>
      </c>
      <c r="F46" s="6">
        <f>$B$46*COUNTIF(T46:CO46,"e")</f>
        <v>0</v>
      </c>
      <c r="G46" s="6">
        <f>$B$46*COUNTIF(T46:CO46,"z")</f>
        <v>2</v>
      </c>
      <c r="H46" s="6">
        <f t="shared" si="41"/>
        <v>45</v>
      </c>
      <c r="I46" s="6">
        <f t="shared" si="42"/>
        <v>30</v>
      </c>
      <c r="J46" s="6">
        <f t="shared" si="43"/>
        <v>0</v>
      </c>
      <c r="K46" s="6">
        <f t="shared" si="44"/>
        <v>0</v>
      </c>
      <c r="L46" s="6">
        <f t="shared" si="45"/>
        <v>15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$B$46*2.5</f>
        <v>2.5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$B$46*30</f>
        <v>30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$B$46*15</f>
        <v>15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x14ac:dyDescent="0.2">
      <c r="A47" s="6"/>
      <c r="B47" s="6"/>
      <c r="C47" s="6"/>
      <c r="D47" s="6" t="s">
        <v>168</v>
      </c>
      <c r="E47" s="3" t="s">
        <v>106</v>
      </c>
      <c r="F47" s="6">
        <f>COUNTIF(T47:CO47,"e")</f>
        <v>0</v>
      </c>
      <c r="G47" s="6">
        <f>COUNTIF(T47:CO47,"z")</f>
        <v>1</v>
      </c>
      <c r="H47" s="6">
        <f t="shared" si="41"/>
        <v>15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15</v>
      </c>
      <c r="O47" s="6">
        <f t="shared" si="48"/>
        <v>0</v>
      </c>
      <c r="P47" s="6">
        <f t="shared" si="49"/>
        <v>0</v>
      </c>
      <c r="Q47" s="7">
        <f t="shared" si="50"/>
        <v>1</v>
      </c>
      <c r="R47" s="7">
        <f t="shared" si="51"/>
        <v>1</v>
      </c>
      <c r="S47" s="7">
        <v>0.5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>
        <v>15</v>
      </c>
      <c r="AY47" s="10" t="s">
        <v>53</v>
      </c>
      <c r="AZ47" s="11"/>
      <c r="BA47" s="10"/>
      <c r="BB47" s="11"/>
      <c r="BC47" s="10"/>
      <c r="BD47" s="7">
        <v>1</v>
      </c>
      <c r="BE47" s="7">
        <f t="shared" si="53"/>
        <v>1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4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5"/>
        <v>0</v>
      </c>
    </row>
    <row r="48" spans="1:95" x14ac:dyDescent="0.2">
      <c r="A48" s="6"/>
      <c r="B48" s="6"/>
      <c r="C48" s="6"/>
      <c r="D48" s="6" t="s">
        <v>169</v>
      </c>
      <c r="E48" s="3" t="s">
        <v>108</v>
      </c>
      <c r="F48" s="6">
        <f>COUNTIF(T48:CO48,"e")</f>
        <v>0</v>
      </c>
      <c r="G48" s="6">
        <f>COUNTIF(T48:CO48,"z")</f>
        <v>1</v>
      </c>
      <c r="H48" s="6">
        <f t="shared" si="41"/>
        <v>15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15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0.5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>
        <v>15</v>
      </c>
      <c r="BR48" s="10" t="s">
        <v>53</v>
      </c>
      <c r="BS48" s="11"/>
      <c r="BT48" s="10"/>
      <c r="BU48" s="11"/>
      <c r="BV48" s="10"/>
      <c r="BW48" s="7">
        <v>1</v>
      </c>
      <c r="BX48" s="7">
        <f t="shared" si="54"/>
        <v>1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5"/>
        <v>0</v>
      </c>
    </row>
    <row r="49" spans="1:95" x14ac:dyDescent="0.2">
      <c r="A49" s="6"/>
      <c r="B49" s="6"/>
      <c r="C49" s="6"/>
      <c r="D49" s="6" t="s">
        <v>170</v>
      </c>
      <c r="E49" s="3" t="s">
        <v>91</v>
      </c>
      <c r="F49" s="6">
        <f>COUNTIF(T49:CO49,"e")</f>
        <v>1</v>
      </c>
      <c r="G49" s="6">
        <f>COUNTIF(T49:CO49,"z")</f>
        <v>0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7">
        <f t="shared" si="50"/>
        <v>20</v>
      </c>
      <c r="R49" s="7">
        <f t="shared" si="51"/>
        <v>20</v>
      </c>
      <c r="S49" s="7">
        <v>0.5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>
        <v>0</v>
      </c>
      <c r="BT49" s="10" t="s">
        <v>62</v>
      </c>
      <c r="BU49" s="11"/>
      <c r="BV49" s="10"/>
      <c r="BW49" s="7">
        <v>20</v>
      </c>
      <c r="BX49" s="7">
        <f t="shared" si="54"/>
        <v>20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5"/>
        <v>0</v>
      </c>
    </row>
    <row r="50" spans="1:95" ht="15.95" customHeight="1" x14ac:dyDescent="0.2">
      <c r="A50" s="6"/>
      <c r="B50" s="6"/>
      <c r="C50" s="6"/>
      <c r="D50" s="6"/>
      <c r="E50" s="6" t="s">
        <v>68</v>
      </c>
      <c r="F50" s="6">
        <f t="shared" ref="F50:AK50" si="56">SUM(F39:F49)</f>
        <v>2</v>
      </c>
      <c r="G50" s="6">
        <f t="shared" si="56"/>
        <v>17</v>
      </c>
      <c r="H50" s="6">
        <f t="shared" si="56"/>
        <v>480</v>
      </c>
      <c r="I50" s="6">
        <f t="shared" si="56"/>
        <v>240</v>
      </c>
      <c r="J50" s="6">
        <f t="shared" si="56"/>
        <v>30</v>
      </c>
      <c r="K50" s="6">
        <f t="shared" si="56"/>
        <v>0</v>
      </c>
      <c r="L50" s="6">
        <f t="shared" si="56"/>
        <v>150</v>
      </c>
      <c r="M50" s="6">
        <f t="shared" si="56"/>
        <v>0</v>
      </c>
      <c r="N50" s="6">
        <f t="shared" si="56"/>
        <v>60</v>
      </c>
      <c r="O50" s="6">
        <f t="shared" si="56"/>
        <v>0</v>
      </c>
      <c r="P50" s="6">
        <f t="shared" si="56"/>
        <v>0</v>
      </c>
      <c r="Q50" s="7">
        <f t="shared" si="56"/>
        <v>52</v>
      </c>
      <c r="R50" s="7">
        <f t="shared" si="56"/>
        <v>35</v>
      </c>
      <c r="S50" s="7">
        <f t="shared" si="56"/>
        <v>21.3</v>
      </c>
      <c r="T50" s="11">
        <f t="shared" si="56"/>
        <v>90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5.8</v>
      </c>
      <c r="AA50" s="11">
        <f t="shared" si="56"/>
        <v>60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30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6.2</v>
      </c>
      <c r="AL50" s="7">
        <f t="shared" ref="AL50:BQ50" si="57">SUM(AL39:AL49)</f>
        <v>12</v>
      </c>
      <c r="AM50" s="11">
        <f t="shared" si="57"/>
        <v>90</v>
      </c>
      <c r="AN50" s="10">
        <f t="shared" si="57"/>
        <v>0</v>
      </c>
      <c r="AO50" s="11">
        <f t="shared" si="57"/>
        <v>30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8</v>
      </c>
      <c r="AT50" s="11">
        <f t="shared" si="57"/>
        <v>60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15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6</v>
      </c>
      <c r="BE50" s="7">
        <f t="shared" si="57"/>
        <v>14</v>
      </c>
      <c r="BF50" s="11">
        <f t="shared" si="57"/>
        <v>60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0</v>
      </c>
      <c r="BK50" s="10">
        <f t="shared" si="57"/>
        <v>0</v>
      </c>
      <c r="BL50" s="7">
        <f t="shared" si="57"/>
        <v>3.2</v>
      </c>
      <c r="BM50" s="11">
        <f t="shared" si="57"/>
        <v>30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15</v>
      </c>
      <c r="BR50" s="10">
        <f t="shared" ref="BR50:CQ50" si="58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22.8</v>
      </c>
      <c r="BX50" s="7">
        <f t="shared" si="58"/>
        <v>26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0</v>
      </c>
      <c r="CQ50" s="7">
        <f t="shared" si="58"/>
        <v>0</v>
      </c>
    </row>
    <row r="51" spans="1:95" ht="20.100000000000001" customHeight="1" x14ac:dyDescent="0.2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x14ac:dyDescent="0.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t="shared" ref="F52:F73" si="59">COUNTIF(T52:CO52,"e")</f>
        <v>0</v>
      </c>
      <c r="G52" s="6">
        <f t="shared" ref="G52:G73" si="60">COUNTIF(T52:CO52,"z")</f>
        <v>2</v>
      </c>
      <c r="H52" s="6">
        <f t="shared" ref="H52:H73" si="61">SUM(I52:P52)</f>
        <v>30</v>
      </c>
      <c r="I52" s="6">
        <f t="shared" ref="I52:I73" si="62">T52+AM52+BF52+BY52</f>
        <v>15</v>
      </c>
      <c r="J52" s="6">
        <f t="shared" ref="J52:J73" si="63">V52+AO52+BH52+CA52</f>
        <v>15</v>
      </c>
      <c r="K52" s="6">
        <f t="shared" ref="K52:K73" si="64">X52+AQ52+BJ52+CC52</f>
        <v>0</v>
      </c>
      <c r="L52" s="6">
        <f t="shared" ref="L52:L73" si="65">AA52+AT52+BM52+CF52</f>
        <v>0</v>
      </c>
      <c r="M52" s="6">
        <f t="shared" ref="M52:M73" si="66">AC52+AV52+BO52+CH52</f>
        <v>0</v>
      </c>
      <c r="N52" s="6">
        <f t="shared" ref="N52:N73" si="67">AE52+AX52+BQ52+CJ52</f>
        <v>0</v>
      </c>
      <c r="O52" s="6">
        <f t="shared" ref="O52:O73" si="68">AG52+AZ52+BS52+CL52</f>
        <v>0</v>
      </c>
      <c r="P52" s="6">
        <f t="shared" ref="P52:P73" si="69">AI52+BB52+BU52+CN52</f>
        <v>0</v>
      </c>
      <c r="Q52" s="7">
        <f t="shared" ref="Q52:Q73" si="70">AL52+BE52+BX52+CQ52</f>
        <v>2</v>
      </c>
      <c r="R52" s="7">
        <f t="shared" ref="R52:R73" si="71">AK52+BD52+BW52+CP52</f>
        <v>0</v>
      </c>
      <c r="S52" s="7">
        <v>2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73" si="72">Z52+AK52</f>
        <v>0</v>
      </c>
      <c r="AM52" s="11">
        <v>15</v>
      </c>
      <c r="AN52" s="10" t="s">
        <v>53</v>
      </c>
      <c r="AO52" s="11">
        <v>15</v>
      </c>
      <c r="AP52" s="10" t="s">
        <v>53</v>
      </c>
      <c r="AQ52" s="11"/>
      <c r="AR52" s="10"/>
      <c r="AS52" s="7">
        <v>2</v>
      </c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73" si="73">AS52+BD52</f>
        <v>2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73" si="74">BL52+BW52</f>
        <v>0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73" si="75">CE52+CP52</f>
        <v>0</v>
      </c>
    </row>
    <row r="53" spans="1:95" x14ac:dyDescent="0.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30</v>
      </c>
      <c r="I53" s="6">
        <f t="shared" si="62"/>
        <v>15</v>
      </c>
      <c r="J53" s="6">
        <f t="shared" si="63"/>
        <v>15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2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>
        <v>15</v>
      </c>
      <c r="AN53" s="10" t="s">
        <v>53</v>
      </c>
      <c r="AO53" s="11">
        <v>15</v>
      </c>
      <c r="AP53" s="10" t="s">
        <v>53</v>
      </c>
      <c r="AQ53" s="11"/>
      <c r="AR53" s="10"/>
      <c r="AS53" s="7">
        <v>2</v>
      </c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2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0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x14ac:dyDescent="0.2">
      <c r="A54" s="15">
        <v>51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30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30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1</v>
      </c>
      <c r="T54" s="11"/>
      <c r="U54" s="10"/>
      <c r="V54" s="11"/>
      <c r="W54" s="10"/>
      <c r="X54" s="11"/>
      <c r="Y54" s="10"/>
      <c r="Z54" s="7"/>
      <c r="AA54" s="11"/>
      <c r="AB54" s="10"/>
      <c r="AC54" s="11">
        <v>30</v>
      </c>
      <c r="AD54" s="10" t="s">
        <v>62</v>
      </c>
      <c r="AE54" s="11"/>
      <c r="AF54" s="10"/>
      <c r="AG54" s="11"/>
      <c r="AH54" s="10"/>
      <c r="AI54" s="11"/>
      <c r="AJ54" s="10"/>
      <c r="AK54" s="7">
        <v>3</v>
      </c>
      <c r="AL54" s="7">
        <f t="shared" si="72"/>
        <v>3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4"/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x14ac:dyDescent="0.2">
      <c r="A55" s="15">
        <v>51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30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30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1</v>
      </c>
      <c r="T55" s="11"/>
      <c r="U55" s="10"/>
      <c r="V55" s="11"/>
      <c r="W55" s="10"/>
      <c r="X55" s="11"/>
      <c r="Y55" s="10"/>
      <c r="Z55" s="7"/>
      <c r="AA55" s="11"/>
      <c r="AB55" s="10"/>
      <c r="AC55" s="11">
        <v>30</v>
      </c>
      <c r="AD55" s="10" t="s">
        <v>62</v>
      </c>
      <c r="AE55" s="11"/>
      <c r="AF55" s="10"/>
      <c r="AG55" s="11"/>
      <c r="AH55" s="10"/>
      <c r="AI55" s="11"/>
      <c r="AJ55" s="10"/>
      <c r="AK55" s="7">
        <v>3</v>
      </c>
      <c r="AL55" s="7">
        <f t="shared" si="72"/>
        <v>3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4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x14ac:dyDescent="0.2">
      <c r="A56" s="15">
        <v>9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15</v>
      </c>
      <c r="I56" s="6">
        <f t="shared" si="62"/>
        <v>15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1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>
        <v>15</v>
      </c>
      <c r="AN56" s="10" t="s">
        <v>53</v>
      </c>
      <c r="AO56" s="11"/>
      <c r="AP56" s="10"/>
      <c r="AQ56" s="11"/>
      <c r="AR56" s="10"/>
      <c r="AS56" s="7">
        <v>1</v>
      </c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1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x14ac:dyDescent="0.2">
      <c r="A57" s="15">
        <v>9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15</v>
      </c>
      <c r="I57" s="6">
        <f t="shared" si="62"/>
        <v>15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1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>
        <v>15</v>
      </c>
      <c r="AN57" s="10" t="s">
        <v>53</v>
      </c>
      <c r="AO57" s="11"/>
      <c r="AP57" s="10"/>
      <c r="AQ57" s="11"/>
      <c r="AR57" s="10"/>
      <c r="AS57" s="7">
        <v>1</v>
      </c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1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x14ac:dyDescent="0.2">
      <c r="A58" s="15">
        <v>9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15</v>
      </c>
      <c r="I58" s="6">
        <f t="shared" si="62"/>
        <v>15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1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>
        <v>15</v>
      </c>
      <c r="AN58" s="10" t="s">
        <v>53</v>
      </c>
      <c r="AO58" s="11"/>
      <c r="AP58" s="10"/>
      <c r="AQ58" s="11"/>
      <c r="AR58" s="10"/>
      <c r="AS58" s="7">
        <v>1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1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0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x14ac:dyDescent="0.2">
      <c r="A59" s="15">
        <v>3</v>
      </c>
      <c r="B59" s="15">
        <v>1</v>
      </c>
      <c r="C59" s="15"/>
      <c r="D59" s="6" t="s">
        <v>171</v>
      </c>
      <c r="E59" s="3" t="s">
        <v>172</v>
      </c>
      <c r="F59" s="6">
        <f t="shared" si="59"/>
        <v>0</v>
      </c>
      <c r="G59" s="6">
        <f t="shared" si="60"/>
        <v>2</v>
      </c>
      <c r="H59" s="6">
        <f t="shared" si="61"/>
        <v>60</v>
      </c>
      <c r="I59" s="6">
        <f t="shared" si="62"/>
        <v>30</v>
      </c>
      <c r="J59" s="6">
        <f t="shared" si="63"/>
        <v>0</v>
      </c>
      <c r="K59" s="6">
        <f t="shared" si="64"/>
        <v>0</v>
      </c>
      <c r="L59" s="6">
        <f t="shared" si="65"/>
        <v>30</v>
      </c>
      <c r="M59" s="6">
        <f t="shared" si="66"/>
        <v>0</v>
      </c>
      <c r="N59" s="6">
        <f t="shared" si="67"/>
        <v>0</v>
      </c>
      <c r="O59" s="6">
        <f t="shared" si="68"/>
        <v>0</v>
      </c>
      <c r="P59" s="6">
        <f t="shared" si="69"/>
        <v>0</v>
      </c>
      <c r="Q59" s="7">
        <f t="shared" si="70"/>
        <v>5</v>
      </c>
      <c r="R59" s="7">
        <f t="shared" si="71"/>
        <v>3</v>
      </c>
      <c r="S59" s="7">
        <v>2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>
        <v>30</v>
      </c>
      <c r="AN59" s="10" t="s">
        <v>53</v>
      </c>
      <c r="AO59" s="11"/>
      <c r="AP59" s="10"/>
      <c r="AQ59" s="11"/>
      <c r="AR59" s="10"/>
      <c r="AS59" s="7">
        <v>2</v>
      </c>
      <c r="AT59" s="11">
        <v>30</v>
      </c>
      <c r="AU59" s="10" t="s">
        <v>53</v>
      </c>
      <c r="AV59" s="11"/>
      <c r="AW59" s="10"/>
      <c r="AX59" s="11"/>
      <c r="AY59" s="10"/>
      <c r="AZ59" s="11"/>
      <c r="BA59" s="10"/>
      <c r="BB59" s="11"/>
      <c r="BC59" s="10"/>
      <c r="BD59" s="7">
        <v>3</v>
      </c>
      <c r="BE59" s="7">
        <f t="shared" si="73"/>
        <v>5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4"/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x14ac:dyDescent="0.2">
      <c r="A60" s="15">
        <v>3</v>
      </c>
      <c r="B60" s="15">
        <v>1</v>
      </c>
      <c r="C60" s="15"/>
      <c r="D60" s="6" t="s">
        <v>173</v>
      </c>
      <c r="E60" s="3" t="s">
        <v>174</v>
      </c>
      <c r="F60" s="6">
        <f t="shared" si="59"/>
        <v>0</v>
      </c>
      <c r="G60" s="6">
        <f t="shared" si="60"/>
        <v>2</v>
      </c>
      <c r="H60" s="6">
        <f t="shared" si="61"/>
        <v>60</v>
      </c>
      <c r="I60" s="6">
        <f t="shared" si="62"/>
        <v>30</v>
      </c>
      <c r="J60" s="6">
        <f t="shared" si="63"/>
        <v>0</v>
      </c>
      <c r="K60" s="6">
        <f t="shared" si="64"/>
        <v>0</v>
      </c>
      <c r="L60" s="6">
        <f t="shared" si="65"/>
        <v>0</v>
      </c>
      <c r="M60" s="6">
        <f t="shared" si="66"/>
        <v>0</v>
      </c>
      <c r="N60" s="6">
        <f t="shared" si="67"/>
        <v>30</v>
      </c>
      <c r="O60" s="6">
        <f t="shared" si="68"/>
        <v>0</v>
      </c>
      <c r="P60" s="6">
        <f t="shared" si="69"/>
        <v>0</v>
      </c>
      <c r="Q60" s="7">
        <f t="shared" si="70"/>
        <v>5</v>
      </c>
      <c r="R60" s="7">
        <f t="shared" si="71"/>
        <v>2</v>
      </c>
      <c r="S60" s="7">
        <v>2.5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>
        <v>30</v>
      </c>
      <c r="AN60" s="10" t="s">
        <v>53</v>
      </c>
      <c r="AO60" s="11"/>
      <c r="AP60" s="10"/>
      <c r="AQ60" s="11"/>
      <c r="AR60" s="10"/>
      <c r="AS60" s="7">
        <v>3</v>
      </c>
      <c r="AT60" s="11"/>
      <c r="AU60" s="10"/>
      <c r="AV60" s="11"/>
      <c r="AW60" s="10"/>
      <c r="AX60" s="11">
        <v>30</v>
      </c>
      <c r="AY60" s="10" t="s">
        <v>53</v>
      </c>
      <c r="AZ60" s="11"/>
      <c r="BA60" s="10"/>
      <c r="BB60" s="11"/>
      <c r="BC60" s="10"/>
      <c r="BD60" s="7">
        <v>2</v>
      </c>
      <c r="BE60" s="7">
        <f t="shared" si="73"/>
        <v>5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4"/>
        <v>0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x14ac:dyDescent="0.2">
      <c r="A61" s="15">
        <v>3</v>
      </c>
      <c r="B61" s="15">
        <v>1</v>
      </c>
      <c r="C61" s="15"/>
      <c r="D61" s="6" t="s">
        <v>175</v>
      </c>
      <c r="E61" s="3" t="s">
        <v>176</v>
      </c>
      <c r="F61" s="6">
        <f t="shared" si="59"/>
        <v>0</v>
      </c>
      <c r="G61" s="6">
        <f t="shared" si="60"/>
        <v>2</v>
      </c>
      <c r="H61" s="6">
        <f t="shared" si="61"/>
        <v>60</v>
      </c>
      <c r="I61" s="6">
        <f t="shared" si="62"/>
        <v>30</v>
      </c>
      <c r="J61" s="6">
        <f t="shared" si="63"/>
        <v>0</v>
      </c>
      <c r="K61" s="6">
        <f t="shared" si="64"/>
        <v>0</v>
      </c>
      <c r="L61" s="6">
        <f t="shared" si="65"/>
        <v>30</v>
      </c>
      <c r="M61" s="6">
        <f t="shared" si="66"/>
        <v>0</v>
      </c>
      <c r="N61" s="6">
        <f t="shared" si="67"/>
        <v>0</v>
      </c>
      <c r="O61" s="6">
        <f t="shared" si="68"/>
        <v>0</v>
      </c>
      <c r="P61" s="6">
        <f t="shared" si="69"/>
        <v>0</v>
      </c>
      <c r="Q61" s="7">
        <f t="shared" si="70"/>
        <v>5</v>
      </c>
      <c r="R61" s="7">
        <f t="shared" si="71"/>
        <v>2</v>
      </c>
      <c r="S61" s="7">
        <v>2.5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>
        <v>30</v>
      </c>
      <c r="AN61" s="10" t="s">
        <v>53</v>
      </c>
      <c r="AO61" s="11"/>
      <c r="AP61" s="10"/>
      <c r="AQ61" s="11"/>
      <c r="AR61" s="10"/>
      <c r="AS61" s="7">
        <v>3</v>
      </c>
      <c r="AT61" s="11">
        <v>30</v>
      </c>
      <c r="AU61" s="10" t="s">
        <v>53</v>
      </c>
      <c r="AV61" s="11"/>
      <c r="AW61" s="10"/>
      <c r="AX61" s="11"/>
      <c r="AY61" s="10"/>
      <c r="AZ61" s="11"/>
      <c r="BA61" s="10"/>
      <c r="BB61" s="11"/>
      <c r="BC61" s="10"/>
      <c r="BD61" s="7">
        <v>2</v>
      </c>
      <c r="BE61" s="7">
        <f t="shared" si="73"/>
        <v>5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4"/>
        <v>0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x14ac:dyDescent="0.2">
      <c r="A62" s="15">
        <v>3</v>
      </c>
      <c r="B62" s="15">
        <v>1</v>
      </c>
      <c r="C62" s="15"/>
      <c r="D62" s="6" t="s">
        <v>177</v>
      </c>
      <c r="E62" s="3" t="s">
        <v>178</v>
      </c>
      <c r="F62" s="6">
        <f t="shared" si="59"/>
        <v>0</v>
      </c>
      <c r="G62" s="6">
        <f t="shared" si="60"/>
        <v>2</v>
      </c>
      <c r="H62" s="6">
        <f t="shared" si="61"/>
        <v>60</v>
      </c>
      <c r="I62" s="6">
        <f t="shared" si="62"/>
        <v>30</v>
      </c>
      <c r="J62" s="6">
        <f t="shared" si="63"/>
        <v>0</v>
      </c>
      <c r="K62" s="6">
        <f t="shared" si="64"/>
        <v>0</v>
      </c>
      <c r="L62" s="6">
        <f t="shared" si="65"/>
        <v>0</v>
      </c>
      <c r="M62" s="6">
        <f t="shared" si="66"/>
        <v>0</v>
      </c>
      <c r="N62" s="6">
        <f t="shared" si="67"/>
        <v>30</v>
      </c>
      <c r="O62" s="6">
        <f t="shared" si="68"/>
        <v>0</v>
      </c>
      <c r="P62" s="6">
        <f t="shared" si="69"/>
        <v>0</v>
      </c>
      <c r="Q62" s="7">
        <f t="shared" si="70"/>
        <v>5</v>
      </c>
      <c r="R62" s="7">
        <f t="shared" si="71"/>
        <v>2</v>
      </c>
      <c r="S62" s="7">
        <v>2.5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>
        <v>30</v>
      </c>
      <c r="AN62" s="10" t="s">
        <v>53</v>
      </c>
      <c r="AO62" s="11"/>
      <c r="AP62" s="10"/>
      <c r="AQ62" s="11"/>
      <c r="AR62" s="10"/>
      <c r="AS62" s="7">
        <v>3</v>
      </c>
      <c r="AT62" s="11"/>
      <c r="AU62" s="10"/>
      <c r="AV62" s="11"/>
      <c r="AW62" s="10"/>
      <c r="AX62" s="11">
        <v>30</v>
      </c>
      <c r="AY62" s="10" t="s">
        <v>53</v>
      </c>
      <c r="AZ62" s="11"/>
      <c r="BA62" s="10"/>
      <c r="BB62" s="11"/>
      <c r="BC62" s="10"/>
      <c r="BD62" s="7">
        <v>2</v>
      </c>
      <c r="BE62" s="7">
        <f t="shared" si="73"/>
        <v>5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4"/>
        <v>0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x14ac:dyDescent="0.2">
      <c r="A63" s="15">
        <v>4</v>
      </c>
      <c r="B63" s="15">
        <v>1</v>
      </c>
      <c r="C63" s="15"/>
      <c r="D63" s="6" t="s">
        <v>179</v>
      </c>
      <c r="E63" s="3" t="s">
        <v>180</v>
      </c>
      <c r="F63" s="6">
        <f t="shared" si="59"/>
        <v>0</v>
      </c>
      <c r="G63" s="6">
        <f t="shared" si="60"/>
        <v>2</v>
      </c>
      <c r="H63" s="6">
        <f t="shared" si="61"/>
        <v>45</v>
      </c>
      <c r="I63" s="6">
        <f t="shared" si="62"/>
        <v>30</v>
      </c>
      <c r="J63" s="6">
        <f t="shared" si="63"/>
        <v>0</v>
      </c>
      <c r="K63" s="6">
        <f t="shared" si="64"/>
        <v>0</v>
      </c>
      <c r="L63" s="6">
        <f t="shared" si="65"/>
        <v>15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2</v>
      </c>
      <c r="R63" s="7">
        <f t="shared" si="71"/>
        <v>0.8</v>
      </c>
      <c r="S63" s="7">
        <v>2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30</v>
      </c>
      <c r="BG63" s="10" t="s">
        <v>53</v>
      </c>
      <c r="BH63" s="11"/>
      <c r="BI63" s="10"/>
      <c r="BJ63" s="11"/>
      <c r="BK63" s="10"/>
      <c r="BL63" s="7">
        <v>1.2</v>
      </c>
      <c r="BM63" s="11">
        <v>15</v>
      </c>
      <c r="BN63" s="10" t="s">
        <v>53</v>
      </c>
      <c r="BO63" s="11"/>
      <c r="BP63" s="10"/>
      <c r="BQ63" s="11"/>
      <c r="BR63" s="10"/>
      <c r="BS63" s="11"/>
      <c r="BT63" s="10"/>
      <c r="BU63" s="11"/>
      <c r="BV63" s="10"/>
      <c r="BW63" s="7">
        <v>0.8</v>
      </c>
      <c r="BX63" s="7">
        <f t="shared" si="74"/>
        <v>2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x14ac:dyDescent="0.2">
      <c r="A64" s="15">
        <v>4</v>
      </c>
      <c r="B64" s="15">
        <v>1</v>
      </c>
      <c r="C64" s="15"/>
      <c r="D64" s="6" t="s">
        <v>181</v>
      </c>
      <c r="E64" s="3" t="s">
        <v>182</v>
      </c>
      <c r="F64" s="6">
        <f t="shared" si="59"/>
        <v>0</v>
      </c>
      <c r="G64" s="6">
        <f t="shared" si="60"/>
        <v>2</v>
      </c>
      <c r="H64" s="6">
        <f t="shared" si="61"/>
        <v>45</v>
      </c>
      <c r="I64" s="6">
        <f t="shared" si="62"/>
        <v>30</v>
      </c>
      <c r="J64" s="6">
        <f t="shared" si="63"/>
        <v>0</v>
      </c>
      <c r="K64" s="6">
        <f t="shared" si="64"/>
        <v>0</v>
      </c>
      <c r="L64" s="6">
        <f t="shared" si="65"/>
        <v>15</v>
      </c>
      <c r="M64" s="6">
        <f t="shared" si="66"/>
        <v>0</v>
      </c>
      <c r="N64" s="6">
        <f t="shared" si="67"/>
        <v>0</v>
      </c>
      <c r="O64" s="6">
        <f t="shared" si="68"/>
        <v>0</v>
      </c>
      <c r="P64" s="6">
        <f t="shared" si="69"/>
        <v>0</v>
      </c>
      <c r="Q64" s="7">
        <f t="shared" si="70"/>
        <v>2</v>
      </c>
      <c r="R64" s="7">
        <f t="shared" si="71"/>
        <v>0.8</v>
      </c>
      <c r="S64" s="7">
        <v>2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30</v>
      </c>
      <c r="BG64" s="10" t="s">
        <v>53</v>
      </c>
      <c r="BH64" s="11"/>
      <c r="BI64" s="10"/>
      <c r="BJ64" s="11"/>
      <c r="BK64" s="10"/>
      <c r="BL64" s="7">
        <v>1.2</v>
      </c>
      <c r="BM64" s="11">
        <v>15</v>
      </c>
      <c r="BN64" s="10" t="s">
        <v>53</v>
      </c>
      <c r="BO64" s="11"/>
      <c r="BP64" s="10"/>
      <c r="BQ64" s="11"/>
      <c r="BR64" s="10"/>
      <c r="BS64" s="11"/>
      <c r="BT64" s="10"/>
      <c r="BU64" s="11"/>
      <c r="BV64" s="10"/>
      <c r="BW64" s="7">
        <v>0.8</v>
      </c>
      <c r="BX64" s="7">
        <f t="shared" si="74"/>
        <v>2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x14ac:dyDescent="0.2">
      <c r="A65" s="15">
        <v>4</v>
      </c>
      <c r="B65" s="15">
        <v>1</v>
      </c>
      <c r="C65" s="15"/>
      <c r="D65" s="6" t="s">
        <v>183</v>
      </c>
      <c r="E65" s="3" t="s">
        <v>184</v>
      </c>
      <c r="F65" s="6">
        <f t="shared" si="59"/>
        <v>0</v>
      </c>
      <c r="G65" s="6">
        <f t="shared" si="60"/>
        <v>2</v>
      </c>
      <c r="H65" s="6">
        <f t="shared" si="61"/>
        <v>45</v>
      </c>
      <c r="I65" s="6">
        <f t="shared" si="62"/>
        <v>15</v>
      </c>
      <c r="J65" s="6">
        <f t="shared" si="63"/>
        <v>0</v>
      </c>
      <c r="K65" s="6">
        <f t="shared" si="64"/>
        <v>0</v>
      </c>
      <c r="L65" s="6">
        <f t="shared" si="65"/>
        <v>0</v>
      </c>
      <c r="M65" s="6">
        <f t="shared" si="66"/>
        <v>0</v>
      </c>
      <c r="N65" s="6">
        <f t="shared" si="67"/>
        <v>30</v>
      </c>
      <c r="O65" s="6">
        <f t="shared" si="68"/>
        <v>0</v>
      </c>
      <c r="P65" s="6">
        <f t="shared" si="69"/>
        <v>0</v>
      </c>
      <c r="Q65" s="7">
        <f t="shared" si="70"/>
        <v>2</v>
      </c>
      <c r="R65" s="7">
        <f t="shared" si="71"/>
        <v>1.4</v>
      </c>
      <c r="S65" s="7">
        <v>2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15</v>
      </c>
      <c r="BG65" s="10" t="s">
        <v>53</v>
      </c>
      <c r="BH65" s="11"/>
      <c r="BI65" s="10"/>
      <c r="BJ65" s="11"/>
      <c r="BK65" s="10"/>
      <c r="BL65" s="7">
        <v>0.6</v>
      </c>
      <c r="BM65" s="11"/>
      <c r="BN65" s="10"/>
      <c r="BO65" s="11"/>
      <c r="BP65" s="10"/>
      <c r="BQ65" s="11">
        <v>30</v>
      </c>
      <c r="BR65" s="10" t="s">
        <v>53</v>
      </c>
      <c r="BS65" s="11"/>
      <c r="BT65" s="10"/>
      <c r="BU65" s="11"/>
      <c r="BV65" s="10"/>
      <c r="BW65" s="7">
        <v>1.4</v>
      </c>
      <c r="BX65" s="7">
        <f t="shared" si="74"/>
        <v>2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x14ac:dyDescent="0.2">
      <c r="A66" s="15">
        <v>4</v>
      </c>
      <c r="B66" s="15">
        <v>1</v>
      </c>
      <c r="C66" s="15"/>
      <c r="D66" s="6" t="s">
        <v>185</v>
      </c>
      <c r="E66" s="3" t="s">
        <v>186</v>
      </c>
      <c r="F66" s="6">
        <f t="shared" si="59"/>
        <v>0</v>
      </c>
      <c r="G66" s="6">
        <f t="shared" si="60"/>
        <v>2</v>
      </c>
      <c r="H66" s="6">
        <f t="shared" si="61"/>
        <v>45</v>
      </c>
      <c r="I66" s="6">
        <f t="shared" si="62"/>
        <v>30</v>
      </c>
      <c r="J66" s="6">
        <f t="shared" si="63"/>
        <v>0</v>
      </c>
      <c r="K66" s="6">
        <f t="shared" si="64"/>
        <v>0</v>
      </c>
      <c r="L66" s="6">
        <f t="shared" si="65"/>
        <v>15</v>
      </c>
      <c r="M66" s="6">
        <f t="shared" si="66"/>
        <v>0</v>
      </c>
      <c r="N66" s="6">
        <f t="shared" si="67"/>
        <v>0</v>
      </c>
      <c r="O66" s="6">
        <f t="shared" si="68"/>
        <v>0</v>
      </c>
      <c r="P66" s="6">
        <f t="shared" si="69"/>
        <v>0</v>
      </c>
      <c r="Q66" s="7">
        <f t="shared" si="70"/>
        <v>2</v>
      </c>
      <c r="R66" s="7">
        <f t="shared" si="71"/>
        <v>0.8</v>
      </c>
      <c r="S66" s="7">
        <v>2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30</v>
      </c>
      <c r="BG66" s="10" t="s">
        <v>53</v>
      </c>
      <c r="BH66" s="11"/>
      <c r="BI66" s="10"/>
      <c r="BJ66" s="11"/>
      <c r="BK66" s="10"/>
      <c r="BL66" s="7">
        <v>1.2</v>
      </c>
      <c r="BM66" s="11">
        <v>15</v>
      </c>
      <c r="BN66" s="10" t="s">
        <v>53</v>
      </c>
      <c r="BO66" s="11"/>
      <c r="BP66" s="10"/>
      <c r="BQ66" s="11"/>
      <c r="BR66" s="10"/>
      <c r="BS66" s="11"/>
      <c r="BT66" s="10"/>
      <c r="BU66" s="11"/>
      <c r="BV66" s="10"/>
      <c r="BW66" s="7">
        <v>0.8</v>
      </c>
      <c r="BX66" s="7">
        <f t="shared" si="74"/>
        <v>2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x14ac:dyDescent="0.2">
      <c r="A67" s="15">
        <v>4</v>
      </c>
      <c r="B67" s="15">
        <v>1</v>
      </c>
      <c r="C67" s="15"/>
      <c r="D67" s="6" t="s">
        <v>187</v>
      </c>
      <c r="E67" s="3" t="s">
        <v>188</v>
      </c>
      <c r="F67" s="6">
        <f t="shared" si="59"/>
        <v>0</v>
      </c>
      <c r="G67" s="6">
        <f t="shared" si="60"/>
        <v>2</v>
      </c>
      <c r="H67" s="6">
        <f t="shared" si="61"/>
        <v>45</v>
      </c>
      <c r="I67" s="6">
        <f t="shared" si="62"/>
        <v>30</v>
      </c>
      <c r="J67" s="6">
        <f t="shared" si="63"/>
        <v>0</v>
      </c>
      <c r="K67" s="6">
        <f t="shared" si="64"/>
        <v>0</v>
      </c>
      <c r="L67" s="6">
        <f t="shared" si="65"/>
        <v>0</v>
      </c>
      <c r="M67" s="6">
        <f t="shared" si="66"/>
        <v>0</v>
      </c>
      <c r="N67" s="6">
        <f t="shared" si="67"/>
        <v>15</v>
      </c>
      <c r="O67" s="6">
        <f t="shared" si="68"/>
        <v>0</v>
      </c>
      <c r="P67" s="6">
        <f t="shared" si="69"/>
        <v>0</v>
      </c>
      <c r="Q67" s="7">
        <f t="shared" si="70"/>
        <v>2</v>
      </c>
      <c r="R67" s="7">
        <f t="shared" si="71"/>
        <v>0.8</v>
      </c>
      <c r="S67" s="7">
        <v>2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2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3"/>
        <v>0</v>
      </c>
      <c r="BF67" s="11">
        <v>30</v>
      </c>
      <c r="BG67" s="10" t="s">
        <v>53</v>
      </c>
      <c r="BH67" s="11"/>
      <c r="BI67" s="10"/>
      <c r="BJ67" s="11"/>
      <c r="BK67" s="10"/>
      <c r="BL67" s="7">
        <v>1.2</v>
      </c>
      <c r="BM67" s="11"/>
      <c r="BN67" s="10"/>
      <c r="BO67" s="11"/>
      <c r="BP67" s="10"/>
      <c r="BQ67" s="11">
        <v>15</v>
      </c>
      <c r="BR67" s="10" t="s">
        <v>53</v>
      </c>
      <c r="BS67" s="11"/>
      <c r="BT67" s="10"/>
      <c r="BU67" s="11"/>
      <c r="BV67" s="10"/>
      <c r="BW67" s="7">
        <v>0.8</v>
      </c>
      <c r="BX67" s="7">
        <f t="shared" si="74"/>
        <v>2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5"/>
        <v>0</v>
      </c>
    </row>
    <row r="68" spans="1:95" x14ac:dyDescent="0.2">
      <c r="A68" s="15">
        <v>4</v>
      </c>
      <c r="B68" s="15">
        <v>1</v>
      </c>
      <c r="C68" s="15"/>
      <c r="D68" s="6" t="s">
        <v>189</v>
      </c>
      <c r="E68" s="3" t="s">
        <v>190</v>
      </c>
      <c r="F68" s="6">
        <f t="shared" si="59"/>
        <v>0</v>
      </c>
      <c r="G68" s="6">
        <f t="shared" si="60"/>
        <v>2</v>
      </c>
      <c r="H68" s="6">
        <f t="shared" si="61"/>
        <v>45</v>
      </c>
      <c r="I68" s="6">
        <f t="shared" si="62"/>
        <v>30</v>
      </c>
      <c r="J68" s="6">
        <f t="shared" si="63"/>
        <v>0</v>
      </c>
      <c r="K68" s="6">
        <f t="shared" si="64"/>
        <v>0</v>
      </c>
      <c r="L68" s="6">
        <f t="shared" si="65"/>
        <v>15</v>
      </c>
      <c r="M68" s="6">
        <f t="shared" si="66"/>
        <v>0</v>
      </c>
      <c r="N68" s="6">
        <f t="shared" si="67"/>
        <v>0</v>
      </c>
      <c r="O68" s="6">
        <f t="shared" si="68"/>
        <v>0</v>
      </c>
      <c r="P68" s="6">
        <f t="shared" si="69"/>
        <v>0</v>
      </c>
      <c r="Q68" s="7">
        <f t="shared" si="70"/>
        <v>2</v>
      </c>
      <c r="R68" s="7">
        <f t="shared" si="71"/>
        <v>0.8</v>
      </c>
      <c r="S68" s="7">
        <v>2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2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3"/>
        <v>0</v>
      </c>
      <c r="BF68" s="11">
        <v>30</v>
      </c>
      <c r="BG68" s="10" t="s">
        <v>53</v>
      </c>
      <c r="BH68" s="11"/>
      <c r="BI68" s="10"/>
      <c r="BJ68" s="11"/>
      <c r="BK68" s="10"/>
      <c r="BL68" s="7">
        <v>1.2</v>
      </c>
      <c r="BM68" s="11">
        <v>15</v>
      </c>
      <c r="BN68" s="10" t="s">
        <v>53</v>
      </c>
      <c r="BO68" s="11"/>
      <c r="BP68" s="10"/>
      <c r="BQ68" s="11"/>
      <c r="BR68" s="10"/>
      <c r="BS68" s="11"/>
      <c r="BT68" s="10"/>
      <c r="BU68" s="11"/>
      <c r="BV68" s="10"/>
      <c r="BW68" s="7">
        <v>0.8</v>
      </c>
      <c r="BX68" s="7">
        <f t="shared" si="74"/>
        <v>2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5"/>
        <v>0</v>
      </c>
    </row>
    <row r="69" spans="1:95" x14ac:dyDescent="0.2">
      <c r="A69" s="15">
        <v>5</v>
      </c>
      <c r="B69" s="15">
        <v>1</v>
      </c>
      <c r="C69" s="15"/>
      <c r="D69" s="6" t="s">
        <v>191</v>
      </c>
      <c r="E69" s="3" t="s">
        <v>192</v>
      </c>
      <c r="F69" s="6">
        <f t="shared" si="59"/>
        <v>0</v>
      </c>
      <c r="G69" s="6">
        <f t="shared" si="60"/>
        <v>2</v>
      </c>
      <c r="H69" s="6">
        <f t="shared" si="61"/>
        <v>45</v>
      </c>
      <c r="I69" s="6">
        <f t="shared" si="62"/>
        <v>30</v>
      </c>
      <c r="J69" s="6">
        <f t="shared" si="63"/>
        <v>0</v>
      </c>
      <c r="K69" s="6">
        <f t="shared" si="64"/>
        <v>0</v>
      </c>
      <c r="L69" s="6">
        <f t="shared" si="65"/>
        <v>15</v>
      </c>
      <c r="M69" s="6">
        <f t="shared" si="66"/>
        <v>0</v>
      </c>
      <c r="N69" s="6">
        <f t="shared" si="67"/>
        <v>0</v>
      </c>
      <c r="O69" s="6">
        <f t="shared" si="68"/>
        <v>0</v>
      </c>
      <c r="P69" s="6">
        <f t="shared" si="69"/>
        <v>0</v>
      </c>
      <c r="Q69" s="7">
        <f t="shared" si="70"/>
        <v>3</v>
      </c>
      <c r="R69" s="7">
        <f t="shared" si="71"/>
        <v>1</v>
      </c>
      <c r="S69" s="7">
        <v>2.5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2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3"/>
        <v>0</v>
      </c>
      <c r="BF69" s="11">
        <v>30</v>
      </c>
      <c r="BG69" s="10" t="s">
        <v>53</v>
      </c>
      <c r="BH69" s="11"/>
      <c r="BI69" s="10"/>
      <c r="BJ69" s="11"/>
      <c r="BK69" s="10"/>
      <c r="BL69" s="7">
        <v>2</v>
      </c>
      <c r="BM69" s="11">
        <v>15</v>
      </c>
      <c r="BN69" s="10" t="s">
        <v>53</v>
      </c>
      <c r="BO69" s="11"/>
      <c r="BP69" s="10"/>
      <c r="BQ69" s="11"/>
      <c r="BR69" s="10"/>
      <c r="BS69" s="11"/>
      <c r="BT69" s="10"/>
      <c r="BU69" s="11"/>
      <c r="BV69" s="10"/>
      <c r="BW69" s="7">
        <v>1</v>
      </c>
      <c r="BX69" s="7">
        <f t="shared" si="74"/>
        <v>3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5"/>
        <v>0</v>
      </c>
    </row>
    <row r="70" spans="1:95" x14ac:dyDescent="0.2">
      <c r="A70" s="15">
        <v>5</v>
      </c>
      <c r="B70" s="15">
        <v>1</v>
      </c>
      <c r="C70" s="15"/>
      <c r="D70" s="6" t="s">
        <v>193</v>
      </c>
      <c r="E70" s="3" t="s">
        <v>194</v>
      </c>
      <c r="F70" s="6">
        <f t="shared" si="59"/>
        <v>0</v>
      </c>
      <c r="G70" s="6">
        <f t="shared" si="60"/>
        <v>2</v>
      </c>
      <c r="H70" s="6">
        <f t="shared" si="61"/>
        <v>45</v>
      </c>
      <c r="I70" s="6">
        <f t="shared" si="62"/>
        <v>30</v>
      </c>
      <c r="J70" s="6">
        <f t="shared" si="63"/>
        <v>0</v>
      </c>
      <c r="K70" s="6">
        <f t="shared" si="64"/>
        <v>0</v>
      </c>
      <c r="L70" s="6">
        <f t="shared" si="65"/>
        <v>0</v>
      </c>
      <c r="M70" s="6">
        <f t="shared" si="66"/>
        <v>0</v>
      </c>
      <c r="N70" s="6">
        <f t="shared" si="67"/>
        <v>15</v>
      </c>
      <c r="O70" s="6">
        <f t="shared" si="68"/>
        <v>0</v>
      </c>
      <c r="P70" s="6">
        <f t="shared" si="69"/>
        <v>0</v>
      </c>
      <c r="Q70" s="7">
        <f t="shared" si="70"/>
        <v>3</v>
      </c>
      <c r="R70" s="7">
        <f t="shared" si="71"/>
        <v>1</v>
      </c>
      <c r="S70" s="7">
        <v>2.5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3"/>
        <v>0</v>
      </c>
      <c r="BF70" s="11">
        <v>30</v>
      </c>
      <c r="BG70" s="10" t="s">
        <v>53</v>
      </c>
      <c r="BH70" s="11"/>
      <c r="BI70" s="10"/>
      <c r="BJ70" s="11"/>
      <c r="BK70" s="10"/>
      <c r="BL70" s="7">
        <v>2</v>
      </c>
      <c r="BM70" s="11"/>
      <c r="BN70" s="10"/>
      <c r="BO70" s="11"/>
      <c r="BP70" s="10"/>
      <c r="BQ70" s="11">
        <v>15</v>
      </c>
      <c r="BR70" s="10" t="s">
        <v>53</v>
      </c>
      <c r="BS70" s="11"/>
      <c r="BT70" s="10"/>
      <c r="BU70" s="11"/>
      <c r="BV70" s="10"/>
      <c r="BW70" s="7">
        <v>1</v>
      </c>
      <c r="BX70" s="7">
        <f t="shared" si="74"/>
        <v>3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5"/>
        <v>0</v>
      </c>
    </row>
    <row r="71" spans="1:95" x14ac:dyDescent="0.2">
      <c r="A71" s="15">
        <v>5</v>
      </c>
      <c r="B71" s="15">
        <v>1</v>
      </c>
      <c r="C71" s="15"/>
      <c r="D71" s="6" t="s">
        <v>195</v>
      </c>
      <c r="E71" s="3" t="s">
        <v>196</v>
      </c>
      <c r="F71" s="6">
        <f t="shared" si="59"/>
        <v>0</v>
      </c>
      <c r="G71" s="6">
        <f t="shared" si="60"/>
        <v>2</v>
      </c>
      <c r="H71" s="6">
        <f t="shared" si="61"/>
        <v>45</v>
      </c>
      <c r="I71" s="6">
        <f t="shared" si="62"/>
        <v>30</v>
      </c>
      <c r="J71" s="6">
        <f t="shared" si="63"/>
        <v>0</v>
      </c>
      <c r="K71" s="6">
        <f t="shared" si="64"/>
        <v>0</v>
      </c>
      <c r="L71" s="6">
        <f t="shared" si="65"/>
        <v>0</v>
      </c>
      <c r="M71" s="6">
        <f t="shared" si="66"/>
        <v>0</v>
      </c>
      <c r="N71" s="6">
        <f t="shared" si="67"/>
        <v>15</v>
      </c>
      <c r="O71" s="6">
        <f t="shared" si="68"/>
        <v>0</v>
      </c>
      <c r="P71" s="6">
        <f t="shared" si="69"/>
        <v>0</v>
      </c>
      <c r="Q71" s="7">
        <f t="shared" si="70"/>
        <v>3</v>
      </c>
      <c r="R71" s="7">
        <f t="shared" si="71"/>
        <v>1</v>
      </c>
      <c r="S71" s="7">
        <v>2.5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2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3"/>
        <v>0</v>
      </c>
      <c r="BF71" s="11">
        <v>30</v>
      </c>
      <c r="BG71" s="10" t="s">
        <v>53</v>
      </c>
      <c r="BH71" s="11"/>
      <c r="BI71" s="10"/>
      <c r="BJ71" s="11"/>
      <c r="BK71" s="10"/>
      <c r="BL71" s="7">
        <v>2</v>
      </c>
      <c r="BM71" s="11"/>
      <c r="BN71" s="10"/>
      <c r="BO71" s="11"/>
      <c r="BP71" s="10"/>
      <c r="BQ71" s="11">
        <v>15</v>
      </c>
      <c r="BR71" s="10" t="s">
        <v>53</v>
      </c>
      <c r="BS71" s="11"/>
      <c r="BT71" s="10"/>
      <c r="BU71" s="11"/>
      <c r="BV71" s="10"/>
      <c r="BW71" s="7">
        <v>1</v>
      </c>
      <c r="BX71" s="7">
        <f t="shared" si="74"/>
        <v>3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5"/>
        <v>0</v>
      </c>
    </row>
    <row r="72" spans="1:95" x14ac:dyDescent="0.2">
      <c r="A72" s="15">
        <v>5</v>
      </c>
      <c r="B72" s="15">
        <v>1</v>
      </c>
      <c r="C72" s="15"/>
      <c r="D72" s="6" t="s">
        <v>197</v>
      </c>
      <c r="E72" s="3" t="s">
        <v>198</v>
      </c>
      <c r="F72" s="6">
        <f t="shared" si="59"/>
        <v>0</v>
      </c>
      <c r="G72" s="6">
        <f t="shared" si="60"/>
        <v>2</v>
      </c>
      <c r="H72" s="6">
        <f t="shared" si="61"/>
        <v>45</v>
      </c>
      <c r="I72" s="6">
        <f t="shared" si="62"/>
        <v>30</v>
      </c>
      <c r="J72" s="6">
        <f t="shared" si="63"/>
        <v>0</v>
      </c>
      <c r="K72" s="6">
        <f t="shared" si="64"/>
        <v>0</v>
      </c>
      <c r="L72" s="6">
        <f t="shared" si="65"/>
        <v>0</v>
      </c>
      <c r="M72" s="6">
        <f t="shared" si="66"/>
        <v>0</v>
      </c>
      <c r="N72" s="6">
        <f t="shared" si="67"/>
        <v>15</v>
      </c>
      <c r="O72" s="6">
        <f t="shared" si="68"/>
        <v>0</v>
      </c>
      <c r="P72" s="6">
        <f t="shared" si="69"/>
        <v>0</v>
      </c>
      <c r="Q72" s="7">
        <f t="shared" si="70"/>
        <v>3</v>
      </c>
      <c r="R72" s="7">
        <f t="shared" si="71"/>
        <v>1</v>
      </c>
      <c r="S72" s="7">
        <v>2.5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2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3"/>
        <v>0</v>
      </c>
      <c r="BF72" s="11">
        <v>30</v>
      </c>
      <c r="BG72" s="10" t="s">
        <v>53</v>
      </c>
      <c r="BH72" s="11"/>
      <c r="BI72" s="10"/>
      <c r="BJ72" s="11"/>
      <c r="BK72" s="10"/>
      <c r="BL72" s="7">
        <v>2</v>
      </c>
      <c r="BM72" s="11"/>
      <c r="BN72" s="10"/>
      <c r="BO72" s="11"/>
      <c r="BP72" s="10"/>
      <c r="BQ72" s="11">
        <v>15</v>
      </c>
      <c r="BR72" s="10" t="s">
        <v>53</v>
      </c>
      <c r="BS72" s="11"/>
      <c r="BT72" s="10"/>
      <c r="BU72" s="11"/>
      <c r="BV72" s="10"/>
      <c r="BW72" s="7">
        <v>1</v>
      </c>
      <c r="BX72" s="7">
        <f t="shared" si="74"/>
        <v>3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5"/>
        <v>0</v>
      </c>
    </row>
    <row r="73" spans="1:95" x14ac:dyDescent="0.2">
      <c r="A73" s="15">
        <v>5</v>
      </c>
      <c r="B73" s="15">
        <v>1</v>
      </c>
      <c r="C73" s="15"/>
      <c r="D73" s="6" t="s">
        <v>199</v>
      </c>
      <c r="E73" s="3" t="s">
        <v>200</v>
      </c>
      <c r="F73" s="6">
        <f t="shared" si="59"/>
        <v>0</v>
      </c>
      <c r="G73" s="6">
        <f t="shared" si="60"/>
        <v>2</v>
      </c>
      <c r="H73" s="6">
        <f t="shared" si="61"/>
        <v>45</v>
      </c>
      <c r="I73" s="6">
        <f t="shared" si="62"/>
        <v>30</v>
      </c>
      <c r="J73" s="6">
        <f t="shared" si="63"/>
        <v>0</v>
      </c>
      <c r="K73" s="6">
        <f t="shared" si="64"/>
        <v>0</v>
      </c>
      <c r="L73" s="6">
        <f t="shared" si="65"/>
        <v>0</v>
      </c>
      <c r="M73" s="6">
        <f t="shared" si="66"/>
        <v>0</v>
      </c>
      <c r="N73" s="6">
        <f t="shared" si="67"/>
        <v>15</v>
      </c>
      <c r="O73" s="6">
        <f t="shared" si="68"/>
        <v>0</v>
      </c>
      <c r="P73" s="6">
        <f t="shared" si="69"/>
        <v>0</v>
      </c>
      <c r="Q73" s="7">
        <f t="shared" si="70"/>
        <v>3</v>
      </c>
      <c r="R73" s="7">
        <f t="shared" si="71"/>
        <v>1</v>
      </c>
      <c r="S73" s="7">
        <v>2.5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3"/>
        <v>0</v>
      </c>
      <c r="BF73" s="11">
        <v>30</v>
      </c>
      <c r="BG73" s="10" t="s">
        <v>53</v>
      </c>
      <c r="BH73" s="11"/>
      <c r="BI73" s="10"/>
      <c r="BJ73" s="11"/>
      <c r="BK73" s="10"/>
      <c r="BL73" s="7">
        <v>2</v>
      </c>
      <c r="BM73" s="11"/>
      <c r="BN73" s="10"/>
      <c r="BO73" s="11"/>
      <c r="BP73" s="10"/>
      <c r="BQ73" s="11">
        <v>15</v>
      </c>
      <c r="BR73" s="10" t="s">
        <v>53</v>
      </c>
      <c r="BS73" s="11"/>
      <c r="BT73" s="10"/>
      <c r="BU73" s="11"/>
      <c r="BV73" s="10"/>
      <c r="BW73" s="7">
        <v>1</v>
      </c>
      <c r="BX73" s="7">
        <f t="shared" si="74"/>
        <v>3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5"/>
        <v>0</v>
      </c>
    </row>
    <row r="74" spans="1:95" ht="20.100000000000001" customHeight="1" x14ac:dyDescent="0.2">
      <c r="A74" s="12" t="s">
        <v>140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2"/>
      <c r="CQ74" s="13"/>
    </row>
    <row r="75" spans="1:95" x14ac:dyDescent="0.2">
      <c r="A75" s="6"/>
      <c r="B75" s="6"/>
      <c r="C75" s="6"/>
      <c r="D75" s="6" t="s">
        <v>141</v>
      </c>
      <c r="E75" s="3" t="s">
        <v>142</v>
      </c>
      <c r="F75" s="6">
        <f>COUNTIF(T75:CO75,"e")</f>
        <v>0</v>
      </c>
      <c r="G75" s="6">
        <f>COUNTIF(T75:CO75,"z")</f>
        <v>1</v>
      </c>
      <c r="H75" s="6">
        <f>SUM(I75:P75)</f>
        <v>4</v>
      </c>
      <c r="I75" s="6">
        <f>T75+AM75+BF75+BY75</f>
        <v>0</v>
      </c>
      <c r="J75" s="6">
        <f>V75+AO75+BH75+CA75</f>
        <v>0</v>
      </c>
      <c r="K75" s="6">
        <f>X75+AQ75+BJ75+CC75</f>
        <v>0</v>
      </c>
      <c r="L75" s="6">
        <f>AA75+AT75+BM75+CF75</f>
        <v>0</v>
      </c>
      <c r="M75" s="6">
        <f>AC75+AV75+BO75+CH75</f>
        <v>0</v>
      </c>
      <c r="N75" s="6">
        <f>AE75+AX75+BQ75+CJ75</f>
        <v>0</v>
      </c>
      <c r="O75" s="6">
        <f>AG75+AZ75+BS75+CL75</f>
        <v>0</v>
      </c>
      <c r="P75" s="6">
        <f>AI75+BB75+BU75+CN75</f>
        <v>4</v>
      </c>
      <c r="Q75" s="7">
        <f>AL75+BE75+BX75+CQ75</f>
        <v>4</v>
      </c>
      <c r="R75" s="7">
        <f>AK75+BD75+BW75+CP75</f>
        <v>4</v>
      </c>
      <c r="S75" s="7">
        <v>0.1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>
        <v>4</v>
      </c>
      <c r="AJ75" s="10" t="s">
        <v>53</v>
      </c>
      <c r="AK75" s="7">
        <v>4</v>
      </c>
      <c r="AL75" s="7">
        <f>Z75+AK75</f>
        <v>4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>AS75+BD75</f>
        <v>0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>BL75+BW75</f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>CE75+CP75</f>
        <v>0</v>
      </c>
    </row>
    <row r="76" spans="1:95" ht="15.95" customHeight="1" x14ac:dyDescent="0.2">
      <c r="A76" s="6"/>
      <c r="B76" s="6"/>
      <c r="C76" s="6"/>
      <c r="D76" s="6"/>
      <c r="E76" s="6" t="s">
        <v>68</v>
      </c>
      <c r="F76" s="6">
        <f t="shared" ref="F76:AK76" si="76">SUM(F75:F75)</f>
        <v>0</v>
      </c>
      <c r="G76" s="6">
        <f t="shared" si="76"/>
        <v>1</v>
      </c>
      <c r="H76" s="6">
        <f t="shared" si="76"/>
        <v>4</v>
      </c>
      <c r="I76" s="6">
        <f t="shared" si="76"/>
        <v>0</v>
      </c>
      <c r="J76" s="6">
        <f t="shared" si="76"/>
        <v>0</v>
      </c>
      <c r="K76" s="6">
        <f t="shared" si="76"/>
        <v>0</v>
      </c>
      <c r="L76" s="6">
        <f t="shared" si="76"/>
        <v>0</v>
      </c>
      <c r="M76" s="6">
        <f t="shared" si="76"/>
        <v>0</v>
      </c>
      <c r="N76" s="6">
        <f t="shared" si="76"/>
        <v>0</v>
      </c>
      <c r="O76" s="6">
        <f t="shared" si="76"/>
        <v>0</v>
      </c>
      <c r="P76" s="6">
        <f t="shared" si="76"/>
        <v>4</v>
      </c>
      <c r="Q76" s="7">
        <f t="shared" si="76"/>
        <v>4</v>
      </c>
      <c r="R76" s="7">
        <f t="shared" si="76"/>
        <v>4</v>
      </c>
      <c r="S76" s="7">
        <f t="shared" si="76"/>
        <v>0.1</v>
      </c>
      <c r="T76" s="11">
        <f t="shared" si="76"/>
        <v>0</v>
      </c>
      <c r="U76" s="10">
        <f t="shared" si="76"/>
        <v>0</v>
      </c>
      <c r="V76" s="11">
        <f t="shared" si="76"/>
        <v>0</v>
      </c>
      <c r="W76" s="10">
        <f t="shared" si="76"/>
        <v>0</v>
      </c>
      <c r="X76" s="11">
        <f t="shared" si="76"/>
        <v>0</v>
      </c>
      <c r="Y76" s="10">
        <f t="shared" si="76"/>
        <v>0</v>
      </c>
      <c r="Z76" s="7">
        <f t="shared" si="76"/>
        <v>0</v>
      </c>
      <c r="AA76" s="11">
        <f t="shared" si="76"/>
        <v>0</v>
      </c>
      <c r="AB76" s="10">
        <f t="shared" si="76"/>
        <v>0</v>
      </c>
      <c r="AC76" s="11">
        <f t="shared" si="76"/>
        <v>0</v>
      </c>
      <c r="AD76" s="10">
        <f t="shared" si="76"/>
        <v>0</v>
      </c>
      <c r="AE76" s="11">
        <f t="shared" si="76"/>
        <v>0</v>
      </c>
      <c r="AF76" s="10">
        <f t="shared" si="76"/>
        <v>0</v>
      </c>
      <c r="AG76" s="11">
        <f t="shared" si="76"/>
        <v>0</v>
      </c>
      <c r="AH76" s="10">
        <f t="shared" si="76"/>
        <v>0</v>
      </c>
      <c r="AI76" s="11">
        <f t="shared" si="76"/>
        <v>4</v>
      </c>
      <c r="AJ76" s="10">
        <f t="shared" si="76"/>
        <v>0</v>
      </c>
      <c r="AK76" s="7">
        <f t="shared" si="76"/>
        <v>4</v>
      </c>
      <c r="AL76" s="7">
        <f t="shared" ref="AL76:BQ76" si="77">SUM(AL75:AL75)</f>
        <v>4</v>
      </c>
      <c r="AM76" s="11">
        <f t="shared" si="77"/>
        <v>0</v>
      </c>
      <c r="AN76" s="10">
        <f t="shared" si="77"/>
        <v>0</v>
      </c>
      <c r="AO76" s="11">
        <f t="shared" si="77"/>
        <v>0</v>
      </c>
      <c r="AP76" s="10">
        <f t="shared" si="77"/>
        <v>0</v>
      </c>
      <c r="AQ76" s="11">
        <f t="shared" si="77"/>
        <v>0</v>
      </c>
      <c r="AR76" s="10">
        <f t="shared" si="77"/>
        <v>0</v>
      </c>
      <c r="AS76" s="7">
        <f t="shared" si="77"/>
        <v>0</v>
      </c>
      <c r="AT76" s="11">
        <f t="shared" si="77"/>
        <v>0</v>
      </c>
      <c r="AU76" s="10">
        <f t="shared" si="77"/>
        <v>0</v>
      </c>
      <c r="AV76" s="11">
        <f t="shared" si="77"/>
        <v>0</v>
      </c>
      <c r="AW76" s="10">
        <f t="shared" si="77"/>
        <v>0</v>
      </c>
      <c r="AX76" s="11">
        <f t="shared" si="77"/>
        <v>0</v>
      </c>
      <c r="AY76" s="10">
        <f t="shared" si="77"/>
        <v>0</v>
      </c>
      <c r="AZ76" s="11">
        <f t="shared" si="77"/>
        <v>0</v>
      </c>
      <c r="BA76" s="10">
        <f t="shared" si="77"/>
        <v>0</v>
      </c>
      <c r="BB76" s="11">
        <f t="shared" si="77"/>
        <v>0</v>
      </c>
      <c r="BC76" s="10">
        <f t="shared" si="77"/>
        <v>0</v>
      </c>
      <c r="BD76" s="7">
        <f t="shared" si="77"/>
        <v>0</v>
      </c>
      <c r="BE76" s="7">
        <f t="shared" si="77"/>
        <v>0</v>
      </c>
      <c r="BF76" s="11">
        <f t="shared" si="77"/>
        <v>0</v>
      </c>
      <c r="BG76" s="10">
        <f t="shared" si="77"/>
        <v>0</v>
      </c>
      <c r="BH76" s="11">
        <f t="shared" si="77"/>
        <v>0</v>
      </c>
      <c r="BI76" s="10">
        <f t="shared" si="77"/>
        <v>0</v>
      </c>
      <c r="BJ76" s="11">
        <f t="shared" si="77"/>
        <v>0</v>
      </c>
      <c r="BK76" s="10">
        <f t="shared" si="77"/>
        <v>0</v>
      </c>
      <c r="BL76" s="7">
        <f t="shared" si="77"/>
        <v>0</v>
      </c>
      <c r="BM76" s="11">
        <f t="shared" si="77"/>
        <v>0</v>
      </c>
      <c r="BN76" s="10">
        <f t="shared" si="77"/>
        <v>0</v>
      </c>
      <c r="BO76" s="11">
        <f t="shared" si="77"/>
        <v>0</v>
      </c>
      <c r="BP76" s="10">
        <f t="shared" si="77"/>
        <v>0</v>
      </c>
      <c r="BQ76" s="11">
        <f t="shared" si="77"/>
        <v>0</v>
      </c>
      <c r="BR76" s="10">
        <f t="shared" ref="BR76:CQ76" si="78">SUM(BR75:BR75)</f>
        <v>0</v>
      </c>
      <c r="BS76" s="11">
        <f t="shared" si="78"/>
        <v>0</v>
      </c>
      <c r="BT76" s="10">
        <f t="shared" si="78"/>
        <v>0</v>
      </c>
      <c r="BU76" s="11">
        <f t="shared" si="78"/>
        <v>0</v>
      </c>
      <c r="BV76" s="10">
        <f t="shared" si="78"/>
        <v>0</v>
      </c>
      <c r="BW76" s="7">
        <f t="shared" si="78"/>
        <v>0</v>
      </c>
      <c r="BX76" s="7">
        <f t="shared" si="78"/>
        <v>0</v>
      </c>
      <c r="BY76" s="11">
        <f t="shared" si="78"/>
        <v>0</v>
      </c>
      <c r="BZ76" s="10">
        <f t="shared" si="78"/>
        <v>0</v>
      </c>
      <c r="CA76" s="11">
        <f t="shared" si="78"/>
        <v>0</v>
      </c>
      <c r="CB76" s="10">
        <f t="shared" si="78"/>
        <v>0</v>
      </c>
      <c r="CC76" s="11">
        <f t="shared" si="78"/>
        <v>0</v>
      </c>
      <c r="CD76" s="10">
        <f t="shared" si="78"/>
        <v>0</v>
      </c>
      <c r="CE76" s="7">
        <f t="shared" si="78"/>
        <v>0</v>
      </c>
      <c r="CF76" s="11">
        <f t="shared" si="78"/>
        <v>0</v>
      </c>
      <c r="CG76" s="10">
        <f t="shared" si="78"/>
        <v>0</v>
      </c>
      <c r="CH76" s="11">
        <f t="shared" si="78"/>
        <v>0</v>
      </c>
      <c r="CI76" s="10">
        <f t="shared" si="78"/>
        <v>0</v>
      </c>
      <c r="CJ76" s="11">
        <f t="shared" si="78"/>
        <v>0</v>
      </c>
      <c r="CK76" s="10">
        <f t="shared" si="78"/>
        <v>0</v>
      </c>
      <c r="CL76" s="11">
        <f t="shared" si="78"/>
        <v>0</v>
      </c>
      <c r="CM76" s="10">
        <f t="shared" si="78"/>
        <v>0</v>
      </c>
      <c r="CN76" s="11">
        <f t="shared" si="78"/>
        <v>0</v>
      </c>
      <c r="CO76" s="10">
        <f t="shared" si="78"/>
        <v>0</v>
      </c>
      <c r="CP76" s="7">
        <f t="shared" si="78"/>
        <v>0</v>
      </c>
      <c r="CQ76" s="7">
        <f t="shared" si="78"/>
        <v>0</v>
      </c>
    </row>
    <row r="77" spans="1:95" ht="20.100000000000001" customHeight="1" x14ac:dyDescent="0.2">
      <c r="A77" s="12" t="s">
        <v>143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2"/>
      <c r="CQ77" s="13"/>
    </row>
    <row r="78" spans="1:95" x14ac:dyDescent="0.2">
      <c r="A78" s="6"/>
      <c r="B78" s="6"/>
      <c r="C78" s="6"/>
      <c r="D78" s="6" t="s">
        <v>144</v>
      </c>
      <c r="E78" s="3" t="s">
        <v>145</v>
      </c>
      <c r="F78" s="6">
        <f>COUNTIF(T78:CO78,"e")</f>
        <v>0</v>
      </c>
      <c r="G78" s="6">
        <f>COUNTIF(T78:CO78,"z")</f>
        <v>1</v>
      </c>
      <c r="H78" s="6">
        <f>SUM(I78:P78)</f>
        <v>5</v>
      </c>
      <c r="I78" s="6">
        <f>T78+AM78+BF78+BY78</f>
        <v>5</v>
      </c>
      <c r="J78" s="6">
        <f>V78+AO78+BH78+CA78</f>
        <v>0</v>
      </c>
      <c r="K78" s="6">
        <f>X78+AQ78+BJ78+CC78</f>
        <v>0</v>
      </c>
      <c r="L78" s="6">
        <f>AA78+AT78+BM78+CF78</f>
        <v>0</v>
      </c>
      <c r="M78" s="6">
        <f>AC78+AV78+BO78+CH78</f>
        <v>0</v>
      </c>
      <c r="N78" s="6">
        <f>AE78+AX78+BQ78+CJ78</f>
        <v>0</v>
      </c>
      <c r="O78" s="6">
        <f>AG78+AZ78+BS78+CL78</f>
        <v>0</v>
      </c>
      <c r="P78" s="6">
        <f>AI78+BB78+BU78+CN78</f>
        <v>0</v>
      </c>
      <c r="Q78" s="7">
        <f>AL78+BE78+BX78+CQ78</f>
        <v>0</v>
      </c>
      <c r="R78" s="7">
        <f>AK78+BD78+BW78+CP78</f>
        <v>0</v>
      </c>
      <c r="S78" s="7">
        <v>0</v>
      </c>
      <c r="T78" s="11">
        <v>5</v>
      </c>
      <c r="U78" s="10" t="s">
        <v>53</v>
      </c>
      <c r="V78" s="11"/>
      <c r="W78" s="10"/>
      <c r="X78" s="11"/>
      <c r="Y78" s="10"/>
      <c r="Z78" s="7">
        <v>0</v>
      </c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>Z78+AK78</f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>AS78+BD78</f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>BL78+BW78</f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>CE78+CP78</f>
        <v>0</v>
      </c>
    </row>
    <row r="79" spans="1:95" x14ac:dyDescent="0.2">
      <c r="A79" s="6"/>
      <c r="B79" s="6"/>
      <c r="C79" s="6"/>
      <c r="D79" s="6" t="s">
        <v>146</v>
      </c>
      <c r="E79" s="3" t="s">
        <v>147</v>
      </c>
      <c r="F79" s="6">
        <f>COUNTIF(T79:CO79,"e")</f>
        <v>0</v>
      </c>
      <c r="G79" s="6">
        <f>COUNTIF(T79:CO79,"z")</f>
        <v>1</v>
      </c>
      <c r="H79" s="6">
        <f>SUM(I79:P79)</f>
        <v>2</v>
      </c>
      <c r="I79" s="6">
        <f>T79+AM79+BF79+BY79</f>
        <v>2</v>
      </c>
      <c r="J79" s="6">
        <f>V79+AO79+BH79+CA79</f>
        <v>0</v>
      </c>
      <c r="K79" s="6">
        <f>X79+AQ79+BJ79+CC79</f>
        <v>0</v>
      </c>
      <c r="L79" s="6">
        <f>AA79+AT79+BM79+CF79</f>
        <v>0</v>
      </c>
      <c r="M79" s="6">
        <f>AC79+AV79+BO79+CH79</f>
        <v>0</v>
      </c>
      <c r="N79" s="6">
        <f>AE79+AX79+BQ79+CJ79</f>
        <v>0</v>
      </c>
      <c r="O79" s="6">
        <f>AG79+AZ79+BS79+CL79</f>
        <v>0</v>
      </c>
      <c r="P79" s="6">
        <f>AI79+BB79+BU79+CN79</f>
        <v>0</v>
      </c>
      <c r="Q79" s="7">
        <f>AL79+BE79+BX79+CQ79</f>
        <v>0</v>
      </c>
      <c r="R79" s="7">
        <f>AK79+BD79+BW79+CP79</f>
        <v>0</v>
      </c>
      <c r="S79" s="7">
        <v>0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>Z79+AK79</f>
        <v>0</v>
      </c>
      <c r="AM79" s="11">
        <v>2</v>
      </c>
      <c r="AN79" s="10" t="s">
        <v>53</v>
      </c>
      <c r="AO79" s="11"/>
      <c r="AP79" s="10"/>
      <c r="AQ79" s="11"/>
      <c r="AR79" s="10"/>
      <c r="AS79" s="7">
        <v>0</v>
      </c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>AS79+BD79</f>
        <v>0</v>
      </c>
      <c r="BF79" s="11"/>
      <c r="BG79" s="10"/>
      <c r="BH79" s="11"/>
      <c r="BI79" s="10"/>
      <c r="BJ79" s="11"/>
      <c r="BK79" s="10"/>
      <c r="BL79" s="7"/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>BL79+BW79</f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>CE79+CP79</f>
        <v>0</v>
      </c>
    </row>
    <row r="80" spans="1:95" ht="15.95" customHeight="1" x14ac:dyDescent="0.2">
      <c r="A80" s="6"/>
      <c r="B80" s="6"/>
      <c r="C80" s="6"/>
      <c r="D80" s="6"/>
      <c r="E80" s="6" t="s">
        <v>68</v>
      </c>
      <c r="F80" s="6">
        <f t="shared" ref="F80:AK80" si="79">SUM(F78:F79)</f>
        <v>0</v>
      </c>
      <c r="G80" s="6">
        <f t="shared" si="79"/>
        <v>2</v>
      </c>
      <c r="H80" s="6">
        <f t="shared" si="79"/>
        <v>7</v>
      </c>
      <c r="I80" s="6">
        <f t="shared" si="79"/>
        <v>7</v>
      </c>
      <c r="J80" s="6">
        <f t="shared" si="79"/>
        <v>0</v>
      </c>
      <c r="K80" s="6">
        <f t="shared" si="79"/>
        <v>0</v>
      </c>
      <c r="L80" s="6">
        <f t="shared" si="79"/>
        <v>0</v>
      </c>
      <c r="M80" s="6">
        <f t="shared" si="79"/>
        <v>0</v>
      </c>
      <c r="N80" s="6">
        <f t="shared" si="79"/>
        <v>0</v>
      </c>
      <c r="O80" s="6">
        <f t="shared" si="79"/>
        <v>0</v>
      </c>
      <c r="P80" s="6">
        <f t="shared" si="79"/>
        <v>0</v>
      </c>
      <c r="Q80" s="7">
        <f t="shared" si="79"/>
        <v>0</v>
      </c>
      <c r="R80" s="7">
        <f t="shared" si="79"/>
        <v>0</v>
      </c>
      <c r="S80" s="7">
        <f t="shared" si="79"/>
        <v>0</v>
      </c>
      <c r="T80" s="11">
        <f t="shared" si="79"/>
        <v>5</v>
      </c>
      <c r="U80" s="10">
        <f t="shared" si="79"/>
        <v>0</v>
      </c>
      <c r="V80" s="11">
        <f t="shared" si="79"/>
        <v>0</v>
      </c>
      <c r="W80" s="10">
        <f t="shared" si="79"/>
        <v>0</v>
      </c>
      <c r="X80" s="11">
        <f t="shared" si="79"/>
        <v>0</v>
      </c>
      <c r="Y80" s="10">
        <f t="shared" si="79"/>
        <v>0</v>
      </c>
      <c r="Z80" s="7">
        <f t="shared" si="79"/>
        <v>0</v>
      </c>
      <c r="AA80" s="11">
        <f t="shared" si="79"/>
        <v>0</v>
      </c>
      <c r="AB80" s="10">
        <f t="shared" si="79"/>
        <v>0</v>
      </c>
      <c r="AC80" s="11">
        <f t="shared" si="79"/>
        <v>0</v>
      </c>
      <c r="AD80" s="10">
        <f t="shared" si="79"/>
        <v>0</v>
      </c>
      <c r="AE80" s="11">
        <f t="shared" si="79"/>
        <v>0</v>
      </c>
      <c r="AF80" s="10">
        <f t="shared" si="79"/>
        <v>0</v>
      </c>
      <c r="AG80" s="11">
        <f t="shared" si="79"/>
        <v>0</v>
      </c>
      <c r="AH80" s="10">
        <f t="shared" si="79"/>
        <v>0</v>
      </c>
      <c r="AI80" s="11">
        <f t="shared" si="79"/>
        <v>0</v>
      </c>
      <c r="AJ80" s="10">
        <f t="shared" si="79"/>
        <v>0</v>
      </c>
      <c r="AK80" s="7">
        <f t="shared" si="79"/>
        <v>0</v>
      </c>
      <c r="AL80" s="7">
        <f t="shared" ref="AL80:BQ80" si="80">SUM(AL78:AL79)</f>
        <v>0</v>
      </c>
      <c r="AM80" s="11">
        <f t="shared" si="80"/>
        <v>2</v>
      </c>
      <c r="AN80" s="10">
        <f t="shared" si="80"/>
        <v>0</v>
      </c>
      <c r="AO80" s="11">
        <f t="shared" si="80"/>
        <v>0</v>
      </c>
      <c r="AP80" s="10">
        <f t="shared" si="80"/>
        <v>0</v>
      </c>
      <c r="AQ80" s="11">
        <f t="shared" si="80"/>
        <v>0</v>
      </c>
      <c r="AR80" s="10">
        <f t="shared" si="80"/>
        <v>0</v>
      </c>
      <c r="AS80" s="7">
        <f t="shared" si="80"/>
        <v>0</v>
      </c>
      <c r="AT80" s="11">
        <f t="shared" si="80"/>
        <v>0</v>
      </c>
      <c r="AU80" s="10">
        <f t="shared" si="80"/>
        <v>0</v>
      </c>
      <c r="AV80" s="11">
        <f t="shared" si="80"/>
        <v>0</v>
      </c>
      <c r="AW80" s="10">
        <f t="shared" si="80"/>
        <v>0</v>
      </c>
      <c r="AX80" s="11">
        <f t="shared" si="80"/>
        <v>0</v>
      </c>
      <c r="AY80" s="10">
        <f t="shared" si="80"/>
        <v>0</v>
      </c>
      <c r="AZ80" s="11">
        <f t="shared" si="80"/>
        <v>0</v>
      </c>
      <c r="BA80" s="10">
        <f t="shared" si="80"/>
        <v>0</v>
      </c>
      <c r="BB80" s="11">
        <f t="shared" si="80"/>
        <v>0</v>
      </c>
      <c r="BC80" s="10">
        <f t="shared" si="80"/>
        <v>0</v>
      </c>
      <c r="BD80" s="7">
        <f t="shared" si="80"/>
        <v>0</v>
      </c>
      <c r="BE80" s="7">
        <f t="shared" si="80"/>
        <v>0</v>
      </c>
      <c r="BF80" s="11">
        <f t="shared" si="80"/>
        <v>0</v>
      </c>
      <c r="BG80" s="10">
        <f t="shared" si="80"/>
        <v>0</v>
      </c>
      <c r="BH80" s="11">
        <f t="shared" si="80"/>
        <v>0</v>
      </c>
      <c r="BI80" s="10">
        <f t="shared" si="80"/>
        <v>0</v>
      </c>
      <c r="BJ80" s="11">
        <f t="shared" si="80"/>
        <v>0</v>
      </c>
      <c r="BK80" s="10">
        <f t="shared" si="80"/>
        <v>0</v>
      </c>
      <c r="BL80" s="7">
        <f t="shared" si="80"/>
        <v>0</v>
      </c>
      <c r="BM80" s="11">
        <f t="shared" si="80"/>
        <v>0</v>
      </c>
      <c r="BN80" s="10">
        <f t="shared" si="80"/>
        <v>0</v>
      </c>
      <c r="BO80" s="11">
        <f t="shared" si="80"/>
        <v>0</v>
      </c>
      <c r="BP80" s="10">
        <f t="shared" si="80"/>
        <v>0</v>
      </c>
      <c r="BQ80" s="11">
        <f t="shared" si="80"/>
        <v>0</v>
      </c>
      <c r="BR80" s="10">
        <f t="shared" ref="BR80:CQ80" si="81">SUM(BR78:BR79)</f>
        <v>0</v>
      </c>
      <c r="BS80" s="11">
        <f t="shared" si="81"/>
        <v>0</v>
      </c>
      <c r="BT80" s="10">
        <f t="shared" si="81"/>
        <v>0</v>
      </c>
      <c r="BU80" s="11">
        <f t="shared" si="81"/>
        <v>0</v>
      </c>
      <c r="BV80" s="10">
        <f t="shared" si="81"/>
        <v>0</v>
      </c>
      <c r="BW80" s="7">
        <f t="shared" si="81"/>
        <v>0</v>
      </c>
      <c r="BX80" s="7">
        <f t="shared" si="81"/>
        <v>0</v>
      </c>
      <c r="BY80" s="11">
        <f t="shared" si="81"/>
        <v>0</v>
      </c>
      <c r="BZ80" s="10">
        <f t="shared" si="81"/>
        <v>0</v>
      </c>
      <c r="CA80" s="11">
        <f t="shared" si="81"/>
        <v>0</v>
      </c>
      <c r="CB80" s="10">
        <f t="shared" si="81"/>
        <v>0</v>
      </c>
      <c r="CC80" s="11">
        <f t="shared" si="81"/>
        <v>0</v>
      </c>
      <c r="CD80" s="10">
        <f t="shared" si="81"/>
        <v>0</v>
      </c>
      <c r="CE80" s="7">
        <f t="shared" si="81"/>
        <v>0</v>
      </c>
      <c r="CF80" s="11">
        <f t="shared" si="81"/>
        <v>0</v>
      </c>
      <c r="CG80" s="10">
        <f t="shared" si="81"/>
        <v>0</v>
      </c>
      <c r="CH80" s="11">
        <f t="shared" si="81"/>
        <v>0</v>
      </c>
      <c r="CI80" s="10">
        <f t="shared" si="81"/>
        <v>0</v>
      </c>
      <c r="CJ80" s="11">
        <f t="shared" si="81"/>
        <v>0</v>
      </c>
      <c r="CK80" s="10">
        <f t="shared" si="81"/>
        <v>0</v>
      </c>
      <c r="CL80" s="11">
        <f t="shared" si="81"/>
        <v>0</v>
      </c>
      <c r="CM80" s="10">
        <f t="shared" si="81"/>
        <v>0</v>
      </c>
      <c r="CN80" s="11">
        <f t="shared" si="81"/>
        <v>0</v>
      </c>
      <c r="CO80" s="10">
        <f t="shared" si="81"/>
        <v>0</v>
      </c>
      <c r="CP80" s="7">
        <f t="shared" si="81"/>
        <v>0</v>
      </c>
      <c r="CQ80" s="7">
        <f t="shared" si="81"/>
        <v>0</v>
      </c>
    </row>
    <row r="81" spans="1:95" ht="20.100000000000001" customHeight="1" x14ac:dyDescent="0.2">
      <c r="A81" s="6"/>
      <c r="B81" s="6"/>
      <c r="C81" s="6"/>
      <c r="D81" s="6"/>
      <c r="E81" s="8" t="s">
        <v>148</v>
      </c>
      <c r="F81" s="6">
        <f>F25+F28+F37+F50+F76+F80</f>
        <v>8</v>
      </c>
      <c r="G81" s="6">
        <f>G25+G28+G37+G50+G76+G80</f>
        <v>41</v>
      </c>
      <c r="H81" s="6">
        <f t="shared" ref="H81:P81" si="82">H25+H28+H37+H50+H80</f>
        <v>1027</v>
      </c>
      <c r="I81" s="6">
        <f t="shared" si="82"/>
        <v>532</v>
      </c>
      <c r="J81" s="6">
        <f t="shared" si="82"/>
        <v>90</v>
      </c>
      <c r="K81" s="6">
        <f t="shared" si="82"/>
        <v>0</v>
      </c>
      <c r="L81" s="6">
        <f t="shared" si="82"/>
        <v>300</v>
      </c>
      <c r="M81" s="6">
        <f t="shared" si="82"/>
        <v>30</v>
      </c>
      <c r="N81" s="6">
        <f t="shared" si="82"/>
        <v>75</v>
      </c>
      <c r="O81" s="6">
        <f t="shared" si="82"/>
        <v>0</v>
      </c>
      <c r="P81" s="6">
        <f t="shared" si="82"/>
        <v>0</v>
      </c>
      <c r="Q81" s="7">
        <f>Q25+Q28+Q37+Q50+Q76+Q80</f>
        <v>90</v>
      </c>
      <c r="R81" s="7">
        <f>R25+R28+R37+R50+R76+R80</f>
        <v>49.8</v>
      </c>
      <c r="S81" s="7">
        <f>S25+S28+S37+S50+S76+S80</f>
        <v>48.2</v>
      </c>
      <c r="T81" s="11">
        <f t="shared" ref="T81:Y81" si="83">T25+T28+T37+T50+T80</f>
        <v>200</v>
      </c>
      <c r="U81" s="10">
        <f t="shared" si="83"/>
        <v>0</v>
      </c>
      <c r="V81" s="11">
        <f t="shared" si="83"/>
        <v>15</v>
      </c>
      <c r="W81" s="10">
        <f t="shared" si="83"/>
        <v>0</v>
      </c>
      <c r="X81" s="11">
        <f t="shared" si="83"/>
        <v>0</v>
      </c>
      <c r="Y81" s="10">
        <f t="shared" si="83"/>
        <v>0</v>
      </c>
      <c r="Z81" s="7">
        <f>Z25+Z28+Z37+Z50+Z76+Z80</f>
        <v>14.8</v>
      </c>
      <c r="AA81" s="11">
        <f t="shared" ref="AA81:AJ81" si="84">AA25+AA28+AA37+AA50+AA80</f>
        <v>75</v>
      </c>
      <c r="AB81" s="10">
        <f t="shared" si="84"/>
        <v>0</v>
      </c>
      <c r="AC81" s="11">
        <f t="shared" si="84"/>
        <v>30</v>
      </c>
      <c r="AD81" s="10">
        <f t="shared" si="84"/>
        <v>0</v>
      </c>
      <c r="AE81" s="11">
        <f t="shared" si="84"/>
        <v>45</v>
      </c>
      <c r="AF81" s="10">
        <f t="shared" si="84"/>
        <v>0</v>
      </c>
      <c r="AG81" s="11">
        <f t="shared" si="84"/>
        <v>0</v>
      </c>
      <c r="AH81" s="10">
        <f t="shared" si="84"/>
        <v>0</v>
      </c>
      <c r="AI81" s="11">
        <f t="shared" si="84"/>
        <v>0</v>
      </c>
      <c r="AJ81" s="10">
        <f t="shared" si="84"/>
        <v>0</v>
      </c>
      <c r="AK81" s="7">
        <f>AK25+AK28+AK37+AK50+AK76+AK80</f>
        <v>15.2</v>
      </c>
      <c r="AL81" s="7">
        <f>AL25+AL28+AL37+AL50+AL76+AL80</f>
        <v>30</v>
      </c>
      <c r="AM81" s="11">
        <f t="shared" ref="AM81:AR81" si="85">AM25+AM28+AM37+AM50+AM80</f>
        <v>227</v>
      </c>
      <c r="AN81" s="10">
        <f t="shared" si="85"/>
        <v>0</v>
      </c>
      <c r="AO81" s="11">
        <f t="shared" si="85"/>
        <v>75</v>
      </c>
      <c r="AP81" s="10">
        <f t="shared" si="85"/>
        <v>0</v>
      </c>
      <c r="AQ81" s="11">
        <f t="shared" si="85"/>
        <v>0</v>
      </c>
      <c r="AR81" s="10">
        <f t="shared" si="85"/>
        <v>0</v>
      </c>
      <c r="AS81" s="7">
        <f>AS25+AS28+AS37+AS50+AS76+AS80</f>
        <v>19.2</v>
      </c>
      <c r="AT81" s="11">
        <f t="shared" ref="AT81:BC81" si="86">AT25+AT28+AT37+AT50+AT80</f>
        <v>165</v>
      </c>
      <c r="AU81" s="10">
        <f t="shared" si="86"/>
        <v>0</v>
      </c>
      <c r="AV81" s="11">
        <f t="shared" si="86"/>
        <v>0</v>
      </c>
      <c r="AW81" s="10">
        <f t="shared" si="86"/>
        <v>0</v>
      </c>
      <c r="AX81" s="11">
        <f t="shared" si="86"/>
        <v>15</v>
      </c>
      <c r="AY81" s="10">
        <f t="shared" si="86"/>
        <v>0</v>
      </c>
      <c r="AZ81" s="11">
        <f t="shared" si="86"/>
        <v>0</v>
      </c>
      <c r="BA81" s="10">
        <f t="shared" si="86"/>
        <v>0</v>
      </c>
      <c r="BB81" s="11">
        <f t="shared" si="86"/>
        <v>0</v>
      </c>
      <c r="BC81" s="10">
        <f t="shared" si="86"/>
        <v>0</v>
      </c>
      <c r="BD81" s="7">
        <f>BD25+BD28+BD37+BD50+BD76+BD80</f>
        <v>10.8</v>
      </c>
      <c r="BE81" s="7">
        <f>BE25+BE28+BE37+BE50+BE76+BE80</f>
        <v>30</v>
      </c>
      <c r="BF81" s="11">
        <f t="shared" ref="BF81:BK81" si="87">BF25+BF28+BF37+BF50+BF80</f>
        <v>105</v>
      </c>
      <c r="BG81" s="10">
        <f t="shared" si="87"/>
        <v>0</v>
      </c>
      <c r="BH81" s="11">
        <f t="shared" si="87"/>
        <v>0</v>
      </c>
      <c r="BI81" s="10">
        <f t="shared" si="87"/>
        <v>0</v>
      </c>
      <c r="BJ81" s="11">
        <f t="shared" si="87"/>
        <v>0</v>
      </c>
      <c r="BK81" s="10">
        <f t="shared" si="87"/>
        <v>0</v>
      </c>
      <c r="BL81" s="7">
        <f>BL25+BL28+BL37+BL50+BL76+BL80</f>
        <v>6.2</v>
      </c>
      <c r="BM81" s="11">
        <f t="shared" ref="BM81:BV81" si="88">BM25+BM28+BM37+BM50+BM80</f>
        <v>60</v>
      </c>
      <c r="BN81" s="10">
        <f t="shared" si="88"/>
        <v>0</v>
      </c>
      <c r="BO81" s="11">
        <f t="shared" si="88"/>
        <v>0</v>
      </c>
      <c r="BP81" s="10">
        <f t="shared" si="88"/>
        <v>0</v>
      </c>
      <c r="BQ81" s="11">
        <f t="shared" si="88"/>
        <v>15</v>
      </c>
      <c r="BR81" s="10">
        <f t="shared" si="88"/>
        <v>0</v>
      </c>
      <c r="BS81" s="11">
        <f t="shared" si="88"/>
        <v>0</v>
      </c>
      <c r="BT81" s="10">
        <f t="shared" si="88"/>
        <v>0</v>
      </c>
      <c r="BU81" s="11">
        <f t="shared" si="88"/>
        <v>0</v>
      </c>
      <c r="BV81" s="10">
        <f t="shared" si="88"/>
        <v>0</v>
      </c>
      <c r="BW81" s="7">
        <f>BW25+BW28+BW37+BW50+BW76+BW80</f>
        <v>23.8</v>
      </c>
      <c r="BX81" s="7">
        <f>BX25+BX28+BX37+BX50+BX76+BX80</f>
        <v>30</v>
      </c>
      <c r="BY81" s="11">
        <f t="shared" ref="BY81:CD81" si="89">BY25+BY28+BY37+BY50+BY80</f>
        <v>0</v>
      </c>
      <c r="BZ81" s="10">
        <f t="shared" si="89"/>
        <v>0</v>
      </c>
      <c r="CA81" s="11">
        <f t="shared" si="89"/>
        <v>0</v>
      </c>
      <c r="CB81" s="10">
        <f t="shared" si="89"/>
        <v>0</v>
      </c>
      <c r="CC81" s="11">
        <f t="shared" si="89"/>
        <v>0</v>
      </c>
      <c r="CD81" s="10">
        <f t="shared" si="89"/>
        <v>0</v>
      </c>
      <c r="CE81" s="7">
        <f>CE25+CE28+CE37+CE50+CE76+CE80</f>
        <v>0</v>
      </c>
      <c r="CF81" s="11">
        <f t="shared" ref="CF81:CO81" si="90">CF25+CF28+CF37+CF50+CF80</f>
        <v>0</v>
      </c>
      <c r="CG81" s="10">
        <f t="shared" si="90"/>
        <v>0</v>
      </c>
      <c r="CH81" s="11">
        <f t="shared" si="90"/>
        <v>0</v>
      </c>
      <c r="CI81" s="10">
        <f t="shared" si="90"/>
        <v>0</v>
      </c>
      <c r="CJ81" s="11">
        <f t="shared" si="90"/>
        <v>0</v>
      </c>
      <c r="CK81" s="10">
        <f t="shared" si="90"/>
        <v>0</v>
      </c>
      <c r="CL81" s="11">
        <f t="shared" si="90"/>
        <v>0</v>
      </c>
      <c r="CM81" s="10">
        <f t="shared" si="90"/>
        <v>0</v>
      </c>
      <c r="CN81" s="11">
        <f t="shared" si="90"/>
        <v>0</v>
      </c>
      <c r="CO81" s="10">
        <f t="shared" si="90"/>
        <v>0</v>
      </c>
      <c r="CP81" s="7">
        <f>CP25+CP28+CP37+CP50+CP76+CP80</f>
        <v>0</v>
      </c>
      <c r="CQ81" s="7">
        <f>CQ25+CQ28+CQ37+CQ50+CQ76+CQ80</f>
        <v>0</v>
      </c>
    </row>
    <row r="83" spans="1:95" x14ac:dyDescent="0.2">
      <c r="D83" s="3" t="s">
        <v>22</v>
      </c>
      <c r="E83" s="3" t="s">
        <v>149</v>
      </c>
    </row>
    <row r="84" spans="1:95" x14ac:dyDescent="0.2">
      <c r="D84" s="3" t="s">
        <v>26</v>
      </c>
      <c r="E84" s="3" t="s">
        <v>150</v>
      </c>
    </row>
    <row r="85" spans="1:95" x14ac:dyDescent="0.2">
      <c r="D85" s="14" t="s">
        <v>32</v>
      </c>
      <c r="E85" s="14"/>
    </row>
    <row r="86" spans="1:95" x14ac:dyDescent="0.2">
      <c r="D86" s="3" t="s">
        <v>34</v>
      </c>
      <c r="E86" s="3" t="s">
        <v>151</v>
      </c>
    </row>
    <row r="87" spans="1:95" x14ac:dyDescent="0.2">
      <c r="D87" s="3" t="s">
        <v>35</v>
      </c>
      <c r="E87" s="3" t="s">
        <v>152</v>
      </c>
    </row>
    <row r="88" spans="1:95" x14ac:dyDescent="0.2">
      <c r="D88" s="3" t="s">
        <v>36</v>
      </c>
      <c r="E88" s="3" t="s">
        <v>153</v>
      </c>
    </row>
    <row r="89" spans="1:95" x14ac:dyDescent="0.2">
      <c r="D89" s="14" t="s">
        <v>33</v>
      </c>
      <c r="E89" s="14"/>
      <c r="M89" s="9"/>
      <c r="U89" s="9"/>
      <c r="AC89" s="9"/>
    </row>
    <row r="90" spans="1:95" x14ac:dyDescent="0.2">
      <c r="D90" s="3" t="s">
        <v>37</v>
      </c>
      <c r="E90" s="3" t="s">
        <v>154</v>
      </c>
    </row>
    <row r="91" spans="1:95" x14ac:dyDescent="0.2">
      <c r="D91" s="3" t="s">
        <v>38</v>
      </c>
      <c r="E91" s="3" t="s">
        <v>155</v>
      </c>
    </row>
    <row r="92" spans="1:95" x14ac:dyDescent="0.2">
      <c r="D92" s="3" t="s">
        <v>36</v>
      </c>
      <c r="E92" s="3" t="s">
        <v>153</v>
      </c>
    </row>
    <row r="93" spans="1:95" x14ac:dyDescent="0.2">
      <c r="D93" s="3" t="s">
        <v>39</v>
      </c>
      <c r="E93" s="3" t="s">
        <v>156</v>
      </c>
    </row>
    <row r="94" spans="1:95" x14ac:dyDescent="0.2">
      <c r="D94" s="3" t="s">
        <v>40</v>
      </c>
      <c r="E94" s="3" t="s">
        <v>157</v>
      </c>
    </row>
  </sheetData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2"/>
    <mergeCell ref="A59:A62"/>
    <mergeCell ref="B59:B62"/>
    <mergeCell ref="A74:CQ74"/>
    <mergeCell ref="A77:CQ77"/>
    <mergeCell ref="D85:E85"/>
    <mergeCell ref="D89:E89"/>
    <mergeCell ref="C63:C68"/>
    <mergeCell ref="A63:A68"/>
    <mergeCell ref="B63:B68"/>
    <mergeCell ref="C69:C73"/>
    <mergeCell ref="A69:A73"/>
    <mergeCell ref="B69:B7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workbookViewId="0">
      <selection activeCell="W21" sqref="W21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89</v>
      </c>
      <c r="AM8" t="s">
        <v>16</v>
      </c>
    </row>
    <row r="9" spans="1:95" x14ac:dyDescent="0.2">
      <c r="E9" t="s">
        <v>17</v>
      </c>
      <c r="F9" s="1" t="s">
        <v>18</v>
      </c>
      <c r="AM9" t="s">
        <v>236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46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46</v>
      </c>
      <c r="AL14" s="16" t="s">
        <v>47</v>
      </c>
      <c r="AM14" s="17" t="s">
        <v>32</v>
      </c>
      <c r="AN14" s="17"/>
      <c r="AO14" s="17"/>
      <c r="AP14" s="17"/>
      <c r="AQ14" s="17"/>
      <c r="AR14" s="17"/>
      <c r="AS14" s="16" t="s">
        <v>46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46</v>
      </c>
      <c r="BE14" s="16" t="s">
        <v>47</v>
      </c>
      <c r="BF14" s="17" t="s">
        <v>32</v>
      </c>
      <c r="BG14" s="17"/>
      <c r="BH14" s="17"/>
      <c r="BI14" s="17"/>
      <c r="BJ14" s="17"/>
      <c r="BK14" s="17"/>
      <c r="BL14" s="16" t="s">
        <v>46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46</v>
      </c>
      <c r="BX14" s="16" t="s">
        <v>47</v>
      </c>
      <c r="BY14" s="17" t="s">
        <v>32</v>
      </c>
      <c r="BZ14" s="17"/>
      <c r="CA14" s="17"/>
      <c r="CB14" s="17"/>
      <c r="CC14" s="17"/>
      <c r="CD14" s="17"/>
      <c r="CE14" s="16" t="s">
        <v>46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36</v>
      </c>
      <c r="AF15" s="18"/>
      <c r="AG15" s="18" t="s">
        <v>39</v>
      </c>
      <c r="AH15" s="18"/>
      <c r="AI15" s="18" t="s">
        <v>40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36</v>
      </c>
      <c r="AY15" s="18"/>
      <c r="AZ15" s="18" t="s">
        <v>39</v>
      </c>
      <c r="BA15" s="18"/>
      <c r="BB15" s="18" t="s">
        <v>40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36</v>
      </c>
      <c r="BR15" s="18"/>
      <c r="BS15" s="18" t="s">
        <v>39</v>
      </c>
      <c r="BT15" s="18"/>
      <c r="BU15" s="18" t="s">
        <v>40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36</v>
      </c>
      <c r="CK15" s="18"/>
      <c r="CL15" s="18" t="s">
        <v>39</v>
      </c>
      <c r="CM15" s="18"/>
      <c r="CN15" s="18" t="s">
        <v>40</v>
      </c>
      <c r="CO15" s="18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>COUNTIF(T17:CO17,"e")</f>
        <v>0</v>
      </c>
      <c r="G17" s="6">
        <f>COUNTIF(T17:CO17,"z")</f>
        <v>1</v>
      </c>
      <c r="H17" s="6">
        <f t="shared" ref="H17:H24" si="0">SUM(I17:P17)</f>
        <v>30</v>
      </c>
      <c r="I17" s="6">
        <f t="shared" ref="I17:I24" si="1">T17+AM17+BF17+BY17</f>
        <v>30</v>
      </c>
      <c r="J17" s="6">
        <f t="shared" ref="J17:J24" si="2">V17+AO17+BH17+CA17</f>
        <v>0</v>
      </c>
      <c r="K17" s="6">
        <f t="shared" ref="K17:K24" si="3">X17+AQ17+BJ17+CC17</f>
        <v>0</v>
      </c>
      <c r="L17" s="6">
        <f t="shared" ref="L17:L24" si="4">AA17+AT17+BM17+CF17</f>
        <v>0</v>
      </c>
      <c r="M17" s="6">
        <f t="shared" ref="M17:M24" si="5">AC17+AV17+BO17+CH17</f>
        <v>0</v>
      </c>
      <c r="N17" s="6">
        <f t="shared" ref="N17:N24" si="6">AE17+AX17+BQ17+CJ17</f>
        <v>0</v>
      </c>
      <c r="O17" s="6">
        <f t="shared" ref="O17:O24" si="7">AG17+AZ17+BS17+CL17</f>
        <v>0</v>
      </c>
      <c r="P17" s="6">
        <f t="shared" ref="P17:P24" si="8">AI17+BB17+BU17+CN17</f>
        <v>0</v>
      </c>
      <c r="Q17" s="7">
        <f t="shared" ref="Q17:Q24" si="9">AL17+BE17+BX17+CQ17</f>
        <v>2</v>
      </c>
      <c r="R17" s="7">
        <f t="shared" ref="R17:R24" si="10">AK17+BD17+BW17+CP17</f>
        <v>0</v>
      </c>
      <c r="S17" s="7">
        <v>2</v>
      </c>
      <c r="T17" s="11">
        <v>30</v>
      </c>
      <c r="U17" s="10" t="s">
        <v>53</v>
      </c>
      <c r="V17" s="11"/>
      <c r="W17" s="10"/>
      <c r="X17" s="11"/>
      <c r="Y17" s="10"/>
      <c r="Z17" s="7">
        <v>2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Z17+AK17</f>
        <v>2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4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CE17+CP17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1</v>
      </c>
      <c r="S18" s="7">
        <v>1.5</v>
      </c>
      <c r="T18" s="11">
        <v>15</v>
      </c>
      <c r="U18" s="10" t="s">
        <v>53</v>
      </c>
      <c r="V18" s="11"/>
      <c r="W18" s="10"/>
      <c r="X18" s="11"/>
      <c r="Y18" s="10"/>
      <c r="Z18" s="7">
        <v>1</v>
      </c>
      <c r="AA18" s="11"/>
      <c r="AB18" s="10"/>
      <c r="AC18" s="11"/>
      <c r="AD18" s="10"/>
      <c r="AE18" s="11">
        <v>15</v>
      </c>
      <c r="AF18" s="10" t="s">
        <v>53</v>
      </c>
      <c r="AG18" s="11"/>
      <c r="AH18" s="10"/>
      <c r="AI18" s="11"/>
      <c r="AJ18" s="10"/>
      <c r="AK18" s="7">
        <v>1</v>
      </c>
      <c r="AL18" s="7">
        <f t="shared" si="11"/>
        <v>2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>
        <v>1</v>
      </c>
      <c r="B19" s="6">
        <v>1</v>
      </c>
      <c r="C19" s="6"/>
      <c r="D19" s="6"/>
      <c r="E19" s="3" t="s">
        <v>58</v>
      </c>
      <c r="F19" s="6">
        <f>$B$19*COUNTIF(T19:CO19,"e")</f>
        <v>0</v>
      </c>
      <c r="G19" s="6">
        <f>$B$19*COUNTIF(T19:CO19,"z")</f>
        <v>2</v>
      </c>
      <c r="H19" s="6">
        <f t="shared" si="0"/>
        <v>30</v>
      </c>
      <c r="I19" s="6">
        <f t="shared" si="1"/>
        <v>15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0</v>
      </c>
      <c r="S19" s="7">
        <f>$B$19*2</f>
        <v>2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>
        <f>$B$19*15</f>
        <v>15</v>
      </c>
      <c r="AN19" s="10" t="s">
        <v>53</v>
      </c>
      <c r="AO19" s="11">
        <f>$B$19*15</f>
        <v>15</v>
      </c>
      <c r="AP19" s="10" t="s">
        <v>53</v>
      </c>
      <c r="AQ19" s="11"/>
      <c r="AR19" s="10"/>
      <c r="AS19" s="7">
        <f>$B$19*2</f>
        <v>2</v>
      </c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2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/>
      <c r="B20" s="6"/>
      <c r="C20" s="6"/>
      <c r="D20" s="6" t="s">
        <v>59</v>
      </c>
      <c r="E20" s="3" t="s">
        <v>60</v>
      </c>
      <c r="F20" s="6">
        <f>COUNTIF(T20:CO20,"e")</f>
        <v>0</v>
      </c>
      <c r="G20" s="6">
        <f>COUNTIF(T20:CO20,"z")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1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>
        <v>15</v>
      </c>
      <c r="BG20" s="10" t="s">
        <v>53</v>
      </c>
      <c r="BH20" s="11"/>
      <c r="BI20" s="10"/>
      <c r="BJ20" s="11"/>
      <c r="BK20" s="10"/>
      <c r="BL20" s="7">
        <v>1</v>
      </c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1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</row>
    <row r="21" spans="1:95" x14ac:dyDescent="0.2">
      <c r="A21" s="6">
        <v>51</v>
      </c>
      <c r="B21" s="6">
        <v>1</v>
      </c>
      <c r="C21" s="6"/>
      <c r="D21" s="6"/>
      <c r="E21" s="3" t="s">
        <v>61</v>
      </c>
      <c r="F21" s="6">
        <f>$B$21*COUNTIF(T21:CO21,"e")</f>
        <v>1</v>
      </c>
      <c r="G21" s="6">
        <f>$B$21*COUNTIF(T21:CO21,"z")</f>
        <v>0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3</v>
      </c>
      <c r="S21" s="7">
        <f>$B$21*1</f>
        <v>1</v>
      </c>
      <c r="T21" s="11"/>
      <c r="U21" s="10"/>
      <c r="V21" s="11"/>
      <c r="W21" s="10"/>
      <c r="X21" s="11"/>
      <c r="Y21" s="10"/>
      <c r="Z21" s="7"/>
      <c r="AA21" s="11"/>
      <c r="AB21" s="10"/>
      <c r="AC21" s="11">
        <f>$B$21*30</f>
        <v>30</v>
      </c>
      <c r="AD21" s="10" t="s">
        <v>62</v>
      </c>
      <c r="AE21" s="11"/>
      <c r="AF21" s="10"/>
      <c r="AG21" s="11"/>
      <c r="AH21" s="10"/>
      <c r="AI21" s="11"/>
      <c r="AJ21" s="10"/>
      <c r="AK21" s="7">
        <f>$B$21*3</f>
        <v>3</v>
      </c>
      <c r="AL21" s="7">
        <f t="shared" si="11"/>
        <v>3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</row>
    <row r="22" spans="1:95" x14ac:dyDescent="0.2">
      <c r="A22" s="6">
        <v>9</v>
      </c>
      <c r="B22" s="6">
        <v>1</v>
      </c>
      <c r="C22" s="6"/>
      <c r="D22" s="6"/>
      <c r="E22" s="3" t="s">
        <v>63</v>
      </c>
      <c r="F22" s="6">
        <f>$B$22*COUNTIF(T22:CO22,"e")</f>
        <v>0</v>
      </c>
      <c r="G22" s="6">
        <f>$B$22*COUNTIF(T22:CO22,"z")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$B$22*1</f>
        <v>1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f>$B$22*15</f>
        <v>15</v>
      </c>
      <c r="AN22" s="10" t="s">
        <v>53</v>
      </c>
      <c r="AO22" s="11"/>
      <c r="AP22" s="10"/>
      <c r="AQ22" s="11"/>
      <c r="AR22" s="10"/>
      <c r="AS22" s="7">
        <f>$B$22*1</f>
        <v>1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x14ac:dyDescent="0.2">
      <c r="A23" s="6"/>
      <c r="B23" s="6"/>
      <c r="C23" s="6"/>
      <c r="D23" s="6" t="s">
        <v>64</v>
      </c>
      <c r="E23" s="3" t="s">
        <v>65</v>
      </c>
      <c r="F23" s="6">
        <f>COUNTIF(T23:CO23,"e")</f>
        <v>0</v>
      </c>
      <c r="G23" s="6">
        <f>COUNTIF(T23:CO23,"z")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1</v>
      </c>
      <c r="T23" s="11">
        <v>15</v>
      </c>
      <c r="U23" s="10" t="s">
        <v>53</v>
      </c>
      <c r="V23" s="11"/>
      <c r="W23" s="10"/>
      <c r="X23" s="11"/>
      <c r="Y23" s="10"/>
      <c r="Z23" s="7">
        <v>1</v>
      </c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1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7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x14ac:dyDescent="0.2">
      <c r="A24" s="6"/>
      <c r="B24" s="6"/>
      <c r="C24" s="6"/>
      <c r="D24" s="6" t="s">
        <v>66</v>
      </c>
      <c r="E24" s="3" t="s">
        <v>67</v>
      </c>
      <c r="F24" s="6">
        <f>COUNTIF(T24:CO24,"e")</f>
        <v>0</v>
      </c>
      <c r="G24" s="6">
        <f>COUNTIF(T24:CO24,"z")</f>
        <v>2</v>
      </c>
      <c r="H24" s="6">
        <f t="shared" si="0"/>
        <v>30</v>
      </c>
      <c r="I24" s="6">
        <f t="shared" si="1"/>
        <v>15</v>
      </c>
      <c r="J24" s="6">
        <f t="shared" si="2"/>
        <v>15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v>2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15</v>
      </c>
      <c r="AN24" s="10" t="s">
        <v>53</v>
      </c>
      <c r="AO24" s="11">
        <v>15</v>
      </c>
      <c r="AP24" s="10" t="s">
        <v>53</v>
      </c>
      <c r="AQ24" s="11"/>
      <c r="AR24" s="10"/>
      <c r="AS24" s="7">
        <v>2</v>
      </c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2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</row>
    <row r="25" spans="1:95" ht="15.95" customHeight="1" x14ac:dyDescent="0.2">
      <c r="A25" s="6"/>
      <c r="B25" s="6"/>
      <c r="C25" s="6"/>
      <c r="D25" s="6"/>
      <c r="E25" s="6" t="s">
        <v>68</v>
      </c>
      <c r="F25" s="6">
        <f t="shared" ref="F25:AK25" si="15">SUM(F17:F24)</f>
        <v>1</v>
      </c>
      <c r="G25" s="6">
        <f t="shared" si="15"/>
        <v>10</v>
      </c>
      <c r="H25" s="6">
        <f t="shared" si="15"/>
        <v>195</v>
      </c>
      <c r="I25" s="6">
        <f t="shared" si="15"/>
        <v>120</v>
      </c>
      <c r="J25" s="6">
        <f t="shared" si="15"/>
        <v>30</v>
      </c>
      <c r="K25" s="6">
        <f t="shared" si="15"/>
        <v>0</v>
      </c>
      <c r="L25" s="6">
        <f t="shared" si="15"/>
        <v>0</v>
      </c>
      <c r="M25" s="6">
        <f t="shared" si="15"/>
        <v>30</v>
      </c>
      <c r="N25" s="6">
        <f t="shared" si="15"/>
        <v>15</v>
      </c>
      <c r="O25" s="6">
        <f t="shared" si="15"/>
        <v>0</v>
      </c>
      <c r="P25" s="6">
        <f t="shared" si="15"/>
        <v>0</v>
      </c>
      <c r="Q25" s="7">
        <f t="shared" si="15"/>
        <v>14</v>
      </c>
      <c r="R25" s="7">
        <f t="shared" si="15"/>
        <v>4</v>
      </c>
      <c r="S25" s="7">
        <f t="shared" si="15"/>
        <v>11.5</v>
      </c>
      <c r="T25" s="11">
        <f t="shared" si="15"/>
        <v>60</v>
      </c>
      <c r="U25" s="10">
        <f t="shared" si="15"/>
        <v>0</v>
      </c>
      <c r="V25" s="11">
        <f t="shared" si="15"/>
        <v>0</v>
      </c>
      <c r="W25" s="10">
        <f t="shared" si="15"/>
        <v>0</v>
      </c>
      <c r="X25" s="11">
        <f t="shared" si="15"/>
        <v>0</v>
      </c>
      <c r="Y25" s="10">
        <f t="shared" si="15"/>
        <v>0</v>
      </c>
      <c r="Z25" s="7">
        <f t="shared" si="15"/>
        <v>4</v>
      </c>
      <c r="AA25" s="11">
        <f t="shared" si="15"/>
        <v>0</v>
      </c>
      <c r="AB25" s="10">
        <f t="shared" si="15"/>
        <v>0</v>
      </c>
      <c r="AC25" s="11">
        <f t="shared" si="15"/>
        <v>30</v>
      </c>
      <c r="AD25" s="10">
        <f t="shared" si="15"/>
        <v>0</v>
      </c>
      <c r="AE25" s="11">
        <f t="shared" si="15"/>
        <v>15</v>
      </c>
      <c r="AF25" s="10">
        <f t="shared" si="15"/>
        <v>0</v>
      </c>
      <c r="AG25" s="11">
        <f t="shared" si="15"/>
        <v>0</v>
      </c>
      <c r="AH25" s="10">
        <f t="shared" si="15"/>
        <v>0</v>
      </c>
      <c r="AI25" s="11">
        <f t="shared" si="15"/>
        <v>0</v>
      </c>
      <c r="AJ25" s="10">
        <f t="shared" si="15"/>
        <v>0</v>
      </c>
      <c r="AK25" s="7">
        <f t="shared" si="15"/>
        <v>4</v>
      </c>
      <c r="AL25" s="7">
        <f t="shared" ref="AL25:BQ25" si="16">SUM(AL17:AL24)</f>
        <v>8</v>
      </c>
      <c r="AM25" s="11">
        <f t="shared" si="16"/>
        <v>45</v>
      </c>
      <c r="AN25" s="10">
        <f t="shared" si="16"/>
        <v>0</v>
      </c>
      <c r="AO25" s="11">
        <f t="shared" si="16"/>
        <v>30</v>
      </c>
      <c r="AP25" s="10">
        <f t="shared" si="16"/>
        <v>0</v>
      </c>
      <c r="AQ25" s="11">
        <f t="shared" si="16"/>
        <v>0</v>
      </c>
      <c r="AR25" s="10">
        <f t="shared" si="16"/>
        <v>0</v>
      </c>
      <c r="AS25" s="7">
        <f t="shared" si="16"/>
        <v>5</v>
      </c>
      <c r="AT25" s="11">
        <f t="shared" si="16"/>
        <v>0</v>
      </c>
      <c r="AU25" s="10">
        <f t="shared" si="16"/>
        <v>0</v>
      </c>
      <c r="AV25" s="11">
        <f t="shared" si="16"/>
        <v>0</v>
      </c>
      <c r="AW25" s="10">
        <f t="shared" si="16"/>
        <v>0</v>
      </c>
      <c r="AX25" s="11">
        <f t="shared" si="16"/>
        <v>0</v>
      </c>
      <c r="AY25" s="10">
        <f t="shared" si="16"/>
        <v>0</v>
      </c>
      <c r="AZ25" s="11">
        <f t="shared" si="16"/>
        <v>0</v>
      </c>
      <c r="BA25" s="10">
        <f t="shared" si="16"/>
        <v>0</v>
      </c>
      <c r="BB25" s="11">
        <f t="shared" si="16"/>
        <v>0</v>
      </c>
      <c r="BC25" s="10">
        <f t="shared" si="16"/>
        <v>0</v>
      </c>
      <c r="BD25" s="7">
        <f t="shared" si="16"/>
        <v>0</v>
      </c>
      <c r="BE25" s="7">
        <f t="shared" si="16"/>
        <v>5</v>
      </c>
      <c r="BF25" s="11">
        <f t="shared" si="16"/>
        <v>15</v>
      </c>
      <c r="BG25" s="10">
        <f t="shared" si="16"/>
        <v>0</v>
      </c>
      <c r="BH25" s="11">
        <f t="shared" si="16"/>
        <v>0</v>
      </c>
      <c r="BI25" s="10">
        <f t="shared" si="16"/>
        <v>0</v>
      </c>
      <c r="BJ25" s="11">
        <f t="shared" si="16"/>
        <v>0</v>
      </c>
      <c r="BK25" s="10">
        <f t="shared" si="16"/>
        <v>0</v>
      </c>
      <c r="BL25" s="7">
        <f t="shared" si="16"/>
        <v>1</v>
      </c>
      <c r="BM25" s="11">
        <f t="shared" si="16"/>
        <v>0</v>
      </c>
      <c r="BN25" s="10">
        <f t="shared" si="16"/>
        <v>0</v>
      </c>
      <c r="BO25" s="11">
        <f t="shared" si="16"/>
        <v>0</v>
      </c>
      <c r="BP25" s="10">
        <f t="shared" si="16"/>
        <v>0</v>
      </c>
      <c r="BQ25" s="11">
        <f t="shared" si="16"/>
        <v>0</v>
      </c>
      <c r="BR25" s="10">
        <f t="shared" ref="BR25:CQ25" si="17">SUM(BR17:BR24)</f>
        <v>0</v>
      </c>
      <c r="BS25" s="11">
        <f t="shared" si="17"/>
        <v>0</v>
      </c>
      <c r="BT25" s="10">
        <f t="shared" si="17"/>
        <v>0</v>
      </c>
      <c r="BU25" s="11">
        <f t="shared" si="17"/>
        <v>0</v>
      </c>
      <c r="BV25" s="10">
        <f t="shared" si="17"/>
        <v>0</v>
      </c>
      <c r="BW25" s="7">
        <f t="shared" si="17"/>
        <v>0</v>
      </c>
      <c r="BX25" s="7">
        <f t="shared" si="17"/>
        <v>1</v>
      </c>
      <c r="BY25" s="11">
        <f t="shared" si="17"/>
        <v>0</v>
      </c>
      <c r="BZ25" s="10">
        <f t="shared" si="17"/>
        <v>0</v>
      </c>
      <c r="CA25" s="11">
        <f t="shared" si="17"/>
        <v>0</v>
      </c>
      <c r="CB25" s="10">
        <f t="shared" si="17"/>
        <v>0</v>
      </c>
      <c r="CC25" s="11">
        <f t="shared" si="17"/>
        <v>0</v>
      </c>
      <c r="CD25" s="10">
        <f t="shared" si="17"/>
        <v>0</v>
      </c>
      <c r="CE25" s="7">
        <f t="shared" si="17"/>
        <v>0</v>
      </c>
      <c r="CF25" s="11">
        <f t="shared" si="17"/>
        <v>0</v>
      </c>
      <c r="CG25" s="10">
        <f t="shared" si="17"/>
        <v>0</v>
      </c>
      <c r="CH25" s="11">
        <f t="shared" si="17"/>
        <v>0</v>
      </c>
      <c r="CI25" s="10">
        <f t="shared" si="17"/>
        <v>0</v>
      </c>
      <c r="CJ25" s="11">
        <f t="shared" si="17"/>
        <v>0</v>
      </c>
      <c r="CK25" s="10">
        <f t="shared" si="17"/>
        <v>0</v>
      </c>
      <c r="CL25" s="11">
        <f t="shared" si="17"/>
        <v>0</v>
      </c>
      <c r="CM25" s="10">
        <f t="shared" si="17"/>
        <v>0</v>
      </c>
      <c r="CN25" s="11">
        <f t="shared" si="17"/>
        <v>0</v>
      </c>
      <c r="CO25" s="10">
        <f t="shared" si="17"/>
        <v>0</v>
      </c>
      <c r="CP25" s="7">
        <f t="shared" si="17"/>
        <v>0</v>
      </c>
      <c r="CQ25" s="7">
        <f t="shared" si="17"/>
        <v>0</v>
      </c>
    </row>
    <row r="26" spans="1:95" ht="20.100000000000001" customHeight="1" x14ac:dyDescent="0.2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2"/>
      <c r="CQ26" s="13"/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>COUNTIF(T27:CO27,"e")</f>
        <v>1</v>
      </c>
      <c r="G27" s="6">
        <f>COUNTIF(T27:CO27,"z")</f>
        <v>1</v>
      </c>
      <c r="H27" s="6">
        <f>SUM(I27:P27)</f>
        <v>30</v>
      </c>
      <c r="I27" s="6">
        <f>T27+AM27+BF27+BY27</f>
        <v>15</v>
      </c>
      <c r="J27" s="6">
        <f>V27+AO27+BH27+CA27</f>
        <v>15</v>
      </c>
      <c r="K27" s="6">
        <f>X27+AQ27+BJ27+CC27</f>
        <v>0</v>
      </c>
      <c r="L27" s="6">
        <f>AA27+AT27+BM27+CF27</f>
        <v>0</v>
      </c>
      <c r="M27" s="6">
        <f>AC27+AV27+BO27+CH27</f>
        <v>0</v>
      </c>
      <c r="N27" s="6">
        <f>AE27+AX27+BQ27+CJ27</f>
        <v>0</v>
      </c>
      <c r="O27" s="6">
        <f>AG27+AZ27+BS27+CL27</f>
        <v>0</v>
      </c>
      <c r="P27" s="6">
        <f>AI27+BB27+BU27+CN27</f>
        <v>0</v>
      </c>
      <c r="Q27" s="7">
        <f>AL27+BE27+BX27+CQ27</f>
        <v>3</v>
      </c>
      <c r="R27" s="7">
        <f>AK27+BD27+BW27+CP27</f>
        <v>0</v>
      </c>
      <c r="S27" s="7">
        <v>3</v>
      </c>
      <c r="T27" s="11">
        <v>15</v>
      </c>
      <c r="U27" s="10" t="s">
        <v>62</v>
      </c>
      <c r="V27" s="11">
        <v>15</v>
      </c>
      <c r="W27" s="10" t="s">
        <v>53</v>
      </c>
      <c r="X27" s="11"/>
      <c r="Y27" s="10"/>
      <c r="Z27" s="7">
        <v>3</v>
      </c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>Z27+AK27</f>
        <v>3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>AS27+BD27</f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>BL27+BW27</f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>CE27+CP27</f>
        <v>0</v>
      </c>
    </row>
    <row r="28" spans="1:95" ht="15.95" customHeight="1" x14ac:dyDescent="0.2">
      <c r="A28" s="6"/>
      <c r="B28" s="6"/>
      <c r="C28" s="6"/>
      <c r="D28" s="6"/>
      <c r="E28" s="6" t="s">
        <v>68</v>
      </c>
      <c r="F28" s="6">
        <f t="shared" ref="F28:AK28" si="18">SUM(F27:F27)</f>
        <v>1</v>
      </c>
      <c r="G28" s="6">
        <f t="shared" si="18"/>
        <v>1</v>
      </c>
      <c r="H28" s="6">
        <f t="shared" si="18"/>
        <v>30</v>
      </c>
      <c r="I28" s="6">
        <f t="shared" si="18"/>
        <v>15</v>
      </c>
      <c r="J28" s="6">
        <f t="shared" si="18"/>
        <v>15</v>
      </c>
      <c r="K28" s="6">
        <f t="shared" si="18"/>
        <v>0</v>
      </c>
      <c r="L28" s="6">
        <f t="shared" si="18"/>
        <v>0</v>
      </c>
      <c r="M28" s="6">
        <f t="shared" si="18"/>
        <v>0</v>
      </c>
      <c r="N28" s="6">
        <f t="shared" si="18"/>
        <v>0</v>
      </c>
      <c r="O28" s="6">
        <f t="shared" si="18"/>
        <v>0</v>
      </c>
      <c r="P28" s="6">
        <f t="shared" si="18"/>
        <v>0</v>
      </c>
      <c r="Q28" s="7">
        <f t="shared" si="18"/>
        <v>3</v>
      </c>
      <c r="R28" s="7">
        <f t="shared" si="18"/>
        <v>0</v>
      </c>
      <c r="S28" s="7">
        <f t="shared" si="18"/>
        <v>3</v>
      </c>
      <c r="T28" s="11">
        <f t="shared" si="18"/>
        <v>15</v>
      </c>
      <c r="U28" s="10">
        <f t="shared" si="18"/>
        <v>0</v>
      </c>
      <c r="V28" s="11">
        <f t="shared" si="18"/>
        <v>15</v>
      </c>
      <c r="W28" s="10">
        <f t="shared" si="18"/>
        <v>0</v>
      </c>
      <c r="X28" s="11">
        <f t="shared" si="18"/>
        <v>0</v>
      </c>
      <c r="Y28" s="10">
        <f t="shared" si="18"/>
        <v>0</v>
      </c>
      <c r="Z28" s="7">
        <f t="shared" si="18"/>
        <v>3</v>
      </c>
      <c r="AA28" s="11">
        <f t="shared" si="18"/>
        <v>0</v>
      </c>
      <c r="AB28" s="10">
        <f t="shared" si="18"/>
        <v>0</v>
      </c>
      <c r="AC28" s="11">
        <f t="shared" si="18"/>
        <v>0</v>
      </c>
      <c r="AD28" s="10">
        <f t="shared" si="18"/>
        <v>0</v>
      </c>
      <c r="AE28" s="11">
        <f t="shared" si="18"/>
        <v>0</v>
      </c>
      <c r="AF28" s="10">
        <f t="shared" si="18"/>
        <v>0</v>
      </c>
      <c r="AG28" s="11">
        <f t="shared" si="18"/>
        <v>0</v>
      </c>
      <c r="AH28" s="10">
        <f t="shared" si="18"/>
        <v>0</v>
      </c>
      <c r="AI28" s="11">
        <f t="shared" si="18"/>
        <v>0</v>
      </c>
      <c r="AJ28" s="10">
        <f t="shared" si="18"/>
        <v>0</v>
      </c>
      <c r="AK28" s="7">
        <f t="shared" si="18"/>
        <v>0</v>
      </c>
      <c r="AL28" s="7">
        <f t="shared" ref="AL28:BQ28" si="19">SUM(AL27:AL27)</f>
        <v>3</v>
      </c>
      <c r="AM28" s="11">
        <f t="shared" si="19"/>
        <v>0</v>
      </c>
      <c r="AN28" s="10">
        <f t="shared" si="19"/>
        <v>0</v>
      </c>
      <c r="AO28" s="11">
        <f t="shared" si="19"/>
        <v>0</v>
      </c>
      <c r="AP28" s="10">
        <f t="shared" si="19"/>
        <v>0</v>
      </c>
      <c r="AQ28" s="11">
        <f t="shared" si="19"/>
        <v>0</v>
      </c>
      <c r="AR28" s="10">
        <f t="shared" si="19"/>
        <v>0</v>
      </c>
      <c r="AS28" s="7">
        <f t="shared" si="19"/>
        <v>0</v>
      </c>
      <c r="AT28" s="11">
        <f t="shared" si="19"/>
        <v>0</v>
      </c>
      <c r="AU28" s="10">
        <f t="shared" si="19"/>
        <v>0</v>
      </c>
      <c r="AV28" s="11">
        <f t="shared" si="19"/>
        <v>0</v>
      </c>
      <c r="AW28" s="10">
        <f t="shared" si="19"/>
        <v>0</v>
      </c>
      <c r="AX28" s="11">
        <f t="shared" si="19"/>
        <v>0</v>
      </c>
      <c r="AY28" s="10">
        <f t="shared" si="19"/>
        <v>0</v>
      </c>
      <c r="AZ28" s="11">
        <f t="shared" si="19"/>
        <v>0</v>
      </c>
      <c r="BA28" s="10">
        <f t="shared" si="19"/>
        <v>0</v>
      </c>
      <c r="BB28" s="11">
        <f t="shared" si="19"/>
        <v>0</v>
      </c>
      <c r="BC28" s="10">
        <f t="shared" si="19"/>
        <v>0</v>
      </c>
      <c r="BD28" s="7">
        <f t="shared" si="19"/>
        <v>0</v>
      </c>
      <c r="BE28" s="7">
        <f t="shared" si="19"/>
        <v>0</v>
      </c>
      <c r="BF28" s="11">
        <f t="shared" si="19"/>
        <v>0</v>
      </c>
      <c r="BG28" s="10">
        <f t="shared" si="19"/>
        <v>0</v>
      </c>
      <c r="BH28" s="11">
        <f t="shared" si="19"/>
        <v>0</v>
      </c>
      <c r="BI28" s="10">
        <f t="shared" si="19"/>
        <v>0</v>
      </c>
      <c r="BJ28" s="11">
        <f t="shared" si="19"/>
        <v>0</v>
      </c>
      <c r="BK28" s="10">
        <f t="shared" si="19"/>
        <v>0</v>
      </c>
      <c r="BL28" s="7">
        <f t="shared" si="19"/>
        <v>0</v>
      </c>
      <c r="BM28" s="11">
        <f t="shared" si="19"/>
        <v>0</v>
      </c>
      <c r="BN28" s="10">
        <f t="shared" si="19"/>
        <v>0</v>
      </c>
      <c r="BO28" s="11">
        <f t="shared" si="19"/>
        <v>0</v>
      </c>
      <c r="BP28" s="10">
        <f t="shared" si="19"/>
        <v>0</v>
      </c>
      <c r="BQ28" s="11">
        <f t="shared" si="19"/>
        <v>0</v>
      </c>
      <c r="BR28" s="10">
        <f t="shared" ref="BR28:CQ28" si="20">SUM(BR27:BR27)</f>
        <v>0</v>
      </c>
      <c r="BS28" s="11">
        <f t="shared" si="20"/>
        <v>0</v>
      </c>
      <c r="BT28" s="10">
        <f t="shared" si="20"/>
        <v>0</v>
      </c>
      <c r="BU28" s="11">
        <f t="shared" si="20"/>
        <v>0</v>
      </c>
      <c r="BV28" s="10">
        <f t="shared" si="20"/>
        <v>0</v>
      </c>
      <c r="BW28" s="7">
        <f t="shared" si="20"/>
        <v>0</v>
      </c>
      <c r="BX28" s="7">
        <f t="shared" si="20"/>
        <v>0</v>
      </c>
      <c r="BY28" s="11">
        <f t="shared" si="20"/>
        <v>0</v>
      </c>
      <c r="BZ28" s="10">
        <f t="shared" si="20"/>
        <v>0</v>
      </c>
      <c r="CA28" s="11">
        <f t="shared" si="20"/>
        <v>0</v>
      </c>
      <c r="CB28" s="10">
        <f t="shared" si="20"/>
        <v>0</v>
      </c>
      <c r="CC28" s="11">
        <f t="shared" si="20"/>
        <v>0</v>
      </c>
      <c r="CD28" s="10">
        <f t="shared" si="20"/>
        <v>0</v>
      </c>
      <c r="CE28" s="7">
        <f t="shared" si="20"/>
        <v>0</v>
      </c>
      <c r="CF28" s="11">
        <f t="shared" si="20"/>
        <v>0</v>
      </c>
      <c r="CG28" s="10">
        <f t="shared" si="20"/>
        <v>0</v>
      </c>
      <c r="CH28" s="11">
        <f t="shared" si="20"/>
        <v>0</v>
      </c>
      <c r="CI28" s="10">
        <f t="shared" si="20"/>
        <v>0</v>
      </c>
      <c r="CJ28" s="11">
        <f t="shared" si="20"/>
        <v>0</v>
      </c>
      <c r="CK28" s="10">
        <f t="shared" si="20"/>
        <v>0</v>
      </c>
      <c r="CL28" s="11">
        <f t="shared" si="20"/>
        <v>0</v>
      </c>
      <c r="CM28" s="10">
        <f t="shared" si="20"/>
        <v>0</v>
      </c>
      <c r="CN28" s="11">
        <f t="shared" si="20"/>
        <v>0</v>
      </c>
      <c r="CO28" s="10">
        <f t="shared" si="20"/>
        <v>0</v>
      </c>
      <c r="CP28" s="7">
        <f t="shared" si="20"/>
        <v>0</v>
      </c>
      <c r="CQ28" s="7">
        <f t="shared" si="20"/>
        <v>0</v>
      </c>
    </row>
    <row r="29" spans="1:95" ht="20.100000000000001" customHeight="1" x14ac:dyDescent="0.2">
      <c r="A29" s="12" t="s">
        <v>72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2"/>
      <c r="CQ29" s="13"/>
    </row>
    <row r="30" spans="1:95" x14ac:dyDescent="0.2">
      <c r="A30" s="6"/>
      <c r="B30" s="6"/>
      <c r="C30" s="6"/>
      <c r="D30" s="6" t="s">
        <v>73</v>
      </c>
      <c r="E30" s="3" t="s">
        <v>74</v>
      </c>
      <c r="F30" s="6">
        <f t="shared" ref="F30:F36" si="21">COUNTIF(T30:CO30,"e")</f>
        <v>1</v>
      </c>
      <c r="G30" s="6">
        <f t="shared" ref="G30:G36" si="22">COUNTIF(T30:CO30,"z")</f>
        <v>1</v>
      </c>
      <c r="H30" s="6">
        <f t="shared" ref="H30:H36" si="23">SUM(I30:P30)</f>
        <v>45</v>
      </c>
      <c r="I30" s="6">
        <f t="shared" ref="I30:I36" si="24">T30+AM30+BF30+BY30</f>
        <v>30</v>
      </c>
      <c r="J30" s="6">
        <f t="shared" ref="J30:J36" si="25">V30+AO30+BH30+CA30</f>
        <v>0</v>
      </c>
      <c r="K30" s="6">
        <f t="shared" ref="K30:K36" si="26">X30+AQ30+BJ30+CC30</f>
        <v>0</v>
      </c>
      <c r="L30" s="6">
        <f t="shared" ref="L30:L36" si="27">AA30+AT30+BM30+CF30</f>
        <v>15</v>
      </c>
      <c r="M30" s="6">
        <f t="shared" ref="M30:M36" si="28">AC30+AV30+BO30+CH30</f>
        <v>0</v>
      </c>
      <c r="N30" s="6">
        <f t="shared" ref="N30:N36" si="29">AE30+AX30+BQ30+CJ30</f>
        <v>0</v>
      </c>
      <c r="O30" s="6">
        <f t="shared" ref="O30:O36" si="30">AG30+AZ30+BS30+CL30</f>
        <v>0</v>
      </c>
      <c r="P30" s="6">
        <f t="shared" ref="P30:P36" si="31">AI30+BB30+BU30+CN30</f>
        <v>0</v>
      </c>
      <c r="Q30" s="7">
        <f t="shared" ref="Q30:Q36" si="32">AL30+BE30+BX30+CQ30</f>
        <v>2</v>
      </c>
      <c r="R30" s="7">
        <f t="shared" ref="R30:R36" si="33">AK30+BD30+BW30+CP30</f>
        <v>0.8</v>
      </c>
      <c r="S30" s="7">
        <v>1.4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36" si="34">Z30+AK30</f>
        <v>0</v>
      </c>
      <c r="AM30" s="11">
        <v>30</v>
      </c>
      <c r="AN30" s="10" t="s">
        <v>62</v>
      </c>
      <c r="AO30" s="11"/>
      <c r="AP30" s="10"/>
      <c r="AQ30" s="11"/>
      <c r="AR30" s="10"/>
      <c r="AS30" s="7">
        <v>1.2</v>
      </c>
      <c r="AT30" s="11">
        <v>15</v>
      </c>
      <c r="AU30" s="10" t="s">
        <v>53</v>
      </c>
      <c r="AV30" s="11"/>
      <c r="AW30" s="10"/>
      <c r="AX30" s="11"/>
      <c r="AY30" s="10"/>
      <c r="AZ30" s="11"/>
      <c r="BA30" s="10"/>
      <c r="BB30" s="11"/>
      <c r="BC30" s="10"/>
      <c r="BD30" s="7">
        <v>0.8</v>
      </c>
      <c r="BE30" s="7">
        <f t="shared" ref="BE30:BE36" si="35">AS30+BD30</f>
        <v>2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36" si="36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36" si="37">CE30+CP30</f>
        <v>0</v>
      </c>
    </row>
    <row r="31" spans="1:95" x14ac:dyDescent="0.2">
      <c r="A31" s="6"/>
      <c r="B31" s="6"/>
      <c r="C31" s="6"/>
      <c r="D31" s="6" t="s">
        <v>75</v>
      </c>
      <c r="E31" s="3" t="s">
        <v>76</v>
      </c>
      <c r="F31" s="6">
        <f t="shared" si="21"/>
        <v>0</v>
      </c>
      <c r="G31" s="6">
        <f t="shared" si="22"/>
        <v>2</v>
      </c>
      <c r="H31" s="6">
        <f t="shared" si="23"/>
        <v>45</v>
      </c>
      <c r="I31" s="6">
        <f t="shared" si="24"/>
        <v>15</v>
      </c>
      <c r="J31" s="6">
        <f t="shared" si="25"/>
        <v>0</v>
      </c>
      <c r="K31" s="6">
        <f t="shared" si="26"/>
        <v>0</v>
      </c>
      <c r="L31" s="6">
        <f t="shared" si="27"/>
        <v>30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7">
        <f t="shared" si="32"/>
        <v>3</v>
      </c>
      <c r="R31" s="7">
        <f t="shared" si="33"/>
        <v>1.6</v>
      </c>
      <c r="S31" s="7">
        <v>2.4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4"/>
        <v>0</v>
      </c>
      <c r="AM31" s="11">
        <v>15</v>
      </c>
      <c r="AN31" s="10" t="s">
        <v>53</v>
      </c>
      <c r="AO31" s="11"/>
      <c r="AP31" s="10"/>
      <c r="AQ31" s="11"/>
      <c r="AR31" s="10"/>
      <c r="AS31" s="7">
        <v>1.4</v>
      </c>
      <c r="AT31" s="11">
        <v>30</v>
      </c>
      <c r="AU31" s="10" t="s">
        <v>53</v>
      </c>
      <c r="AV31" s="11"/>
      <c r="AW31" s="10"/>
      <c r="AX31" s="11"/>
      <c r="AY31" s="10"/>
      <c r="AZ31" s="11"/>
      <c r="BA31" s="10"/>
      <c r="BB31" s="11"/>
      <c r="BC31" s="10"/>
      <c r="BD31" s="7">
        <v>1.6</v>
      </c>
      <c r="BE31" s="7">
        <f t="shared" si="35"/>
        <v>3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6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7"/>
        <v>0</v>
      </c>
    </row>
    <row r="32" spans="1:95" x14ac:dyDescent="0.2">
      <c r="A32" s="6"/>
      <c r="B32" s="6"/>
      <c r="C32" s="6"/>
      <c r="D32" s="6" t="s">
        <v>77</v>
      </c>
      <c r="E32" s="3" t="s">
        <v>78</v>
      </c>
      <c r="F32" s="6">
        <f t="shared" si="21"/>
        <v>1</v>
      </c>
      <c r="G32" s="6">
        <f t="shared" si="22"/>
        <v>1</v>
      </c>
      <c r="H32" s="6">
        <f t="shared" si="23"/>
        <v>45</v>
      </c>
      <c r="I32" s="6">
        <f t="shared" si="24"/>
        <v>15</v>
      </c>
      <c r="J32" s="6">
        <f t="shared" si="25"/>
        <v>0</v>
      </c>
      <c r="K32" s="6">
        <f t="shared" si="26"/>
        <v>0</v>
      </c>
      <c r="L32" s="6">
        <f t="shared" si="27"/>
        <v>30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7">
        <f t="shared" si="32"/>
        <v>2</v>
      </c>
      <c r="R32" s="7">
        <f t="shared" si="33"/>
        <v>1.2</v>
      </c>
      <c r="S32" s="7">
        <v>2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4"/>
        <v>0</v>
      </c>
      <c r="AM32" s="11">
        <v>15</v>
      </c>
      <c r="AN32" s="10" t="s">
        <v>62</v>
      </c>
      <c r="AO32" s="11"/>
      <c r="AP32" s="10"/>
      <c r="AQ32" s="11"/>
      <c r="AR32" s="10"/>
      <c r="AS32" s="7">
        <v>0.8</v>
      </c>
      <c r="AT32" s="11">
        <v>30</v>
      </c>
      <c r="AU32" s="10" t="s">
        <v>53</v>
      </c>
      <c r="AV32" s="11"/>
      <c r="AW32" s="10"/>
      <c r="AX32" s="11"/>
      <c r="AY32" s="10"/>
      <c r="AZ32" s="11"/>
      <c r="BA32" s="10"/>
      <c r="BB32" s="11"/>
      <c r="BC32" s="10"/>
      <c r="BD32" s="7">
        <v>1.2</v>
      </c>
      <c r="BE32" s="7">
        <f t="shared" si="35"/>
        <v>2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6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7"/>
        <v>0</v>
      </c>
    </row>
    <row r="33" spans="1:95" x14ac:dyDescent="0.2">
      <c r="A33" s="6"/>
      <c r="B33" s="6"/>
      <c r="C33" s="6"/>
      <c r="D33" s="6" t="s">
        <v>79</v>
      </c>
      <c r="E33" s="3" t="s">
        <v>80</v>
      </c>
      <c r="F33" s="6">
        <f t="shared" si="21"/>
        <v>0</v>
      </c>
      <c r="G33" s="6">
        <f t="shared" si="22"/>
        <v>2</v>
      </c>
      <c r="H33" s="6">
        <f t="shared" si="23"/>
        <v>45</v>
      </c>
      <c r="I33" s="6">
        <f t="shared" si="24"/>
        <v>30</v>
      </c>
      <c r="J33" s="6">
        <f t="shared" si="25"/>
        <v>0</v>
      </c>
      <c r="K33" s="6">
        <f t="shared" si="26"/>
        <v>0</v>
      </c>
      <c r="L33" s="6">
        <f t="shared" si="27"/>
        <v>15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7">
        <f t="shared" si="32"/>
        <v>3</v>
      </c>
      <c r="R33" s="7">
        <f t="shared" si="33"/>
        <v>1</v>
      </c>
      <c r="S33" s="7">
        <v>2.5</v>
      </c>
      <c r="T33" s="11">
        <v>30</v>
      </c>
      <c r="U33" s="10" t="s">
        <v>53</v>
      </c>
      <c r="V33" s="11"/>
      <c r="W33" s="10"/>
      <c r="X33" s="11"/>
      <c r="Y33" s="10"/>
      <c r="Z33" s="7">
        <v>2</v>
      </c>
      <c r="AA33" s="11">
        <v>15</v>
      </c>
      <c r="AB33" s="10" t="s">
        <v>53</v>
      </c>
      <c r="AC33" s="11"/>
      <c r="AD33" s="10"/>
      <c r="AE33" s="11"/>
      <c r="AF33" s="10"/>
      <c r="AG33" s="11"/>
      <c r="AH33" s="10"/>
      <c r="AI33" s="11"/>
      <c r="AJ33" s="10"/>
      <c r="AK33" s="7">
        <v>1</v>
      </c>
      <c r="AL33" s="7">
        <f t="shared" si="34"/>
        <v>3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5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6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7"/>
        <v>0</v>
      </c>
    </row>
    <row r="34" spans="1:95" x14ac:dyDescent="0.2">
      <c r="A34" s="6"/>
      <c r="B34" s="6"/>
      <c r="C34" s="6"/>
      <c r="D34" s="6" t="s">
        <v>81</v>
      </c>
      <c r="E34" s="3" t="s">
        <v>82</v>
      </c>
      <c r="F34" s="6">
        <f t="shared" si="21"/>
        <v>1</v>
      </c>
      <c r="G34" s="6">
        <f t="shared" si="22"/>
        <v>1</v>
      </c>
      <c r="H34" s="6">
        <f t="shared" si="23"/>
        <v>60</v>
      </c>
      <c r="I34" s="6">
        <f t="shared" si="24"/>
        <v>30</v>
      </c>
      <c r="J34" s="6">
        <f t="shared" si="25"/>
        <v>0</v>
      </c>
      <c r="K34" s="6">
        <f t="shared" si="26"/>
        <v>0</v>
      </c>
      <c r="L34" s="6">
        <f t="shared" si="27"/>
        <v>30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7">
        <f t="shared" si="32"/>
        <v>3</v>
      </c>
      <c r="R34" s="7">
        <f t="shared" si="33"/>
        <v>1</v>
      </c>
      <c r="S34" s="7">
        <v>0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4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5"/>
        <v>0</v>
      </c>
      <c r="BF34" s="11">
        <v>30</v>
      </c>
      <c r="BG34" s="10" t="s">
        <v>62</v>
      </c>
      <c r="BH34" s="11"/>
      <c r="BI34" s="10"/>
      <c r="BJ34" s="11"/>
      <c r="BK34" s="10"/>
      <c r="BL34" s="7">
        <v>2</v>
      </c>
      <c r="BM34" s="11">
        <v>30</v>
      </c>
      <c r="BN34" s="10" t="s">
        <v>53</v>
      </c>
      <c r="BO34" s="11"/>
      <c r="BP34" s="10"/>
      <c r="BQ34" s="11"/>
      <c r="BR34" s="10"/>
      <c r="BS34" s="11"/>
      <c r="BT34" s="10"/>
      <c r="BU34" s="11"/>
      <c r="BV34" s="10"/>
      <c r="BW34" s="7">
        <v>1</v>
      </c>
      <c r="BX34" s="7">
        <f t="shared" si="36"/>
        <v>3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7"/>
        <v>0</v>
      </c>
    </row>
    <row r="35" spans="1:95" x14ac:dyDescent="0.2">
      <c r="A35" s="6"/>
      <c r="B35" s="6"/>
      <c r="C35" s="6"/>
      <c r="D35" s="6" t="s">
        <v>83</v>
      </c>
      <c r="E35" s="3" t="s">
        <v>84</v>
      </c>
      <c r="F35" s="6">
        <f t="shared" si="21"/>
        <v>0</v>
      </c>
      <c r="G35" s="6">
        <f t="shared" si="22"/>
        <v>2</v>
      </c>
      <c r="H35" s="6">
        <f t="shared" si="23"/>
        <v>30</v>
      </c>
      <c r="I35" s="6">
        <f t="shared" si="24"/>
        <v>15</v>
      </c>
      <c r="J35" s="6">
        <f t="shared" si="25"/>
        <v>15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7">
        <f t="shared" si="32"/>
        <v>2</v>
      </c>
      <c r="R35" s="7">
        <f t="shared" si="33"/>
        <v>0</v>
      </c>
      <c r="S35" s="7">
        <v>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4"/>
        <v>0</v>
      </c>
      <c r="AM35" s="11">
        <v>15</v>
      </c>
      <c r="AN35" s="10" t="s">
        <v>53</v>
      </c>
      <c r="AO35" s="11">
        <v>15</v>
      </c>
      <c r="AP35" s="10" t="s">
        <v>53</v>
      </c>
      <c r="AQ35" s="11"/>
      <c r="AR35" s="10"/>
      <c r="AS35" s="7">
        <v>2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5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6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7"/>
        <v>0</v>
      </c>
    </row>
    <row r="36" spans="1:95" x14ac:dyDescent="0.2">
      <c r="A36" s="6"/>
      <c r="B36" s="6"/>
      <c r="C36" s="6"/>
      <c r="D36" s="6" t="s">
        <v>85</v>
      </c>
      <c r="E36" s="3" t="s">
        <v>86</v>
      </c>
      <c r="F36" s="6">
        <f t="shared" si="21"/>
        <v>1</v>
      </c>
      <c r="G36" s="6">
        <f t="shared" si="22"/>
        <v>1</v>
      </c>
      <c r="H36" s="6">
        <f t="shared" si="23"/>
        <v>45</v>
      </c>
      <c r="I36" s="6">
        <f t="shared" si="24"/>
        <v>15</v>
      </c>
      <c r="J36" s="6">
        <f t="shared" si="25"/>
        <v>0</v>
      </c>
      <c r="K36" s="6">
        <f t="shared" si="26"/>
        <v>0</v>
      </c>
      <c r="L36" s="6">
        <f t="shared" si="27"/>
        <v>30</v>
      </c>
      <c r="M36" s="6">
        <f t="shared" si="28"/>
        <v>0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7">
        <f t="shared" si="32"/>
        <v>2</v>
      </c>
      <c r="R36" s="7">
        <f t="shared" si="33"/>
        <v>1.2</v>
      </c>
      <c r="S36" s="7">
        <v>2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4"/>
        <v>0</v>
      </c>
      <c r="AM36" s="11">
        <v>15</v>
      </c>
      <c r="AN36" s="10" t="s">
        <v>62</v>
      </c>
      <c r="AO36" s="11"/>
      <c r="AP36" s="10"/>
      <c r="AQ36" s="11"/>
      <c r="AR36" s="10"/>
      <c r="AS36" s="7">
        <v>0.8</v>
      </c>
      <c r="AT36" s="11">
        <v>30</v>
      </c>
      <c r="AU36" s="10" t="s">
        <v>53</v>
      </c>
      <c r="AV36" s="11"/>
      <c r="AW36" s="10"/>
      <c r="AX36" s="11"/>
      <c r="AY36" s="10"/>
      <c r="AZ36" s="11"/>
      <c r="BA36" s="10"/>
      <c r="BB36" s="11"/>
      <c r="BC36" s="10"/>
      <c r="BD36" s="7">
        <v>1.2</v>
      </c>
      <c r="BE36" s="7">
        <f t="shared" si="35"/>
        <v>2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6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7"/>
        <v>0</v>
      </c>
    </row>
    <row r="37" spans="1:95" ht="15.95" customHeight="1" x14ac:dyDescent="0.2">
      <c r="A37" s="6"/>
      <c r="B37" s="6"/>
      <c r="C37" s="6"/>
      <c r="D37" s="6"/>
      <c r="E37" s="6" t="s">
        <v>68</v>
      </c>
      <c r="F37" s="6">
        <f t="shared" ref="F37:AK37" si="38">SUM(F30:F36)</f>
        <v>4</v>
      </c>
      <c r="G37" s="6">
        <f t="shared" si="38"/>
        <v>10</v>
      </c>
      <c r="H37" s="6">
        <f t="shared" si="38"/>
        <v>315</v>
      </c>
      <c r="I37" s="6">
        <f t="shared" si="38"/>
        <v>150</v>
      </c>
      <c r="J37" s="6">
        <f t="shared" si="38"/>
        <v>15</v>
      </c>
      <c r="K37" s="6">
        <f t="shared" si="38"/>
        <v>0</v>
      </c>
      <c r="L37" s="6">
        <f t="shared" si="38"/>
        <v>150</v>
      </c>
      <c r="M37" s="6">
        <f t="shared" si="38"/>
        <v>0</v>
      </c>
      <c r="N37" s="6">
        <f t="shared" si="38"/>
        <v>0</v>
      </c>
      <c r="O37" s="6">
        <f t="shared" si="38"/>
        <v>0</v>
      </c>
      <c r="P37" s="6">
        <f t="shared" si="38"/>
        <v>0</v>
      </c>
      <c r="Q37" s="7">
        <f t="shared" si="38"/>
        <v>17</v>
      </c>
      <c r="R37" s="7">
        <f t="shared" si="38"/>
        <v>6.8000000000000007</v>
      </c>
      <c r="S37" s="7">
        <f t="shared" si="38"/>
        <v>12.3</v>
      </c>
      <c r="T37" s="11">
        <f t="shared" si="38"/>
        <v>30</v>
      </c>
      <c r="U37" s="10">
        <f t="shared" si="38"/>
        <v>0</v>
      </c>
      <c r="V37" s="11">
        <f t="shared" si="38"/>
        <v>0</v>
      </c>
      <c r="W37" s="10">
        <f t="shared" si="38"/>
        <v>0</v>
      </c>
      <c r="X37" s="11">
        <f t="shared" si="38"/>
        <v>0</v>
      </c>
      <c r="Y37" s="10">
        <f t="shared" si="38"/>
        <v>0</v>
      </c>
      <c r="Z37" s="7">
        <f t="shared" si="38"/>
        <v>2</v>
      </c>
      <c r="AA37" s="11">
        <f t="shared" si="38"/>
        <v>15</v>
      </c>
      <c r="AB37" s="10">
        <f t="shared" si="38"/>
        <v>0</v>
      </c>
      <c r="AC37" s="11">
        <f t="shared" si="38"/>
        <v>0</v>
      </c>
      <c r="AD37" s="10">
        <f t="shared" si="38"/>
        <v>0</v>
      </c>
      <c r="AE37" s="11">
        <f t="shared" si="38"/>
        <v>0</v>
      </c>
      <c r="AF37" s="10">
        <f t="shared" si="38"/>
        <v>0</v>
      </c>
      <c r="AG37" s="11">
        <f t="shared" si="38"/>
        <v>0</v>
      </c>
      <c r="AH37" s="10">
        <f t="shared" si="38"/>
        <v>0</v>
      </c>
      <c r="AI37" s="11">
        <f t="shared" si="38"/>
        <v>0</v>
      </c>
      <c r="AJ37" s="10">
        <f t="shared" si="38"/>
        <v>0</v>
      </c>
      <c r="AK37" s="7">
        <f t="shared" si="38"/>
        <v>1</v>
      </c>
      <c r="AL37" s="7">
        <f t="shared" ref="AL37:BQ37" si="39">SUM(AL30:AL36)</f>
        <v>3</v>
      </c>
      <c r="AM37" s="11">
        <f t="shared" si="39"/>
        <v>90</v>
      </c>
      <c r="AN37" s="10">
        <f t="shared" si="39"/>
        <v>0</v>
      </c>
      <c r="AO37" s="11">
        <f t="shared" si="39"/>
        <v>15</v>
      </c>
      <c r="AP37" s="10">
        <f t="shared" si="39"/>
        <v>0</v>
      </c>
      <c r="AQ37" s="11">
        <f t="shared" si="39"/>
        <v>0</v>
      </c>
      <c r="AR37" s="10">
        <f t="shared" si="39"/>
        <v>0</v>
      </c>
      <c r="AS37" s="7">
        <f t="shared" si="39"/>
        <v>6.1999999999999993</v>
      </c>
      <c r="AT37" s="11">
        <f t="shared" si="39"/>
        <v>105</v>
      </c>
      <c r="AU37" s="10">
        <f t="shared" si="39"/>
        <v>0</v>
      </c>
      <c r="AV37" s="11">
        <f t="shared" si="39"/>
        <v>0</v>
      </c>
      <c r="AW37" s="10">
        <f t="shared" si="39"/>
        <v>0</v>
      </c>
      <c r="AX37" s="11">
        <f t="shared" si="39"/>
        <v>0</v>
      </c>
      <c r="AY37" s="10">
        <f t="shared" si="39"/>
        <v>0</v>
      </c>
      <c r="AZ37" s="11">
        <f t="shared" si="39"/>
        <v>0</v>
      </c>
      <c r="BA37" s="10">
        <f t="shared" si="39"/>
        <v>0</v>
      </c>
      <c r="BB37" s="11">
        <f t="shared" si="39"/>
        <v>0</v>
      </c>
      <c r="BC37" s="10">
        <f t="shared" si="39"/>
        <v>0</v>
      </c>
      <c r="BD37" s="7">
        <f t="shared" si="39"/>
        <v>4.8000000000000007</v>
      </c>
      <c r="BE37" s="7">
        <f t="shared" si="39"/>
        <v>11</v>
      </c>
      <c r="BF37" s="11">
        <f t="shared" si="39"/>
        <v>30</v>
      </c>
      <c r="BG37" s="10">
        <f t="shared" si="39"/>
        <v>0</v>
      </c>
      <c r="BH37" s="11">
        <f t="shared" si="39"/>
        <v>0</v>
      </c>
      <c r="BI37" s="10">
        <f t="shared" si="39"/>
        <v>0</v>
      </c>
      <c r="BJ37" s="11">
        <f t="shared" si="39"/>
        <v>0</v>
      </c>
      <c r="BK37" s="10">
        <f t="shared" si="39"/>
        <v>0</v>
      </c>
      <c r="BL37" s="7">
        <f t="shared" si="39"/>
        <v>2</v>
      </c>
      <c r="BM37" s="11">
        <f t="shared" si="39"/>
        <v>30</v>
      </c>
      <c r="BN37" s="10">
        <f t="shared" si="39"/>
        <v>0</v>
      </c>
      <c r="BO37" s="11">
        <f t="shared" si="39"/>
        <v>0</v>
      </c>
      <c r="BP37" s="10">
        <f t="shared" si="39"/>
        <v>0</v>
      </c>
      <c r="BQ37" s="11">
        <f t="shared" si="39"/>
        <v>0</v>
      </c>
      <c r="BR37" s="10">
        <f t="shared" ref="BR37:CQ37" si="40">SUM(BR30:BR36)</f>
        <v>0</v>
      </c>
      <c r="BS37" s="11">
        <f t="shared" si="40"/>
        <v>0</v>
      </c>
      <c r="BT37" s="10">
        <f t="shared" si="40"/>
        <v>0</v>
      </c>
      <c r="BU37" s="11">
        <f t="shared" si="40"/>
        <v>0</v>
      </c>
      <c r="BV37" s="10">
        <f t="shared" si="40"/>
        <v>0</v>
      </c>
      <c r="BW37" s="7">
        <f t="shared" si="40"/>
        <v>1</v>
      </c>
      <c r="BX37" s="7">
        <f t="shared" si="40"/>
        <v>3</v>
      </c>
      <c r="BY37" s="11">
        <f t="shared" si="40"/>
        <v>0</v>
      </c>
      <c r="BZ37" s="10">
        <f t="shared" si="40"/>
        <v>0</v>
      </c>
      <c r="CA37" s="11">
        <f t="shared" si="40"/>
        <v>0</v>
      </c>
      <c r="CB37" s="10">
        <f t="shared" si="40"/>
        <v>0</v>
      </c>
      <c r="CC37" s="11">
        <f t="shared" si="40"/>
        <v>0</v>
      </c>
      <c r="CD37" s="10">
        <f t="shared" si="40"/>
        <v>0</v>
      </c>
      <c r="CE37" s="7">
        <f t="shared" si="40"/>
        <v>0</v>
      </c>
      <c r="CF37" s="11">
        <f t="shared" si="40"/>
        <v>0</v>
      </c>
      <c r="CG37" s="10">
        <f t="shared" si="40"/>
        <v>0</v>
      </c>
      <c r="CH37" s="11">
        <f t="shared" si="40"/>
        <v>0</v>
      </c>
      <c r="CI37" s="10">
        <f t="shared" si="40"/>
        <v>0</v>
      </c>
      <c r="CJ37" s="11">
        <f t="shared" si="40"/>
        <v>0</v>
      </c>
      <c r="CK37" s="10">
        <f t="shared" si="40"/>
        <v>0</v>
      </c>
      <c r="CL37" s="11">
        <f t="shared" si="40"/>
        <v>0</v>
      </c>
      <c r="CM37" s="10">
        <f t="shared" si="40"/>
        <v>0</v>
      </c>
      <c r="CN37" s="11">
        <f t="shared" si="40"/>
        <v>0</v>
      </c>
      <c r="CO37" s="10">
        <f t="shared" si="40"/>
        <v>0</v>
      </c>
      <c r="CP37" s="7">
        <f t="shared" si="40"/>
        <v>0</v>
      </c>
      <c r="CQ37" s="7">
        <f t="shared" si="40"/>
        <v>0</v>
      </c>
    </row>
    <row r="38" spans="1:95" ht="20.100000000000001" customHeight="1" x14ac:dyDescent="0.2">
      <c r="A38" s="12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2"/>
      <c r="CQ38" s="13"/>
    </row>
    <row r="39" spans="1:95" x14ac:dyDescent="0.2">
      <c r="A39" s="6"/>
      <c r="B39" s="6"/>
      <c r="C39" s="6"/>
      <c r="D39" s="6" t="s">
        <v>201</v>
      </c>
      <c r="E39" s="3" t="s">
        <v>202</v>
      </c>
      <c r="F39" s="6">
        <f>COUNTIF(T39:CO39,"e")</f>
        <v>1</v>
      </c>
      <c r="G39" s="6">
        <f>COUNTIF(T39:CO39,"z")</f>
        <v>1</v>
      </c>
      <c r="H39" s="6">
        <f t="shared" ref="H39:H49" si="41">SUM(I39:P39)</f>
        <v>45</v>
      </c>
      <c r="I39" s="6">
        <f t="shared" ref="I39:I49" si="42">T39+AM39+BF39+BY39</f>
        <v>30</v>
      </c>
      <c r="J39" s="6">
        <f t="shared" ref="J39:J49" si="43">V39+AO39+BH39+CA39</f>
        <v>0</v>
      </c>
      <c r="K39" s="6">
        <f t="shared" ref="K39:K49" si="44">X39+AQ39+BJ39+CC39</f>
        <v>0</v>
      </c>
      <c r="L39" s="6">
        <f t="shared" ref="L39:L49" si="45">AA39+AT39+BM39+CF39</f>
        <v>0</v>
      </c>
      <c r="M39" s="6">
        <f t="shared" ref="M39:M49" si="46">AC39+AV39+BO39+CH39</f>
        <v>0</v>
      </c>
      <c r="N39" s="6">
        <f t="shared" ref="N39:N49" si="47">AE39+AX39+BQ39+CJ39</f>
        <v>15</v>
      </c>
      <c r="O39" s="6">
        <f t="shared" ref="O39:O49" si="48">AG39+AZ39+BS39+CL39</f>
        <v>0</v>
      </c>
      <c r="P39" s="6">
        <f t="shared" ref="P39:P49" si="49">AI39+BB39+BU39+CN39</f>
        <v>0</v>
      </c>
      <c r="Q39" s="7">
        <f t="shared" ref="Q39:Q49" si="50">AL39+BE39+BX39+CQ39</f>
        <v>4</v>
      </c>
      <c r="R39" s="7">
        <f t="shared" ref="R39:R49" si="51">AK39+BD39+BW39+CP39</f>
        <v>2</v>
      </c>
      <c r="S39" s="7">
        <v>2.5</v>
      </c>
      <c r="T39" s="11">
        <v>30</v>
      </c>
      <c r="U39" s="10" t="s">
        <v>62</v>
      </c>
      <c r="V39" s="11"/>
      <c r="W39" s="10"/>
      <c r="X39" s="11"/>
      <c r="Y39" s="10"/>
      <c r="Z39" s="7">
        <v>2</v>
      </c>
      <c r="AA39" s="11"/>
      <c r="AB39" s="10"/>
      <c r="AC39" s="11"/>
      <c r="AD39" s="10"/>
      <c r="AE39" s="11">
        <v>15</v>
      </c>
      <c r="AF39" s="10" t="s">
        <v>53</v>
      </c>
      <c r="AG39" s="11"/>
      <c r="AH39" s="10"/>
      <c r="AI39" s="11"/>
      <c r="AJ39" s="10"/>
      <c r="AK39" s="7">
        <v>2</v>
      </c>
      <c r="AL39" s="7">
        <f t="shared" ref="AL39:AL49" si="52">Z39+AK39</f>
        <v>4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ref="BE39:BE49" si="53">AS39+BD39</f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ref="BX39:BX49" si="54">BL39+BW39</f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ref="CQ39:CQ49" si="55">CE39+CP39</f>
        <v>0</v>
      </c>
    </row>
    <row r="40" spans="1:95" x14ac:dyDescent="0.2">
      <c r="A40" s="6"/>
      <c r="B40" s="6"/>
      <c r="C40" s="6"/>
      <c r="D40" s="6" t="s">
        <v>203</v>
      </c>
      <c r="E40" s="3" t="s">
        <v>204</v>
      </c>
      <c r="F40" s="6">
        <f>COUNTIF(T40:CO40,"e")</f>
        <v>0</v>
      </c>
      <c r="G40" s="6">
        <f>COUNTIF(T40:CO40,"z")</f>
        <v>2</v>
      </c>
      <c r="H40" s="6">
        <f t="shared" si="41"/>
        <v>75</v>
      </c>
      <c r="I40" s="6">
        <f t="shared" si="42"/>
        <v>30</v>
      </c>
      <c r="J40" s="6">
        <f t="shared" si="43"/>
        <v>0</v>
      </c>
      <c r="K40" s="6">
        <f t="shared" si="44"/>
        <v>0</v>
      </c>
      <c r="L40" s="6">
        <f t="shared" si="45"/>
        <v>45</v>
      </c>
      <c r="M40" s="6">
        <f t="shared" si="46"/>
        <v>0</v>
      </c>
      <c r="N40" s="6">
        <f t="shared" si="47"/>
        <v>0</v>
      </c>
      <c r="O40" s="6">
        <f t="shared" si="48"/>
        <v>0</v>
      </c>
      <c r="P40" s="6">
        <f t="shared" si="49"/>
        <v>0</v>
      </c>
      <c r="Q40" s="7">
        <f t="shared" si="50"/>
        <v>4</v>
      </c>
      <c r="R40" s="7">
        <f t="shared" si="51"/>
        <v>2.4</v>
      </c>
      <c r="S40" s="7">
        <v>3.1</v>
      </c>
      <c r="T40" s="11">
        <v>30</v>
      </c>
      <c r="U40" s="10" t="s">
        <v>53</v>
      </c>
      <c r="V40" s="11"/>
      <c r="W40" s="10"/>
      <c r="X40" s="11"/>
      <c r="Y40" s="10"/>
      <c r="Z40" s="7">
        <v>1.6</v>
      </c>
      <c r="AA40" s="11">
        <v>45</v>
      </c>
      <c r="AB40" s="10" t="s">
        <v>53</v>
      </c>
      <c r="AC40" s="11"/>
      <c r="AD40" s="10"/>
      <c r="AE40" s="11"/>
      <c r="AF40" s="10"/>
      <c r="AG40" s="11"/>
      <c r="AH40" s="10"/>
      <c r="AI40" s="11"/>
      <c r="AJ40" s="10"/>
      <c r="AK40" s="7">
        <v>2.4</v>
      </c>
      <c r="AL40" s="7">
        <f t="shared" si="52"/>
        <v>4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3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4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5"/>
        <v>0</v>
      </c>
    </row>
    <row r="41" spans="1:95" x14ac:dyDescent="0.2">
      <c r="A41" s="6"/>
      <c r="B41" s="6"/>
      <c r="C41" s="6"/>
      <c r="D41" s="6" t="s">
        <v>205</v>
      </c>
      <c r="E41" s="3" t="s">
        <v>206</v>
      </c>
      <c r="F41" s="6">
        <f>COUNTIF(T41:CO41,"e")</f>
        <v>1</v>
      </c>
      <c r="G41" s="6">
        <f>COUNTIF(T41:CO41,"z")</f>
        <v>1</v>
      </c>
      <c r="H41" s="6">
        <f t="shared" si="41"/>
        <v>60</v>
      </c>
      <c r="I41" s="6">
        <f t="shared" si="42"/>
        <v>30</v>
      </c>
      <c r="J41" s="6">
        <f t="shared" si="43"/>
        <v>0</v>
      </c>
      <c r="K41" s="6">
        <f t="shared" si="44"/>
        <v>0</v>
      </c>
      <c r="L41" s="6">
        <f t="shared" si="45"/>
        <v>30</v>
      </c>
      <c r="M41" s="6">
        <f t="shared" si="46"/>
        <v>0</v>
      </c>
      <c r="N41" s="6">
        <f t="shared" si="47"/>
        <v>0</v>
      </c>
      <c r="O41" s="6">
        <f t="shared" si="48"/>
        <v>0</v>
      </c>
      <c r="P41" s="6">
        <f t="shared" si="49"/>
        <v>0</v>
      </c>
      <c r="Q41" s="7">
        <f t="shared" si="50"/>
        <v>4</v>
      </c>
      <c r="R41" s="7">
        <f t="shared" si="51"/>
        <v>2</v>
      </c>
      <c r="S41" s="7">
        <v>3</v>
      </c>
      <c r="T41" s="11">
        <v>30</v>
      </c>
      <c r="U41" s="10" t="s">
        <v>62</v>
      </c>
      <c r="V41" s="11"/>
      <c r="W41" s="10"/>
      <c r="X41" s="11"/>
      <c r="Y41" s="10"/>
      <c r="Z41" s="7">
        <v>2</v>
      </c>
      <c r="AA41" s="11">
        <v>30</v>
      </c>
      <c r="AB41" s="10" t="s">
        <v>53</v>
      </c>
      <c r="AC41" s="11"/>
      <c r="AD41" s="10"/>
      <c r="AE41" s="11"/>
      <c r="AF41" s="10"/>
      <c r="AG41" s="11"/>
      <c r="AH41" s="10"/>
      <c r="AI41" s="11"/>
      <c r="AJ41" s="10"/>
      <c r="AK41" s="7">
        <v>2</v>
      </c>
      <c r="AL41" s="7">
        <f t="shared" si="52"/>
        <v>4</v>
      </c>
      <c r="AM41" s="11"/>
      <c r="AN41" s="10"/>
      <c r="AO41" s="11"/>
      <c r="AP41" s="10"/>
      <c r="AQ41" s="11"/>
      <c r="AR41" s="10"/>
      <c r="AS41" s="7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3"/>
        <v>0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4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5"/>
        <v>0</v>
      </c>
    </row>
    <row r="42" spans="1:95" x14ac:dyDescent="0.2">
      <c r="A42" s="6"/>
      <c r="B42" s="6"/>
      <c r="C42" s="6"/>
      <c r="D42" s="6" t="s">
        <v>207</v>
      </c>
      <c r="E42" s="3" t="s">
        <v>208</v>
      </c>
      <c r="F42" s="6">
        <f>COUNTIF(T42:CO42,"e")</f>
        <v>0</v>
      </c>
      <c r="G42" s="6">
        <f>COUNTIF(T42:CO42,"z")</f>
        <v>2</v>
      </c>
      <c r="H42" s="6">
        <f t="shared" si="41"/>
        <v>60</v>
      </c>
      <c r="I42" s="6">
        <f t="shared" si="42"/>
        <v>30</v>
      </c>
      <c r="J42" s="6">
        <f t="shared" si="43"/>
        <v>0</v>
      </c>
      <c r="K42" s="6">
        <f t="shared" si="44"/>
        <v>0</v>
      </c>
      <c r="L42" s="6">
        <f t="shared" si="45"/>
        <v>0</v>
      </c>
      <c r="M42" s="6">
        <f t="shared" si="46"/>
        <v>0</v>
      </c>
      <c r="N42" s="6">
        <f t="shared" si="47"/>
        <v>30</v>
      </c>
      <c r="O42" s="6">
        <f t="shared" si="48"/>
        <v>0</v>
      </c>
      <c r="P42" s="6">
        <f t="shared" si="49"/>
        <v>0</v>
      </c>
      <c r="Q42" s="7">
        <f t="shared" si="50"/>
        <v>3</v>
      </c>
      <c r="R42" s="7">
        <f t="shared" si="51"/>
        <v>1.5</v>
      </c>
      <c r="S42" s="7">
        <v>2.5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2"/>
        <v>0</v>
      </c>
      <c r="AM42" s="11">
        <v>30</v>
      </c>
      <c r="AN42" s="10" t="s">
        <v>53</v>
      </c>
      <c r="AO42" s="11"/>
      <c r="AP42" s="10"/>
      <c r="AQ42" s="11"/>
      <c r="AR42" s="10"/>
      <c r="AS42" s="7">
        <v>1.5</v>
      </c>
      <c r="AT42" s="11"/>
      <c r="AU42" s="10"/>
      <c r="AV42" s="11"/>
      <c r="AW42" s="10"/>
      <c r="AX42" s="11">
        <v>30</v>
      </c>
      <c r="AY42" s="10" t="s">
        <v>53</v>
      </c>
      <c r="AZ42" s="11"/>
      <c r="BA42" s="10"/>
      <c r="BB42" s="11"/>
      <c r="BC42" s="10"/>
      <c r="BD42" s="7">
        <v>1.5</v>
      </c>
      <c r="BE42" s="7">
        <f t="shared" si="53"/>
        <v>3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4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5"/>
        <v>0</v>
      </c>
    </row>
    <row r="43" spans="1:95" x14ac:dyDescent="0.2">
      <c r="A43" s="6"/>
      <c r="B43" s="6"/>
      <c r="C43" s="6"/>
      <c r="D43" s="6" t="s">
        <v>209</v>
      </c>
      <c r="E43" s="3" t="s">
        <v>210</v>
      </c>
      <c r="F43" s="6">
        <f>COUNTIF(T43:CO43,"e")</f>
        <v>0</v>
      </c>
      <c r="G43" s="6">
        <f>COUNTIF(T43:CO43,"z")</f>
        <v>2</v>
      </c>
      <c r="H43" s="6">
        <f t="shared" si="41"/>
        <v>60</v>
      </c>
      <c r="I43" s="6">
        <f t="shared" si="42"/>
        <v>30</v>
      </c>
      <c r="J43" s="6">
        <f t="shared" si="43"/>
        <v>0</v>
      </c>
      <c r="K43" s="6">
        <f t="shared" si="44"/>
        <v>0</v>
      </c>
      <c r="L43" s="6">
        <f t="shared" si="45"/>
        <v>30</v>
      </c>
      <c r="M43" s="6">
        <f t="shared" si="46"/>
        <v>0</v>
      </c>
      <c r="N43" s="6">
        <f t="shared" si="47"/>
        <v>0</v>
      </c>
      <c r="O43" s="6">
        <f t="shared" si="48"/>
        <v>0</v>
      </c>
      <c r="P43" s="6">
        <f t="shared" si="49"/>
        <v>0</v>
      </c>
      <c r="Q43" s="7">
        <f t="shared" si="50"/>
        <v>5</v>
      </c>
      <c r="R43" s="7">
        <f t="shared" si="51"/>
        <v>2</v>
      </c>
      <c r="S43" s="7">
        <v>1.5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2"/>
        <v>0</v>
      </c>
      <c r="AM43" s="11">
        <v>30</v>
      </c>
      <c r="AN43" s="10" t="s">
        <v>53</v>
      </c>
      <c r="AO43" s="11"/>
      <c r="AP43" s="10"/>
      <c r="AQ43" s="11"/>
      <c r="AR43" s="10"/>
      <c r="AS43" s="7">
        <v>3</v>
      </c>
      <c r="AT43" s="11">
        <v>30</v>
      </c>
      <c r="AU43" s="10" t="s">
        <v>53</v>
      </c>
      <c r="AV43" s="11"/>
      <c r="AW43" s="10"/>
      <c r="AX43" s="11"/>
      <c r="AY43" s="10"/>
      <c r="AZ43" s="11"/>
      <c r="BA43" s="10"/>
      <c r="BB43" s="11"/>
      <c r="BC43" s="10"/>
      <c r="BD43" s="7">
        <v>2</v>
      </c>
      <c r="BE43" s="7">
        <f t="shared" si="53"/>
        <v>5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4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5"/>
        <v>0</v>
      </c>
    </row>
    <row r="44" spans="1:95" x14ac:dyDescent="0.2">
      <c r="A44" s="6">
        <v>3</v>
      </c>
      <c r="B44" s="6">
        <v>1</v>
      </c>
      <c r="C44" s="6"/>
      <c r="D44" s="6"/>
      <c r="E44" s="3" t="s">
        <v>102</v>
      </c>
      <c r="F44" s="6">
        <f>$B$44*COUNTIF(T44:CO44,"e")</f>
        <v>0</v>
      </c>
      <c r="G44" s="6">
        <f>$B$44*COUNTIF(T44:CO44,"z")</f>
        <v>2</v>
      </c>
      <c r="H44" s="6">
        <f t="shared" si="41"/>
        <v>60</v>
      </c>
      <c r="I44" s="6">
        <f t="shared" si="42"/>
        <v>30</v>
      </c>
      <c r="J44" s="6">
        <f t="shared" si="43"/>
        <v>0</v>
      </c>
      <c r="K44" s="6">
        <f t="shared" si="44"/>
        <v>0</v>
      </c>
      <c r="L44" s="6">
        <f t="shared" si="45"/>
        <v>30</v>
      </c>
      <c r="M44" s="6">
        <f t="shared" si="46"/>
        <v>0</v>
      </c>
      <c r="N44" s="6">
        <f t="shared" si="47"/>
        <v>0</v>
      </c>
      <c r="O44" s="6">
        <f t="shared" si="48"/>
        <v>0</v>
      </c>
      <c r="P44" s="6">
        <f t="shared" si="49"/>
        <v>0</v>
      </c>
      <c r="Q44" s="7">
        <f t="shared" si="50"/>
        <v>5</v>
      </c>
      <c r="R44" s="7">
        <f t="shared" si="51"/>
        <v>2</v>
      </c>
      <c r="S44" s="7">
        <f>$B$44*2.5</f>
        <v>2.5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2"/>
        <v>0</v>
      </c>
      <c r="AM44" s="11">
        <f>$B$44*30</f>
        <v>30</v>
      </c>
      <c r="AN44" s="10" t="s">
        <v>53</v>
      </c>
      <c r="AO44" s="11"/>
      <c r="AP44" s="10"/>
      <c r="AQ44" s="11"/>
      <c r="AR44" s="10"/>
      <c r="AS44" s="7">
        <f>$B$44*3</f>
        <v>3</v>
      </c>
      <c r="AT44" s="11">
        <f>$B$44*30</f>
        <v>30</v>
      </c>
      <c r="AU44" s="10" t="s">
        <v>53</v>
      </c>
      <c r="AV44" s="11"/>
      <c r="AW44" s="10"/>
      <c r="AX44" s="11"/>
      <c r="AY44" s="10"/>
      <c r="AZ44" s="11"/>
      <c r="BA44" s="10"/>
      <c r="BB44" s="11"/>
      <c r="BC44" s="10"/>
      <c r="BD44" s="7">
        <f>$B$44*2</f>
        <v>2</v>
      </c>
      <c r="BE44" s="7">
        <f t="shared" si="53"/>
        <v>5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4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5"/>
        <v>0</v>
      </c>
    </row>
    <row r="45" spans="1:95" x14ac:dyDescent="0.2">
      <c r="A45" s="6">
        <v>4</v>
      </c>
      <c r="B45" s="6">
        <v>1</v>
      </c>
      <c r="C45" s="6"/>
      <c r="D45" s="6"/>
      <c r="E45" s="3" t="s">
        <v>103</v>
      </c>
      <c r="F45" s="6">
        <f>$B$45*COUNTIF(T45:CO45,"e")</f>
        <v>0</v>
      </c>
      <c r="G45" s="6">
        <f>$B$45*COUNTIF(T45:CO45,"z")</f>
        <v>2</v>
      </c>
      <c r="H45" s="6">
        <f t="shared" si="41"/>
        <v>45</v>
      </c>
      <c r="I45" s="6">
        <f t="shared" si="42"/>
        <v>30</v>
      </c>
      <c r="J45" s="6">
        <f t="shared" si="43"/>
        <v>0</v>
      </c>
      <c r="K45" s="6">
        <f t="shared" si="44"/>
        <v>0</v>
      </c>
      <c r="L45" s="6">
        <f t="shared" si="45"/>
        <v>15</v>
      </c>
      <c r="M45" s="6">
        <f t="shared" si="46"/>
        <v>0</v>
      </c>
      <c r="N45" s="6">
        <f t="shared" si="47"/>
        <v>0</v>
      </c>
      <c r="O45" s="6">
        <f t="shared" si="48"/>
        <v>0</v>
      </c>
      <c r="P45" s="6">
        <f t="shared" si="49"/>
        <v>0</v>
      </c>
      <c r="Q45" s="7">
        <f t="shared" si="50"/>
        <v>2</v>
      </c>
      <c r="R45" s="7">
        <f t="shared" si="51"/>
        <v>0.8</v>
      </c>
      <c r="S45" s="7">
        <f>$B$45*2</f>
        <v>2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2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3"/>
        <v>0</v>
      </c>
      <c r="BF45" s="11">
        <f>$B$45*30</f>
        <v>30</v>
      </c>
      <c r="BG45" s="10" t="s">
        <v>53</v>
      </c>
      <c r="BH45" s="11"/>
      <c r="BI45" s="10"/>
      <c r="BJ45" s="11"/>
      <c r="BK45" s="10"/>
      <c r="BL45" s="7">
        <f>$B$45*1.2</f>
        <v>1.2</v>
      </c>
      <c r="BM45" s="11">
        <f>$B$45*15</f>
        <v>15</v>
      </c>
      <c r="BN45" s="10" t="s">
        <v>53</v>
      </c>
      <c r="BO45" s="11"/>
      <c r="BP45" s="10"/>
      <c r="BQ45" s="11"/>
      <c r="BR45" s="10"/>
      <c r="BS45" s="11"/>
      <c r="BT45" s="10"/>
      <c r="BU45" s="11"/>
      <c r="BV45" s="10"/>
      <c r="BW45" s="7">
        <f>$B$45*0.8</f>
        <v>0.8</v>
      </c>
      <c r="BX45" s="7">
        <f t="shared" si="54"/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5"/>
        <v>0</v>
      </c>
    </row>
    <row r="46" spans="1:95" x14ac:dyDescent="0.2">
      <c r="A46" s="6">
        <v>5</v>
      </c>
      <c r="B46" s="6">
        <v>1</v>
      </c>
      <c r="C46" s="6"/>
      <c r="D46" s="6"/>
      <c r="E46" s="3" t="s">
        <v>104</v>
      </c>
      <c r="F46" s="6">
        <f>$B$46*COUNTIF(T46:CO46,"e")</f>
        <v>0</v>
      </c>
      <c r="G46" s="6">
        <f>$B$46*COUNTIF(T46:CO46,"z")</f>
        <v>2</v>
      </c>
      <c r="H46" s="6">
        <f t="shared" si="41"/>
        <v>45</v>
      </c>
      <c r="I46" s="6">
        <f t="shared" si="42"/>
        <v>30</v>
      </c>
      <c r="J46" s="6">
        <f t="shared" si="43"/>
        <v>0</v>
      </c>
      <c r="K46" s="6">
        <f t="shared" si="44"/>
        <v>0</v>
      </c>
      <c r="L46" s="6">
        <f t="shared" si="45"/>
        <v>15</v>
      </c>
      <c r="M46" s="6">
        <f t="shared" si="46"/>
        <v>0</v>
      </c>
      <c r="N46" s="6">
        <f t="shared" si="47"/>
        <v>0</v>
      </c>
      <c r="O46" s="6">
        <f t="shared" si="48"/>
        <v>0</v>
      </c>
      <c r="P46" s="6">
        <f t="shared" si="49"/>
        <v>0</v>
      </c>
      <c r="Q46" s="7">
        <f t="shared" si="50"/>
        <v>3</v>
      </c>
      <c r="R46" s="7">
        <f t="shared" si="51"/>
        <v>1</v>
      </c>
      <c r="S46" s="7">
        <f>$B$46*2.5</f>
        <v>2.5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2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3"/>
        <v>0</v>
      </c>
      <c r="BF46" s="11">
        <f>$B$46*30</f>
        <v>30</v>
      </c>
      <c r="BG46" s="10" t="s">
        <v>53</v>
      </c>
      <c r="BH46" s="11"/>
      <c r="BI46" s="10"/>
      <c r="BJ46" s="11"/>
      <c r="BK46" s="10"/>
      <c r="BL46" s="7">
        <f>$B$46*2</f>
        <v>2</v>
      </c>
      <c r="BM46" s="11">
        <f>$B$46*15</f>
        <v>15</v>
      </c>
      <c r="BN46" s="10" t="s">
        <v>53</v>
      </c>
      <c r="BO46" s="11"/>
      <c r="BP46" s="10"/>
      <c r="BQ46" s="11"/>
      <c r="BR46" s="10"/>
      <c r="BS46" s="11"/>
      <c r="BT46" s="10"/>
      <c r="BU46" s="11"/>
      <c r="BV46" s="10"/>
      <c r="BW46" s="7">
        <f>$B$46*1</f>
        <v>1</v>
      </c>
      <c r="BX46" s="7">
        <f t="shared" si="54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5"/>
        <v>0</v>
      </c>
    </row>
    <row r="47" spans="1:95" x14ac:dyDescent="0.2">
      <c r="A47" s="6"/>
      <c r="B47" s="6"/>
      <c r="C47" s="6"/>
      <c r="D47" s="6" t="s">
        <v>211</v>
      </c>
      <c r="E47" s="3" t="s">
        <v>106</v>
      </c>
      <c r="F47" s="6">
        <f>COUNTIF(T47:CO47,"e")</f>
        <v>0</v>
      </c>
      <c r="G47" s="6">
        <f>COUNTIF(T47:CO47,"z")</f>
        <v>1</v>
      </c>
      <c r="H47" s="6">
        <f t="shared" si="41"/>
        <v>15</v>
      </c>
      <c r="I47" s="6">
        <f t="shared" si="42"/>
        <v>0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0</v>
      </c>
      <c r="N47" s="6">
        <f t="shared" si="47"/>
        <v>15</v>
      </c>
      <c r="O47" s="6">
        <f t="shared" si="48"/>
        <v>0</v>
      </c>
      <c r="P47" s="6">
        <f t="shared" si="49"/>
        <v>0</v>
      </c>
      <c r="Q47" s="7">
        <f t="shared" si="50"/>
        <v>1</v>
      </c>
      <c r="R47" s="7">
        <f t="shared" si="51"/>
        <v>1</v>
      </c>
      <c r="S47" s="7">
        <v>0.5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2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>
        <v>15</v>
      </c>
      <c r="AY47" s="10" t="s">
        <v>53</v>
      </c>
      <c r="AZ47" s="11"/>
      <c r="BA47" s="10"/>
      <c r="BB47" s="11"/>
      <c r="BC47" s="10"/>
      <c r="BD47" s="7">
        <v>1</v>
      </c>
      <c r="BE47" s="7">
        <f t="shared" si="53"/>
        <v>1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4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5"/>
        <v>0</v>
      </c>
    </row>
    <row r="48" spans="1:95" x14ac:dyDescent="0.2">
      <c r="A48" s="6"/>
      <c r="B48" s="6"/>
      <c r="C48" s="6"/>
      <c r="D48" s="6" t="s">
        <v>212</v>
      </c>
      <c r="E48" s="3" t="s">
        <v>108</v>
      </c>
      <c r="F48" s="6">
        <f>COUNTIF(T48:CO48,"e")</f>
        <v>0</v>
      </c>
      <c r="G48" s="6">
        <f>COUNTIF(T48:CO48,"z")</f>
        <v>1</v>
      </c>
      <c r="H48" s="6">
        <f t="shared" si="41"/>
        <v>15</v>
      </c>
      <c r="I48" s="6">
        <f t="shared" si="42"/>
        <v>0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0</v>
      </c>
      <c r="N48" s="6">
        <f t="shared" si="47"/>
        <v>15</v>
      </c>
      <c r="O48" s="6">
        <f t="shared" si="48"/>
        <v>0</v>
      </c>
      <c r="P48" s="6">
        <f t="shared" si="49"/>
        <v>0</v>
      </c>
      <c r="Q48" s="7">
        <f t="shared" si="50"/>
        <v>1</v>
      </c>
      <c r="R48" s="7">
        <f t="shared" si="51"/>
        <v>1</v>
      </c>
      <c r="S48" s="7">
        <v>0.5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2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3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>
        <v>15</v>
      </c>
      <c r="BR48" s="10" t="s">
        <v>53</v>
      </c>
      <c r="BS48" s="11"/>
      <c r="BT48" s="10"/>
      <c r="BU48" s="11"/>
      <c r="BV48" s="10"/>
      <c r="BW48" s="7">
        <v>1</v>
      </c>
      <c r="BX48" s="7">
        <f t="shared" si="54"/>
        <v>1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5"/>
        <v>0</v>
      </c>
    </row>
    <row r="49" spans="1:95" x14ac:dyDescent="0.2">
      <c r="A49" s="6"/>
      <c r="B49" s="6"/>
      <c r="C49" s="6"/>
      <c r="D49" s="6" t="s">
        <v>213</v>
      </c>
      <c r="E49" s="3" t="s">
        <v>91</v>
      </c>
      <c r="F49" s="6">
        <f>COUNTIF(T49:CO49,"e")</f>
        <v>1</v>
      </c>
      <c r="G49" s="6">
        <f>COUNTIF(T49:CO49,"z")</f>
        <v>0</v>
      </c>
      <c r="H49" s="6">
        <f t="shared" si="41"/>
        <v>0</v>
      </c>
      <c r="I49" s="6">
        <f t="shared" si="42"/>
        <v>0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0</v>
      </c>
      <c r="N49" s="6">
        <f t="shared" si="47"/>
        <v>0</v>
      </c>
      <c r="O49" s="6">
        <f t="shared" si="48"/>
        <v>0</v>
      </c>
      <c r="P49" s="6">
        <f t="shared" si="49"/>
        <v>0</v>
      </c>
      <c r="Q49" s="7">
        <f t="shared" si="50"/>
        <v>20</v>
      </c>
      <c r="R49" s="7">
        <f t="shared" si="51"/>
        <v>20</v>
      </c>
      <c r="S49" s="7">
        <v>0.5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2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3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>
        <v>0</v>
      </c>
      <c r="BT49" s="10" t="s">
        <v>62</v>
      </c>
      <c r="BU49" s="11"/>
      <c r="BV49" s="10"/>
      <c r="BW49" s="7">
        <v>20</v>
      </c>
      <c r="BX49" s="7">
        <f t="shared" si="54"/>
        <v>20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5"/>
        <v>0</v>
      </c>
    </row>
    <row r="50" spans="1:95" ht="15.95" customHeight="1" x14ac:dyDescent="0.2">
      <c r="A50" s="6"/>
      <c r="B50" s="6"/>
      <c r="C50" s="6"/>
      <c r="D50" s="6"/>
      <c r="E50" s="6" t="s">
        <v>68</v>
      </c>
      <c r="F50" s="6">
        <f t="shared" ref="F50:AK50" si="56">SUM(F39:F49)</f>
        <v>3</v>
      </c>
      <c r="G50" s="6">
        <f t="shared" si="56"/>
        <v>16</v>
      </c>
      <c r="H50" s="6">
        <f t="shared" si="56"/>
        <v>480</v>
      </c>
      <c r="I50" s="6">
        <f t="shared" si="56"/>
        <v>240</v>
      </c>
      <c r="J50" s="6">
        <f t="shared" si="56"/>
        <v>0</v>
      </c>
      <c r="K50" s="6">
        <f t="shared" si="56"/>
        <v>0</v>
      </c>
      <c r="L50" s="6">
        <f t="shared" si="56"/>
        <v>165</v>
      </c>
      <c r="M50" s="6">
        <f t="shared" si="56"/>
        <v>0</v>
      </c>
      <c r="N50" s="6">
        <f t="shared" si="56"/>
        <v>75</v>
      </c>
      <c r="O50" s="6">
        <f t="shared" si="56"/>
        <v>0</v>
      </c>
      <c r="P50" s="6">
        <f t="shared" si="56"/>
        <v>0</v>
      </c>
      <c r="Q50" s="7">
        <f t="shared" si="56"/>
        <v>52</v>
      </c>
      <c r="R50" s="7">
        <f t="shared" si="56"/>
        <v>35.700000000000003</v>
      </c>
      <c r="S50" s="7">
        <f t="shared" si="56"/>
        <v>21.1</v>
      </c>
      <c r="T50" s="11">
        <f t="shared" si="56"/>
        <v>90</v>
      </c>
      <c r="U50" s="10">
        <f t="shared" si="56"/>
        <v>0</v>
      </c>
      <c r="V50" s="11">
        <f t="shared" si="56"/>
        <v>0</v>
      </c>
      <c r="W50" s="10">
        <f t="shared" si="56"/>
        <v>0</v>
      </c>
      <c r="X50" s="11">
        <f t="shared" si="56"/>
        <v>0</v>
      </c>
      <c r="Y50" s="10">
        <f t="shared" si="56"/>
        <v>0</v>
      </c>
      <c r="Z50" s="7">
        <f t="shared" si="56"/>
        <v>5.6</v>
      </c>
      <c r="AA50" s="11">
        <f t="shared" si="56"/>
        <v>75</v>
      </c>
      <c r="AB50" s="10">
        <f t="shared" si="56"/>
        <v>0</v>
      </c>
      <c r="AC50" s="11">
        <f t="shared" si="56"/>
        <v>0</v>
      </c>
      <c r="AD50" s="10">
        <f t="shared" si="56"/>
        <v>0</v>
      </c>
      <c r="AE50" s="11">
        <f t="shared" si="56"/>
        <v>15</v>
      </c>
      <c r="AF50" s="10">
        <f t="shared" si="56"/>
        <v>0</v>
      </c>
      <c r="AG50" s="11">
        <f t="shared" si="56"/>
        <v>0</v>
      </c>
      <c r="AH50" s="10">
        <f t="shared" si="56"/>
        <v>0</v>
      </c>
      <c r="AI50" s="11">
        <f t="shared" si="56"/>
        <v>0</v>
      </c>
      <c r="AJ50" s="10">
        <f t="shared" si="56"/>
        <v>0</v>
      </c>
      <c r="AK50" s="7">
        <f t="shared" si="56"/>
        <v>6.4</v>
      </c>
      <c r="AL50" s="7">
        <f t="shared" ref="AL50:BQ50" si="57">SUM(AL39:AL49)</f>
        <v>12</v>
      </c>
      <c r="AM50" s="11">
        <f t="shared" si="57"/>
        <v>90</v>
      </c>
      <c r="AN50" s="10">
        <f t="shared" si="57"/>
        <v>0</v>
      </c>
      <c r="AO50" s="11">
        <f t="shared" si="57"/>
        <v>0</v>
      </c>
      <c r="AP50" s="10">
        <f t="shared" si="57"/>
        <v>0</v>
      </c>
      <c r="AQ50" s="11">
        <f t="shared" si="57"/>
        <v>0</v>
      </c>
      <c r="AR50" s="10">
        <f t="shared" si="57"/>
        <v>0</v>
      </c>
      <c r="AS50" s="7">
        <f t="shared" si="57"/>
        <v>7.5</v>
      </c>
      <c r="AT50" s="11">
        <f t="shared" si="57"/>
        <v>60</v>
      </c>
      <c r="AU50" s="10">
        <f t="shared" si="57"/>
        <v>0</v>
      </c>
      <c r="AV50" s="11">
        <f t="shared" si="57"/>
        <v>0</v>
      </c>
      <c r="AW50" s="10">
        <f t="shared" si="57"/>
        <v>0</v>
      </c>
      <c r="AX50" s="11">
        <f t="shared" si="57"/>
        <v>45</v>
      </c>
      <c r="AY50" s="10">
        <f t="shared" si="57"/>
        <v>0</v>
      </c>
      <c r="AZ50" s="11">
        <f t="shared" si="57"/>
        <v>0</v>
      </c>
      <c r="BA50" s="10">
        <f t="shared" si="57"/>
        <v>0</v>
      </c>
      <c r="BB50" s="11">
        <f t="shared" si="57"/>
        <v>0</v>
      </c>
      <c r="BC50" s="10">
        <f t="shared" si="57"/>
        <v>0</v>
      </c>
      <c r="BD50" s="7">
        <f t="shared" si="57"/>
        <v>6.5</v>
      </c>
      <c r="BE50" s="7">
        <f t="shared" si="57"/>
        <v>14</v>
      </c>
      <c r="BF50" s="11">
        <f t="shared" si="57"/>
        <v>60</v>
      </c>
      <c r="BG50" s="10">
        <f t="shared" si="57"/>
        <v>0</v>
      </c>
      <c r="BH50" s="11">
        <f t="shared" si="57"/>
        <v>0</v>
      </c>
      <c r="BI50" s="10">
        <f t="shared" si="57"/>
        <v>0</v>
      </c>
      <c r="BJ50" s="11">
        <f t="shared" si="57"/>
        <v>0</v>
      </c>
      <c r="BK50" s="10">
        <f t="shared" si="57"/>
        <v>0</v>
      </c>
      <c r="BL50" s="7">
        <f t="shared" si="57"/>
        <v>3.2</v>
      </c>
      <c r="BM50" s="11">
        <f t="shared" si="57"/>
        <v>30</v>
      </c>
      <c r="BN50" s="10">
        <f t="shared" si="57"/>
        <v>0</v>
      </c>
      <c r="BO50" s="11">
        <f t="shared" si="57"/>
        <v>0</v>
      </c>
      <c r="BP50" s="10">
        <f t="shared" si="57"/>
        <v>0</v>
      </c>
      <c r="BQ50" s="11">
        <f t="shared" si="57"/>
        <v>15</v>
      </c>
      <c r="BR50" s="10">
        <f t="shared" ref="BR50:CQ50" si="58">SUM(BR39:BR49)</f>
        <v>0</v>
      </c>
      <c r="BS50" s="11">
        <f t="shared" si="58"/>
        <v>0</v>
      </c>
      <c r="BT50" s="10">
        <f t="shared" si="58"/>
        <v>0</v>
      </c>
      <c r="BU50" s="11">
        <f t="shared" si="58"/>
        <v>0</v>
      </c>
      <c r="BV50" s="10">
        <f t="shared" si="58"/>
        <v>0</v>
      </c>
      <c r="BW50" s="7">
        <f t="shared" si="58"/>
        <v>22.8</v>
      </c>
      <c r="BX50" s="7">
        <f t="shared" si="58"/>
        <v>26</v>
      </c>
      <c r="BY50" s="11">
        <f t="shared" si="58"/>
        <v>0</v>
      </c>
      <c r="BZ50" s="10">
        <f t="shared" si="58"/>
        <v>0</v>
      </c>
      <c r="CA50" s="11">
        <f t="shared" si="58"/>
        <v>0</v>
      </c>
      <c r="CB50" s="10">
        <f t="shared" si="58"/>
        <v>0</v>
      </c>
      <c r="CC50" s="11">
        <f t="shared" si="58"/>
        <v>0</v>
      </c>
      <c r="CD50" s="10">
        <f t="shared" si="58"/>
        <v>0</v>
      </c>
      <c r="CE50" s="7">
        <f t="shared" si="58"/>
        <v>0</v>
      </c>
      <c r="CF50" s="11">
        <f t="shared" si="58"/>
        <v>0</v>
      </c>
      <c r="CG50" s="10">
        <f t="shared" si="58"/>
        <v>0</v>
      </c>
      <c r="CH50" s="11">
        <f t="shared" si="58"/>
        <v>0</v>
      </c>
      <c r="CI50" s="10">
        <f t="shared" si="58"/>
        <v>0</v>
      </c>
      <c r="CJ50" s="11">
        <f t="shared" si="58"/>
        <v>0</v>
      </c>
      <c r="CK50" s="10">
        <f t="shared" si="58"/>
        <v>0</v>
      </c>
      <c r="CL50" s="11">
        <f t="shared" si="58"/>
        <v>0</v>
      </c>
      <c r="CM50" s="10">
        <f t="shared" si="58"/>
        <v>0</v>
      </c>
      <c r="CN50" s="11">
        <f t="shared" si="58"/>
        <v>0</v>
      </c>
      <c r="CO50" s="10">
        <f t="shared" si="58"/>
        <v>0</v>
      </c>
      <c r="CP50" s="7">
        <f t="shared" si="58"/>
        <v>0</v>
      </c>
      <c r="CQ50" s="7">
        <f t="shared" si="58"/>
        <v>0</v>
      </c>
    </row>
    <row r="51" spans="1:95" ht="20.100000000000001" customHeight="1" x14ac:dyDescent="0.2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2"/>
      <c r="CQ51" s="13"/>
    </row>
    <row r="52" spans="1:95" x14ac:dyDescent="0.2">
      <c r="A52" s="15">
        <v>1</v>
      </c>
      <c r="B52" s="15">
        <v>1</v>
      </c>
      <c r="C52" s="15"/>
      <c r="D52" s="6" t="s">
        <v>110</v>
      </c>
      <c r="E52" s="3" t="s">
        <v>111</v>
      </c>
      <c r="F52" s="6">
        <f t="shared" ref="F52:F75" si="59">COUNTIF(T52:CO52,"e")</f>
        <v>0</v>
      </c>
      <c r="G52" s="6">
        <f t="shared" ref="G52:G75" si="60">COUNTIF(T52:CO52,"z")</f>
        <v>2</v>
      </c>
      <c r="H52" s="6">
        <f t="shared" ref="H52:H75" si="61">SUM(I52:P52)</f>
        <v>30</v>
      </c>
      <c r="I52" s="6">
        <f t="shared" ref="I52:I75" si="62">T52+AM52+BF52+BY52</f>
        <v>15</v>
      </c>
      <c r="J52" s="6">
        <f t="shared" ref="J52:J75" si="63">V52+AO52+BH52+CA52</f>
        <v>15</v>
      </c>
      <c r="K52" s="6">
        <f t="shared" ref="K52:K75" si="64">X52+AQ52+BJ52+CC52</f>
        <v>0</v>
      </c>
      <c r="L52" s="6">
        <f t="shared" ref="L52:L75" si="65">AA52+AT52+BM52+CF52</f>
        <v>0</v>
      </c>
      <c r="M52" s="6">
        <f t="shared" ref="M52:M75" si="66">AC52+AV52+BO52+CH52</f>
        <v>0</v>
      </c>
      <c r="N52" s="6">
        <f t="shared" ref="N52:N75" si="67">AE52+AX52+BQ52+CJ52</f>
        <v>0</v>
      </c>
      <c r="O52" s="6">
        <f t="shared" ref="O52:O75" si="68">AG52+AZ52+BS52+CL52</f>
        <v>0</v>
      </c>
      <c r="P52" s="6">
        <f t="shared" ref="P52:P75" si="69">AI52+BB52+BU52+CN52</f>
        <v>0</v>
      </c>
      <c r="Q52" s="7">
        <f t="shared" ref="Q52:Q75" si="70">AL52+BE52+BX52+CQ52</f>
        <v>2</v>
      </c>
      <c r="R52" s="7">
        <f t="shared" ref="R52:R75" si="71">AK52+BD52+BW52+CP52</f>
        <v>0</v>
      </c>
      <c r="S52" s="7">
        <v>2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ref="AL52:AL75" si="72">Z52+AK52</f>
        <v>0</v>
      </c>
      <c r="AM52" s="11">
        <v>15</v>
      </c>
      <c r="AN52" s="10" t="s">
        <v>53</v>
      </c>
      <c r="AO52" s="11">
        <v>15</v>
      </c>
      <c r="AP52" s="10" t="s">
        <v>53</v>
      </c>
      <c r="AQ52" s="11"/>
      <c r="AR52" s="10"/>
      <c r="AS52" s="7">
        <v>2</v>
      </c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ref="BE52:BE75" si="73">AS52+BD52</f>
        <v>2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ref="BX52:BX75" si="74">BL52+BW52</f>
        <v>0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ref="CQ52:CQ75" si="75">CE52+CP52</f>
        <v>0</v>
      </c>
    </row>
    <row r="53" spans="1:95" x14ac:dyDescent="0.2">
      <c r="A53" s="15">
        <v>1</v>
      </c>
      <c r="B53" s="15">
        <v>1</v>
      </c>
      <c r="C53" s="15"/>
      <c r="D53" s="6" t="s">
        <v>112</v>
      </c>
      <c r="E53" s="3" t="s">
        <v>113</v>
      </c>
      <c r="F53" s="6">
        <f t="shared" si="59"/>
        <v>0</v>
      </c>
      <c r="G53" s="6">
        <f t="shared" si="60"/>
        <v>2</v>
      </c>
      <c r="H53" s="6">
        <f t="shared" si="61"/>
        <v>30</v>
      </c>
      <c r="I53" s="6">
        <f t="shared" si="62"/>
        <v>15</v>
      </c>
      <c r="J53" s="6">
        <f t="shared" si="63"/>
        <v>15</v>
      </c>
      <c r="K53" s="6">
        <f t="shared" si="64"/>
        <v>0</v>
      </c>
      <c r="L53" s="6">
        <f t="shared" si="65"/>
        <v>0</v>
      </c>
      <c r="M53" s="6">
        <f t="shared" si="66"/>
        <v>0</v>
      </c>
      <c r="N53" s="6">
        <f t="shared" si="67"/>
        <v>0</v>
      </c>
      <c r="O53" s="6">
        <f t="shared" si="68"/>
        <v>0</v>
      </c>
      <c r="P53" s="6">
        <f t="shared" si="69"/>
        <v>0</v>
      </c>
      <c r="Q53" s="7">
        <f t="shared" si="70"/>
        <v>2</v>
      </c>
      <c r="R53" s="7">
        <f t="shared" si="71"/>
        <v>0</v>
      </c>
      <c r="S53" s="7">
        <v>2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72"/>
        <v>0</v>
      </c>
      <c r="AM53" s="11">
        <v>15</v>
      </c>
      <c r="AN53" s="10" t="s">
        <v>53</v>
      </c>
      <c r="AO53" s="11">
        <v>15</v>
      </c>
      <c r="AP53" s="10" t="s">
        <v>53</v>
      </c>
      <c r="AQ53" s="11"/>
      <c r="AR53" s="10"/>
      <c r="AS53" s="7">
        <v>2</v>
      </c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73"/>
        <v>2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74"/>
        <v>0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75"/>
        <v>0</v>
      </c>
    </row>
    <row r="54" spans="1:95" x14ac:dyDescent="0.2">
      <c r="A54" s="15">
        <v>51</v>
      </c>
      <c r="B54" s="15">
        <v>1</v>
      </c>
      <c r="C54" s="15"/>
      <c r="D54" s="6" t="s">
        <v>114</v>
      </c>
      <c r="E54" s="3" t="s">
        <v>115</v>
      </c>
      <c r="F54" s="6">
        <f t="shared" si="59"/>
        <v>1</v>
      </c>
      <c r="G54" s="6">
        <f t="shared" si="60"/>
        <v>0</v>
      </c>
      <c r="H54" s="6">
        <f t="shared" si="61"/>
        <v>30</v>
      </c>
      <c r="I54" s="6">
        <f t="shared" si="62"/>
        <v>0</v>
      </c>
      <c r="J54" s="6">
        <f t="shared" si="63"/>
        <v>0</v>
      </c>
      <c r="K54" s="6">
        <f t="shared" si="64"/>
        <v>0</v>
      </c>
      <c r="L54" s="6">
        <f t="shared" si="65"/>
        <v>0</v>
      </c>
      <c r="M54" s="6">
        <f t="shared" si="66"/>
        <v>30</v>
      </c>
      <c r="N54" s="6">
        <f t="shared" si="67"/>
        <v>0</v>
      </c>
      <c r="O54" s="6">
        <f t="shared" si="68"/>
        <v>0</v>
      </c>
      <c r="P54" s="6">
        <f t="shared" si="69"/>
        <v>0</v>
      </c>
      <c r="Q54" s="7">
        <f t="shared" si="70"/>
        <v>3</v>
      </c>
      <c r="R54" s="7">
        <f t="shared" si="71"/>
        <v>3</v>
      </c>
      <c r="S54" s="7">
        <v>1</v>
      </c>
      <c r="T54" s="11"/>
      <c r="U54" s="10"/>
      <c r="V54" s="11"/>
      <c r="W54" s="10"/>
      <c r="X54" s="11"/>
      <c r="Y54" s="10"/>
      <c r="Z54" s="7"/>
      <c r="AA54" s="11"/>
      <c r="AB54" s="10"/>
      <c r="AC54" s="11">
        <v>30</v>
      </c>
      <c r="AD54" s="10" t="s">
        <v>62</v>
      </c>
      <c r="AE54" s="11"/>
      <c r="AF54" s="10"/>
      <c r="AG54" s="11"/>
      <c r="AH54" s="10"/>
      <c r="AI54" s="11"/>
      <c r="AJ54" s="10"/>
      <c r="AK54" s="7">
        <v>3</v>
      </c>
      <c r="AL54" s="7">
        <f t="shared" si="72"/>
        <v>3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73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74"/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75"/>
        <v>0</v>
      </c>
    </row>
    <row r="55" spans="1:95" x14ac:dyDescent="0.2">
      <c r="A55" s="15">
        <v>51</v>
      </c>
      <c r="B55" s="15">
        <v>1</v>
      </c>
      <c r="C55" s="15"/>
      <c r="D55" s="6" t="s">
        <v>116</v>
      </c>
      <c r="E55" s="3" t="s">
        <v>117</v>
      </c>
      <c r="F55" s="6">
        <f t="shared" si="59"/>
        <v>1</v>
      </c>
      <c r="G55" s="6">
        <f t="shared" si="60"/>
        <v>0</v>
      </c>
      <c r="H55" s="6">
        <f t="shared" si="61"/>
        <v>30</v>
      </c>
      <c r="I55" s="6">
        <f t="shared" si="62"/>
        <v>0</v>
      </c>
      <c r="J55" s="6">
        <f t="shared" si="63"/>
        <v>0</v>
      </c>
      <c r="K55" s="6">
        <f t="shared" si="64"/>
        <v>0</v>
      </c>
      <c r="L55" s="6">
        <f t="shared" si="65"/>
        <v>0</v>
      </c>
      <c r="M55" s="6">
        <f t="shared" si="66"/>
        <v>30</v>
      </c>
      <c r="N55" s="6">
        <f t="shared" si="67"/>
        <v>0</v>
      </c>
      <c r="O55" s="6">
        <f t="shared" si="68"/>
        <v>0</v>
      </c>
      <c r="P55" s="6">
        <f t="shared" si="69"/>
        <v>0</v>
      </c>
      <c r="Q55" s="7">
        <f t="shared" si="70"/>
        <v>3</v>
      </c>
      <c r="R55" s="7">
        <f t="shared" si="71"/>
        <v>3</v>
      </c>
      <c r="S55" s="7">
        <v>1</v>
      </c>
      <c r="T55" s="11"/>
      <c r="U55" s="10"/>
      <c r="V55" s="11"/>
      <c r="W55" s="10"/>
      <c r="X55" s="11"/>
      <c r="Y55" s="10"/>
      <c r="Z55" s="7"/>
      <c r="AA55" s="11"/>
      <c r="AB55" s="10"/>
      <c r="AC55" s="11">
        <v>30</v>
      </c>
      <c r="AD55" s="10" t="s">
        <v>62</v>
      </c>
      <c r="AE55" s="11"/>
      <c r="AF55" s="10"/>
      <c r="AG55" s="11"/>
      <c r="AH55" s="10"/>
      <c r="AI55" s="11"/>
      <c r="AJ55" s="10"/>
      <c r="AK55" s="7">
        <v>3</v>
      </c>
      <c r="AL55" s="7">
        <f t="shared" si="72"/>
        <v>3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3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4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5"/>
        <v>0</v>
      </c>
    </row>
    <row r="56" spans="1:95" x14ac:dyDescent="0.2">
      <c r="A56" s="15">
        <v>9</v>
      </c>
      <c r="B56" s="15">
        <v>1</v>
      </c>
      <c r="C56" s="15"/>
      <c r="D56" s="6" t="s">
        <v>118</v>
      </c>
      <c r="E56" s="3" t="s">
        <v>119</v>
      </c>
      <c r="F56" s="6">
        <f t="shared" si="59"/>
        <v>0</v>
      </c>
      <c r="G56" s="6">
        <f t="shared" si="60"/>
        <v>1</v>
      </c>
      <c r="H56" s="6">
        <f t="shared" si="61"/>
        <v>15</v>
      </c>
      <c r="I56" s="6">
        <f t="shared" si="62"/>
        <v>15</v>
      </c>
      <c r="J56" s="6">
        <f t="shared" si="63"/>
        <v>0</v>
      </c>
      <c r="K56" s="6">
        <f t="shared" si="64"/>
        <v>0</v>
      </c>
      <c r="L56" s="6">
        <f t="shared" si="65"/>
        <v>0</v>
      </c>
      <c r="M56" s="6">
        <f t="shared" si="66"/>
        <v>0</v>
      </c>
      <c r="N56" s="6">
        <f t="shared" si="67"/>
        <v>0</v>
      </c>
      <c r="O56" s="6">
        <f t="shared" si="68"/>
        <v>0</v>
      </c>
      <c r="P56" s="6">
        <f t="shared" si="69"/>
        <v>0</v>
      </c>
      <c r="Q56" s="7">
        <f t="shared" si="70"/>
        <v>1</v>
      </c>
      <c r="R56" s="7">
        <f t="shared" si="71"/>
        <v>0</v>
      </c>
      <c r="S56" s="7">
        <v>1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2"/>
        <v>0</v>
      </c>
      <c r="AM56" s="11">
        <v>15</v>
      </c>
      <c r="AN56" s="10" t="s">
        <v>53</v>
      </c>
      <c r="AO56" s="11"/>
      <c r="AP56" s="10"/>
      <c r="AQ56" s="11"/>
      <c r="AR56" s="10"/>
      <c r="AS56" s="7">
        <v>1</v>
      </c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3"/>
        <v>1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4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5"/>
        <v>0</v>
      </c>
    </row>
    <row r="57" spans="1:95" x14ac:dyDescent="0.2">
      <c r="A57" s="15">
        <v>9</v>
      </c>
      <c r="B57" s="15">
        <v>1</v>
      </c>
      <c r="C57" s="15"/>
      <c r="D57" s="6" t="s">
        <v>120</v>
      </c>
      <c r="E57" s="3" t="s">
        <v>121</v>
      </c>
      <c r="F57" s="6">
        <f t="shared" si="59"/>
        <v>0</v>
      </c>
      <c r="G57" s="6">
        <f t="shared" si="60"/>
        <v>1</v>
      </c>
      <c r="H57" s="6">
        <f t="shared" si="61"/>
        <v>15</v>
      </c>
      <c r="I57" s="6">
        <f t="shared" si="62"/>
        <v>15</v>
      </c>
      <c r="J57" s="6">
        <f t="shared" si="63"/>
        <v>0</v>
      </c>
      <c r="K57" s="6">
        <f t="shared" si="64"/>
        <v>0</v>
      </c>
      <c r="L57" s="6">
        <f t="shared" si="65"/>
        <v>0</v>
      </c>
      <c r="M57" s="6">
        <f t="shared" si="66"/>
        <v>0</v>
      </c>
      <c r="N57" s="6">
        <f t="shared" si="67"/>
        <v>0</v>
      </c>
      <c r="O57" s="6">
        <f t="shared" si="68"/>
        <v>0</v>
      </c>
      <c r="P57" s="6">
        <f t="shared" si="69"/>
        <v>0</v>
      </c>
      <c r="Q57" s="7">
        <f t="shared" si="70"/>
        <v>1</v>
      </c>
      <c r="R57" s="7">
        <f t="shared" si="71"/>
        <v>0</v>
      </c>
      <c r="S57" s="7">
        <v>1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2"/>
        <v>0</v>
      </c>
      <c r="AM57" s="11">
        <v>15</v>
      </c>
      <c r="AN57" s="10" t="s">
        <v>53</v>
      </c>
      <c r="AO57" s="11"/>
      <c r="AP57" s="10"/>
      <c r="AQ57" s="11"/>
      <c r="AR57" s="10"/>
      <c r="AS57" s="7">
        <v>1</v>
      </c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3"/>
        <v>1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4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5"/>
        <v>0</v>
      </c>
    </row>
    <row r="58" spans="1:95" x14ac:dyDescent="0.2">
      <c r="A58" s="15">
        <v>9</v>
      </c>
      <c r="B58" s="15">
        <v>1</v>
      </c>
      <c r="C58" s="15"/>
      <c r="D58" s="6" t="s">
        <v>122</v>
      </c>
      <c r="E58" s="3" t="s">
        <v>123</v>
      </c>
      <c r="F58" s="6">
        <f t="shared" si="59"/>
        <v>0</v>
      </c>
      <c r="G58" s="6">
        <f t="shared" si="60"/>
        <v>1</v>
      </c>
      <c r="H58" s="6">
        <f t="shared" si="61"/>
        <v>15</v>
      </c>
      <c r="I58" s="6">
        <f t="shared" si="62"/>
        <v>15</v>
      </c>
      <c r="J58" s="6">
        <f t="shared" si="63"/>
        <v>0</v>
      </c>
      <c r="K58" s="6">
        <f t="shared" si="64"/>
        <v>0</v>
      </c>
      <c r="L58" s="6">
        <f t="shared" si="65"/>
        <v>0</v>
      </c>
      <c r="M58" s="6">
        <f t="shared" si="66"/>
        <v>0</v>
      </c>
      <c r="N58" s="6">
        <f t="shared" si="67"/>
        <v>0</v>
      </c>
      <c r="O58" s="6">
        <f t="shared" si="68"/>
        <v>0</v>
      </c>
      <c r="P58" s="6">
        <f t="shared" si="69"/>
        <v>0</v>
      </c>
      <c r="Q58" s="7">
        <f t="shared" si="70"/>
        <v>1</v>
      </c>
      <c r="R58" s="7">
        <f t="shared" si="71"/>
        <v>0</v>
      </c>
      <c r="S58" s="7">
        <v>1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2"/>
        <v>0</v>
      </c>
      <c r="AM58" s="11">
        <v>15</v>
      </c>
      <c r="AN58" s="10" t="s">
        <v>53</v>
      </c>
      <c r="AO58" s="11"/>
      <c r="AP58" s="10"/>
      <c r="AQ58" s="11"/>
      <c r="AR58" s="10"/>
      <c r="AS58" s="7">
        <v>1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3"/>
        <v>1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4"/>
        <v>0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5"/>
        <v>0</v>
      </c>
    </row>
    <row r="59" spans="1:95" x14ac:dyDescent="0.2">
      <c r="A59" s="15">
        <v>3</v>
      </c>
      <c r="B59" s="15">
        <v>1</v>
      </c>
      <c r="C59" s="15"/>
      <c r="D59" s="6" t="s">
        <v>214</v>
      </c>
      <c r="E59" s="3" t="s">
        <v>176</v>
      </c>
      <c r="F59" s="6">
        <f t="shared" si="59"/>
        <v>0</v>
      </c>
      <c r="G59" s="6">
        <f t="shared" si="60"/>
        <v>2</v>
      </c>
      <c r="H59" s="6">
        <f t="shared" si="61"/>
        <v>60</v>
      </c>
      <c r="I59" s="6">
        <f t="shared" si="62"/>
        <v>30</v>
      </c>
      <c r="J59" s="6">
        <f t="shared" si="63"/>
        <v>0</v>
      </c>
      <c r="K59" s="6">
        <f t="shared" si="64"/>
        <v>0</v>
      </c>
      <c r="L59" s="6">
        <f t="shared" si="65"/>
        <v>30</v>
      </c>
      <c r="M59" s="6">
        <f t="shared" si="66"/>
        <v>0</v>
      </c>
      <c r="N59" s="6">
        <f t="shared" si="67"/>
        <v>0</v>
      </c>
      <c r="O59" s="6">
        <f t="shared" si="68"/>
        <v>0</v>
      </c>
      <c r="P59" s="6">
        <f t="shared" si="69"/>
        <v>0</v>
      </c>
      <c r="Q59" s="7">
        <f t="shared" si="70"/>
        <v>5</v>
      </c>
      <c r="R59" s="7">
        <f t="shared" si="71"/>
        <v>2</v>
      </c>
      <c r="S59" s="7">
        <v>2.5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2"/>
        <v>0</v>
      </c>
      <c r="AM59" s="11">
        <v>30</v>
      </c>
      <c r="AN59" s="10" t="s">
        <v>53</v>
      </c>
      <c r="AO59" s="11"/>
      <c r="AP59" s="10"/>
      <c r="AQ59" s="11"/>
      <c r="AR59" s="10"/>
      <c r="AS59" s="7">
        <v>3</v>
      </c>
      <c r="AT59" s="11">
        <v>30</v>
      </c>
      <c r="AU59" s="10" t="s">
        <v>53</v>
      </c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73"/>
        <v>5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4"/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5"/>
        <v>0</v>
      </c>
    </row>
    <row r="60" spans="1:95" x14ac:dyDescent="0.2">
      <c r="A60" s="15">
        <v>3</v>
      </c>
      <c r="B60" s="15">
        <v>1</v>
      </c>
      <c r="C60" s="15"/>
      <c r="D60" s="6" t="s">
        <v>215</v>
      </c>
      <c r="E60" s="3" t="s">
        <v>172</v>
      </c>
      <c r="F60" s="6">
        <f t="shared" si="59"/>
        <v>0</v>
      </c>
      <c r="G60" s="6">
        <f t="shared" si="60"/>
        <v>2</v>
      </c>
      <c r="H60" s="6">
        <f t="shared" si="61"/>
        <v>60</v>
      </c>
      <c r="I60" s="6">
        <f t="shared" si="62"/>
        <v>30</v>
      </c>
      <c r="J60" s="6">
        <f t="shared" si="63"/>
        <v>0</v>
      </c>
      <c r="K60" s="6">
        <f t="shared" si="64"/>
        <v>0</v>
      </c>
      <c r="L60" s="6">
        <f t="shared" si="65"/>
        <v>30</v>
      </c>
      <c r="M60" s="6">
        <f t="shared" si="66"/>
        <v>0</v>
      </c>
      <c r="N60" s="6">
        <f t="shared" si="67"/>
        <v>0</v>
      </c>
      <c r="O60" s="6">
        <f t="shared" si="68"/>
        <v>0</v>
      </c>
      <c r="P60" s="6">
        <f t="shared" si="69"/>
        <v>0</v>
      </c>
      <c r="Q60" s="7">
        <f t="shared" si="70"/>
        <v>5</v>
      </c>
      <c r="R60" s="7">
        <f t="shared" si="71"/>
        <v>2</v>
      </c>
      <c r="S60" s="7">
        <v>2.5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2"/>
        <v>0</v>
      </c>
      <c r="AM60" s="11">
        <v>30</v>
      </c>
      <c r="AN60" s="10" t="s">
        <v>53</v>
      </c>
      <c r="AO60" s="11"/>
      <c r="AP60" s="10"/>
      <c r="AQ60" s="11"/>
      <c r="AR60" s="10"/>
      <c r="AS60" s="7">
        <v>3</v>
      </c>
      <c r="AT60" s="11">
        <v>30</v>
      </c>
      <c r="AU60" s="10" t="s">
        <v>53</v>
      </c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73"/>
        <v>5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4"/>
        <v>0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5"/>
        <v>0</v>
      </c>
    </row>
    <row r="61" spans="1:95" x14ac:dyDescent="0.2">
      <c r="A61" s="15">
        <v>3</v>
      </c>
      <c r="B61" s="15">
        <v>1</v>
      </c>
      <c r="C61" s="15"/>
      <c r="D61" s="6" t="s">
        <v>216</v>
      </c>
      <c r="E61" s="3" t="s">
        <v>217</v>
      </c>
      <c r="F61" s="6">
        <f t="shared" si="59"/>
        <v>0</v>
      </c>
      <c r="G61" s="6">
        <f t="shared" si="60"/>
        <v>2</v>
      </c>
      <c r="H61" s="6">
        <f t="shared" si="61"/>
        <v>60</v>
      </c>
      <c r="I61" s="6">
        <f t="shared" si="62"/>
        <v>30</v>
      </c>
      <c r="J61" s="6">
        <f t="shared" si="63"/>
        <v>0</v>
      </c>
      <c r="K61" s="6">
        <f t="shared" si="64"/>
        <v>0</v>
      </c>
      <c r="L61" s="6">
        <f t="shared" si="65"/>
        <v>0</v>
      </c>
      <c r="M61" s="6">
        <f t="shared" si="66"/>
        <v>0</v>
      </c>
      <c r="N61" s="6">
        <f t="shared" si="67"/>
        <v>30</v>
      </c>
      <c r="O61" s="6">
        <f t="shared" si="68"/>
        <v>0</v>
      </c>
      <c r="P61" s="6">
        <f t="shared" si="69"/>
        <v>0</v>
      </c>
      <c r="Q61" s="7">
        <f t="shared" si="70"/>
        <v>5</v>
      </c>
      <c r="R61" s="7">
        <f t="shared" si="71"/>
        <v>2</v>
      </c>
      <c r="S61" s="7">
        <v>2.5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2"/>
        <v>0</v>
      </c>
      <c r="AM61" s="11">
        <v>30</v>
      </c>
      <c r="AN61" s="10" t="s">
        <v>53</v>
      </c>
      <c r="AO61" s="11"/>
      <c r="AP61" s="10"/>
      <c r="AQ61" s="11"/>
      <c r="AR61" s="10"/>
      <c r="AS61" s="7">
        <v>3</v>
      </c>
      <c r="AT61" s="11"/>
      <c r="AU61" s="10"/>
      <c r="AV61" s="11"/>
      <c r="AW61" s="10"/>
      <c r="AX61" s="11">
        <v>30</v>
      </c>
      <c r="AY61" s="10" t="s">
        <v>53</v>
      </c>
      <c r="AZ61" s="11"/>
      <c r="BA61" s="10"/>
      <c r="BB61" s="11"/>
      <c r="BC61" s="10"/>
      <c r="BD61" s="7">
        <v>2</v>
      </c>
      <c r="BE61" s="7">
        <f t="shared" si="73"/>
        <v>5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4"/>
        <v>0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5"/>
        <v>0</v>
      </c>
    </row>
    <row r="62" spans="1:95" x14ac:dyDescent="0.2">
      <c r="A62" s="15">
        <v>3</v>
      </c>
      <c r="B62" s="15">
        <v>1</v>
      </c>
      <c r="C62" s="15"/>
      <c r="D62" s="6" t="s">
        <v>218</v>
      </c>
      <c r="E62" s="3" t="s">
        <v>178</v>
      </c>
      <c r="F62" s="6">
        <f t="shared" si="59"/>
        <v>0</v>
      </c>
      <c r="G62" s="6">
        <f t="shared" si="60"/>
        <v>2</v>
      </c>
      <c r="H62" s="6">
        <f t="shared" si="61"/>
        <v>60</v>
      </c>
      <c r="I62" s="6">
        <f t="shared" si="62"/>
        <v>30</v>
      </c>
      <c r="J62" s="6">
        <f t="shared" si="63"/>
        <v>0</v>
      </c>
      <c r="K62" s="6">
        <f t="shared" si="64"/>
        <v>0</v>
      </c>
      <c r="L62" s="6">
        <f t="shared" si="65"/>
        <v>30</v>
      </c>
      <c r="M62" s="6">
        <f t="shared" si="66"/>
        <v>0</v>
      </c>
      <c r="N62" s="6">
        <f t="shared" si="67"/>
        <v>0</v>
      </c>
      <c r="O62" s="6">
        <f t="shared" si="68"/>
        <v>0</v>
      </c>
      <c r="P62" s="6">
        <f t="shared" si="69"/>
        <v>0</v>
      </c>
      <c r="Q62" s="7">
        <f t="shared" si="70"/>
        <v>5</v>
      </c>
      <c r="R62" s="7">
        <f t="shared" si="71"/>
        <v>2</v>
      </c>
      <c r="S62" s="7">
        <v>2.5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72"/>
        <v>0</v>
      </c>
      <c r="AM62" s="11">
        <v>30</v>
      </c>
      <c r="AN62" s="10" t="s">
        <v>53</v>
      </c>
      <c r="AO62" s="11"/>
      <c r="AP62" s="10"/>
      <c r="AQ62" s="11"/>
      <c r="AR62" s="10"/>
      <c r="AS62" s="7">
        <v>3</v>
      </c>
      <c r="AT62" s="11">
        <v>30</v>
      </c>
      <c r="AU62" s="10" t="s">
        <v>53</v>
      </c>
      <c r="AV62" s="11"/>
      <c r="AW62" s="10"/>
      <c r="AX62" s="11"/>
      <c r="AY62" s="10"/>
      <c r="AZ62" s="11"/>
      <c r="BA62" s="10"/>
      <c r="BB62" s="11"/>
      <c r="BC62" s="10"/>
      <c r="BD62" s="7">
        <v>2</v>
      </c>
      <c r="BE62" s="7">
        <f t="shared" si="73"/>
        <v>5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74"/>
        <v>0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75"/>
        <v>0</v>
      </c>
    </row>
    <row r="63" spans="1:95" x14ac:dyDescent="0.2">
      <c r="A63" s="15">
        <v>4</v>
      </c>
      <c r="B63" s="15">
        <v>1</v>
      </c>
      <c r="C63" s="15"/>
      <c r="D63" s="6" t="s">
        <v>219</v>
      </c>
      <c r="E63" s="3" t="s">
        <v>220</v>
      </c>
      <c r="F63" s="6">
        <f t="shared" si="59"/>
        <v>0</v>
      </c>
      <c r="G63" s="6">
        <f t="shared" si="60"/>
        <v>2</v>
      </c>
      <c r="H63" s="6">
        <f t="shared" si="61"/>
        <v>45</v>
      </c>
      <c r="I63" s="6">
        <f t="shared" si="62"/>
        <v>30</v>
      </c>
      <c r="J63" s="6">
        <f t="shared" si="63"/>
        <v>0</v>
      </c>
      <c r="K63" s="6">
        <f t="shared" si="64"/>
        <v>0</v>
      </c>
      <c r="L63" s="6">
        <f t="shared" si="65"/>
        <v>15</v>
      </c>
      <c r="M63" s="6">
        <f t="shared" si="66"/>
        <v>0</v>
      </c>
      <c r="N63" s="6">
        <f t="shared" si="67"/>
        <v>0</v>
      </c>
      <c r="O63" s="6">
        <f t="shared" si="68"/>
        <v>0</v>
      </c>
      <c r="P63" s="6">
        <f t="shared" si="69"/>
        <v>0</v>
      </c>
      <c r="Q63" s="7">
        <f t="shared" si="70"/>
        <v>2</v>
      </c>
      <c r="R63" s="7">
        <f t="shared" si="71"/>
        <v>0.8</v>
      </c>
      <c r="S63" s="7">
        <v>2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72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73"/>
        <v>0</v>
      </c>
      <c r="BF63" s="11">
        <v>30</v>
      </c>
      <c r="BG63" s="10" t="s">
        <v>53</v>
      </c>
      <c r="BH63" s="11"/>
      <c r="BI63" s="10"/>
      <c r="BJ63" s="11"/>
      <c r="BK63" s="10"/>
      <c r="BL63" s="7">
        <v>1.2</v>
      </c>
      <c r="BM63" s="11">
        <v>15</v>
      </c>
      <c r="BN63" s="10" t="s">
        <v>53</v>
      </c>
      <c r="BO63" s="11"/>
      <c r="BP63" s="10"/>
      <c r="BQ63" s="11"/>
      <c r="BR63" s="10"/>
      <c r="BS63" s="11"/>
      <c r="BT63" s="10"/>
      <c r="BU63" s="11"/>
      <c r="BV63" s="10"/>
      <c r="BW63" s="7">
        <v>0.8</v>
      </c>
      <c r="BX63" s="7">
        <f t="shared" si="74"/>
        <v>2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5"/>
        <v>0</v>
      </c>
    </row>
    <row r="64" spans="1:95" x14ac:dyDescent="0.2">
      <c r="A64" s="15">
        <v>4</v>
      </c>
      <c r="B64" s="15">
        <v>1</v>
      </c>
      <c r="C64" s="15"/>
      <c r="D64" s="6" t="s">
        <v>221</v>
      </c>
      <c r="E64" s="3" t="s">
        <v>184</v>
      </c>
      <c r="F64" s="6">
        <f t="shared" si="59"/>
        <v>0</v>
      </c>
      <c r="G64" s="6">
        <f t="shared" si="60"/>
        <v>2</v>
      </c>
      <c r="H64" s="6">
        <f t="shared" si="61"/>
        <v>45</v>
      </c>
      <c r="I64" s="6">
        <f t="shared" si="62"/>
        <v>15</v>
      </c>
      <c r="J64" s="6">
        <f t="shared" si="63"/>
        <v>0</v>
      </c>
      <c r="K64" s="6">
        <f t="shared" si="64"/>
        <v>0</v>
      </c>
      <c r="L64" s="6">
        <f t="shared" si="65"/>
        <v>0</v>
      </c>
      <c r="M64" s="6">
        <f t="shared" si="66"/>
        <v>0</v>
      </c>
      <c r="N64" s="6">
        <f t="shared" si="67"/>
        <v>30</v>
      </c>
      <c r="O64" s="6">
        <f t="shared" si="68"/>
        <v>0</v>
      </c>
      <c r="P64" s="6">
        <f t="shared" si="69"/>
        <v>0</v>
      </c>
      <c r="Q64" s="7">
        <f t="shared" si="70"/>
        <v>2</v>
      </c>
      <c r="R64" s="7">
        <f t="shared" si="71"/>
        <v>1.2</v>
      </c>
      <c r="S64" s="7">
        <v>1.6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72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73"/>
        <v>0</v>
      </c>
      <c r="BF64" s="11">
        <v>15</v>
      </c>
      <c r="BG64" s="10" t="s">
        <v>53</v>
      </c>
      <c r="BH64" s="11"/>
      <c r="BI64" s="10"/>
      <c r="BJ64" s="11"/>
      <c r="BK64" s="10"/>
      <c r="BL64" s="7">
        <v>0.8</v>
      </c>
      <c r="BM64" s="11"/>
      <c r="BN64" s="10"/>
      <c r="BO64" s="11"/>
      <c r="BP64" s="10"/>
      <c r="BQ64" s="11">
        <v>30</v>
      </c>
      <c r="BR64" s="10" t="s">
        <v>53</v>
      </c>
      <c r="BS64" s="11"/>
      <c r="BT64" s="10"/>
      <c r="BU64" s="11"/>
      <c r="BV64" s="10"/>
      <c r="BW64" s="7">
        <v>1.2</v>
      </c>
      <c r="BX64" s="7">
        <f t="shared" si="74"/>
        <v>2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75"/>
        <v>0</v>
      </c>
    </row>
    <row r="65" spans="1:95" x14ac:dyDescent="0.2">
      <c r="A65" s="15">
        <v>4</v>
      </c>
      <c r="B65" s="15">
        <v>1</v>
      </c>
      <c r="C65" s="15"/>
      <c r="D65" s="6" t="s">
        <v>222</v>
      </c>
      <c r="E65" s="3" t="s">
        <v>182</v>
      </c>
      <c r="F65" s="6">
        <f t="shared" si="59"/>
        <v>0</v>
      </c>
      <c r="G65" s="6">
        <f t="shared" si="60"/>
        <v>2</v>
      </c>
      <c r="H65" s="6">
        <f t="shared" si="61"/>
        <v>45</v>
      </c>
      <c r="I65" s="6">
        <f t="shared" si="62"/>
        <v>15</v>
      </c>
      <c r="J65" s="6">
        <f t="shared" si="63"/>
        <v>0</v>
      </c>
      <c r="K65" s="6">
        <f t="shared" si="64"/>
        <v>0</v>
      </c>
      <c r="L65" s="6">
        <f t="shared" si="65"/>
        <v>30</v>
      </c>
      <c r="M65" s="6">
        <f t="shared" si="66"/>
        <v>0</v>
      </c>
      <c r="N65" s="6">
        <f t="shared" si="67"/>
        <v>0</v>
      </c>
      <c r="O65" s="6">
        <f t="shared" si="68"/>
        <v>0</v>
      </c>
      <c r="P65" s="6">
        <f t="shared" si="69"/>
        <v>0</v>
      </c>
      <c r="Q65" s="7">
        <f t="shared" si="70"/>
        <v>2</v>
      </c>
      <c r="R65" s="7">
        <f t="shared" si="71"/>
        <v>1.2</v>
      </c>
      <c r="S65" s="7">
        <v>2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72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73"/>
        <v>0</v>
      </c>
      <c r="BF65" s="11">
        <v>15</v>
      </c>
      <c r="BG65" s="10" t="s">
        <v>53</v>
      </c>
      <c r="BH65" s="11"/>
      <c r="BI65" s="10"/>
      <c r="BJ65" s="11"/>
      <c r="BK65" s="10"/>
      <c r="BL65" s="7">
        <v>0.8</v>
      </c>
      <c r="BM65" s="11">
        <v>30</v>
      </c>
      <c r="BN65" s="10" t="s">
        <v>53</v>
      </c>
      <c r="BO65" s="11"/>
      <c r="BP65" s="10"/>
      <c r="BQ65" s="11"/>
      <c r="BR65" s="10"/>
      <c r="BS65" s="11"/>
      <c r="BT65" s="10"/>
      <c r="BU65" s="11"/>
      <c r="BV65" s="10"/>
      <c r="BW65" s="7">
        <v>1.2</v>
      </c>
      <c r="BX65" s="7">
        <f t="shared" si="74"/>
        <v>2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5"/>
        <v>0</v>
      </c>
    </row>
    <row r="66" spans="1:95" x14ac:dyDescent="0.2">
      <c r="A66" s="15">
        <v>4</v>
      </c>
      <c r="B66" s="15">
        <v>1</v>
      </c>
      <c r="C66" s="15"/>
      <c r="D66" s="6" t="s">
        <v>223</v>
      </c>
      <c r="E66" s="3" t="s">
        <v>180</v>
      </c>
      <c r="F66" s="6">
        <f t="shared" si="59"/>
        <v>0</v>
      </c>
      <c r="G66" s="6">
        <f t="shared" si="60"/>
        <v>2</v>
      </c>
      <c r="H66" s="6">
        <f t="shared" si="61"/>
        <v>45</v>
      </c>
      <c r="I66" s="6">
        <f t="shared" si="62"/>
        <v>30</v>
      </c>
      <c r="J66" s="6">
        <f t="shared" si="63"/>
        <v>0</v>
      </c>
      <c r="K66" s="6">
        <f t="shared" si="64"/>
        <v>0</v>
      </c>
      <c r="L66" s="6">
        <f t="shared" si="65"/>
        <v>0</v>
      </c>
      <c r="M66" s="6">
        <f t="shared" si="66"/>
        <v>0</v>
      </c>
      <c r="N66" s="6">
        <f t="shared" si="67"/>
        <v>15</v>
      </c>
      <c r="O66" s="6">
        <f t="shared" si="68"/>
        <v>0</v>
      </c>
      <c r="P66" s="6">
        <f t="shared" si="69"/>
        <v>0</v>
      </c>
      <c r="Q66" s="7">
        <f t="shared" si="70"/>
        <v>2</v>
      </c>
      <c r="R66" s="7">
        <f t="shared" si="71"/>
        <v>0.8</v>
      </c>
      <c r="S66" s="7">
        <v>1.7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72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73"/>
        <v>0</v>
      </c>
      <c r="BF66" s="11">
        <v>30</v>
      </c>
      <c r="BG66" s="10" t="s">
        <v>53</v>
      </c>
      <c r="BH66" s="11"/>
      <c r="BI66" s="10"/>
      <c r="BJ66" s="11"/>
      <c r="BK66" s="10"/>
      <c r="BL66" s="7">
        <v>1.2</v>
      </c>
      <c r="BM66" s="11"/>
      <c r="BN66" s="10"/>
      <c r="BO66" s="11"/>
      <c r="BP66" s="10"/>
      <c r="BQ66" s="11">
        <v>15</v>
      </c>
      <c r="BR66" s="10" t="s">
        <v>53</v>
      </c>
      <c r="BS66" s="11"/>
      <c r="BT66" s="10"/>
      <c r="BU66" s="11"/>
      <c r="BV66" s="10"/>
      <c r="BW66" s="7">
        <v>0.8</v>
      </c>
      <c r="BX66" s="7">
        <f t="shared" si="74"/>
        <v>2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75"/>
        <v>0</v>
      </c>
    </row>
    <row r="67" spans="1:95" x14ac:dyDescent="0.2">
      <c r="A67" s="15">
        <v>4</v>
      </c>
      <c r="B67" s="15">
        <v>1</v>
      </c>
      <c r="C67" s="15"/>
      <c r="D67" s="6" t="s">
        <v>224</v>
      </c>
      <c r="E67" s="3" t="s">
        <v>190</v>
      </c>
      <c r="F67" s="6">
        <f t="shared" si="59"/>
        <v>0</v>
      </c>
      <c r="G67" s="6">
        <f t="shared" si="60"/>
        <v>2</v>
      </c>
      <c r="H67" s="6">
        <f t="shared" si="61"/>
        <v>45</v>
      </c>
      <c r="I67" s="6">
        <f t="shared" si="62"/>
        <v>30</v>
      </c>
      <c r="J67" s="6">
        <f t="shared" si="63"/>
        <v>0</v>
      </c>
      <c r="K67" s="6">
        <f t="shared" si="64"/>
        <v>0</v>
      </c>
      <c r="L67" s="6">
        <f t="shared" si="65"/>
        <v>15</v>
      </c>
      <c r="M67" s="6">
        <f t="shared" si="66"/>
        <v>0</v>
      </c>
      <c r="N67" s="6">
        <f t="shared" si="67"/>
        <v>0</v>
      </c>
      <c r="O67" s="6">
        <f t="shared" si="68"/>
        <v>0</v>
      </c>
      <c r="P67" s="6">
        <f t="shared" si="69"/>
        <v>0</v>
      </c>
      <c r="Q67" s="7">
        <f t="shared" si="70"/>
        <v>2</v>
      </c>
      <c r="R67" s="7">
        <f t="shared" si="71"/>
        <v>0.8</v>
      </c>
      <c r="S67" s="7">
        <v>1.7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72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73"/>
        <v>0</v>
      </c>
      <c r="BF67" s="11">
        <v>30</v>
      </c>
      <c r="BG67" s="10" t="s">
        <v>53</v>
      </c>
      <c r="BH67" s="11"/>
      <c r="BI67" s="10"/>
      <c r="BJ67" s="11"/>
      <c r="BK67" s="10"/>
      <c r="BL67" s="7">
        <v>1.2</v>
      </c>
      <c r="BM67" s="11">
        <v>15</v>
      </c>
      <c r="BN67" s="10" t="s">
        <v>53</v>
      </c>
      <c r="BO67" s="11"/>
      <c r="BP67" s="10"/>
      <c r="BQ67" s="11"/>
      <c r="BR67" s="10"/>
      <c r="BS67" s="11"/>
      <c r="BT67" s="10"/>
      <c r="BU67" s="11"/>
      <c r="BV67" s="10"/>
      <c r="BW67" s="7">
        <v>0.8</v>
      </c>
      <c r="BX67" s="7">
        <f t="shared" si="74"/>
        <v>2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75"/>
        <v>0</v>
      </c>
    </row>
    <row r="68" spans="1:95" x14ac:dyDescent="0.2">
      <c r="A68" s="15">
        <v>4</v>
      </c>
      <c r="B68" s="15">
        <v>1</v>
      </c>
      <c r="C68" s="15"/>
      <c r="D68" s="6" t="s">
        <v>225</v>
      </c>
      <c r="E68" s="3" t="s">
        <v>188</v>
      </c>
      <c r="F68" s="6">
        <f t="shared" si="59"/>
        <v>0</v>
      </c>
      <c r="G68" s="6">
        <f t="shared" si="60"/>
        <v>2</v>
      </c>
      <c r="H68" s="6">
        <f t="shared" si="61"/>
        <v>45</v>
      </c>
      <c r="I68" s="6">
        <f t="shared" si="62"/>
        <v>30</v>
      </c>
      <c r="J68" s="6">
        <f t="shared" si="63"/>
        <v>0</v>
      </c>
      <c r="K68" s="6">
        <f t="shared" si="64"/>
        <v>0</v>
      </c>
      <c r="L68" s="6">
        <f t="shared" si="65"/>
        <v>15</v>
      </c>
      <c r="M68" s="6">
        <f t="shared" si="66"/>
        <v>0</v>
      </c>
      <c r="N68" s="6">
        <f t="shared" si="67"/>
        <v>0</v>
      </c>
      <c r="O68" s="6">
        <f t="shared" si="68"/>
        <v>0</v>
      </c>
      <c r="P68" s="6">
        <f t="shared" si="69"/>
        <v>0</v>
      </c>
      <c r="Q68" s="7">
        <f t="shared" si="70"/>
        <v>2</v>
      </c>
      <c r="R68" s="7">
        <f t="shared" si="71"/>
        <v>0.8</v>
      </c>
      <c r="S68" s="7">
        <v>1.7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72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73"/>
        <v>0</v>
      </c>
      <c r="BF68" s="11">
        <v>30</v>
      </c>
      <c r="BG68" s="10" t="s">
        <v>53</v>
      </c>
      <c r="BH68" s="11"/>
      <c r="BI68" s="10"/>
      <c r="BJ68" s="11"/>
      <c r="BK68" s="10"/>
      <c r="BL68" s="7">
        <v>1.2</v>
      </c>
      <c r="BM68" s="11">
        <v>15</v>
      </c>
      <c r="BN68" s="10" t="s">
        <v>53</v>
      </c>
      <c r="BO68" s="11"/>
      <c r="BP68" s="10"/>
      <c r="BQ68" s="11"/>
      <c r="BR68" s="10"/>
      <c r="BS68" s="11"/>
      <c r="BT68" s="10"/>
      <c r="BU68" s="11"/>
      <c r="BV68" s="10"/>
      <c r="BW68" s="7">
        <v>0.8</v>
      </c>
      <c r="BX68" s="7">
        <f t="shared" si="74"/>
        <v>2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5"/>
        <v>0</v>
      </c>
    </row>
    <row r="69" spans="1:95" x14ac:dyDescent="0.2">
      <c r="A69" s="15">
        <v>4</v>
      </c>
      <c r="B69" s="15">
        <v>1</v>
      </c>
      <c r="C69" s="15"/>
      <c r="D69" s="6" t="s">
        <v>226</v>
      </c>
      <c r="E69" s="3" t="s">
        <v>227</v>
      </c>
      <c r="F69" s="6">
        <f t="shared" si="59"/>
        <v>0</v>
      </c>
      <c r="G69" s="6">
        <f t="shared" si="60"/>
        <v>2</v>
      </c>
      <c r="H69" s="6">
        <f t="shared" si="61"/>
        <v>45</v>
      </c>
      <c r="I69" s="6">
        <f t="shared" si="62"/>
        <v>30</v>
      </c>
      <c r="J69" s="6">
        <f t="shared" si="63"/>
        <v>0</v>
      </c>
      <c r="K69" s="6">
        <f t="shared" si="64"/>
        <v>0</v>
      </c>
      <c r="L69" s="6">
        <f t="shared" si="65"/>
        <v>15</v>
      </c>
      <c r="M69" s="6">
        <f t="shared" si="66"/>
        <v>0</v>
      </c>
      <c r="N69" s="6">
        <f t="shared" si="67"/>
        <v>0</v>
      </c>
      <c r="O69" s="6">
        <f t="shared" si="68"/>
        <v>0</v>
      </c>
      <c r="P69" s="6">
        <f t="shared" si="69"/>
        <v>0</v>
      </c>
      <c r="Q69" s="7">
        <f t="shared" si="70"/>
        <v>2</v>
      </c>
      <c r="R69" s="7">
        <f t="shared" si="71"/>
        <v>0.8</v>
      </c>
      <c r="S69" s="7">
        <v>1.7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72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73"/>
        <v>0</v>
      </c>
      <c r="BF69" s="11">
        <v>30</v>
      </c>
      <c r="BG69" s="10" t="s">
        <v>53</v>
      </c>
      <c r="BH69" s="11"/>
      <c r="BI69" s="10"/>
      <c r="BJ69" s="11"/>
      <c r="BK69" s="10"/>
      <c r="BL69" s="7">
        <v>1.2</v>
      </c>
      <c r="BM69" s="11">
        <v>15</v>
      </c>
      <c r="BN69" s="10" t="s">
        <v>53</v>
      </c>
      <c r="BO69" s="11"/>
      <c r="BP69" s="10"/>
      <c r="BQ69" s="11"/>
      <c r="BR69" s="10"/>
      <c r="BS69" s="11"/>
      <c r="BT69" s="10"/>
      <c r="BU69" s="11"/>
      <c r="BV69" s="10"/>
      <c r="BW69" s="7">
        <v>0.8</v>
      </c>
      <c r="BX69" s="7">
        <f t="shared" si="74"/>
        <v>2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5"/>
        <v>0</v>
      </c>
    </row>
    <row r="70" spans="1:95" x14ac:dyDescent="0.2">
      <c r="A70" s="15">
        <v>5</v>
      </c>
      <c r="B70" s="15">
        <v>1</v>
      </c>
      <c r="C70" s="15"/>
      <c r="D70" s="6" t="s">
        <v>228</v>
      </c>
      <c r="E70" s="3" t="s">
        <v>229</v>
      </c>
      <c r="F70" s="6">
        <f t="shared" si="59"/>
        <v>0</v>
      </c>
      <c r="G70" s="6">
        <f t="shared" si="60"/>
        <v>2</v>
      </c>
      <c r="H70" s="6">
        <f t="shared" si="61"/>
        <v>45</v>
      </c>
      <c r="I70" s="6">
        <f t="shared" si="62"/>
        <v>30</v>
      </c>
      <c r="J70" s="6">
        <f t="shared" si="63"/>
        <v>0</v>
      </c>
      <c r="K70" s="6">
        <f t="shared" si="64"/>
        <v>0</v>
      </c>
      <c r="L70" s="6">
        <f t="shared" si="65"/>
        <v>15</v>
      </c>
      <c r="M70" s="6">
        <f t="shared" si="66"/>
        <v>0</v>
      </c>
      <c r="N70" s="6">
        <f t="shared" si="67"/>
        <v>0</v>
      </c>
      <c r="O70" s="6">
        <f t="shared" si="68"/>
        <v>0</v>
      </c>
      <c r="P70" s="6">
        <f t="shared" si="69"/>
        <v>0</v>
      </c>
      <c r="Q70" s="7">
        <f t="shared" si="70"/>
        <v>3</v>
      </c>
      <c r="R70" s="7">
        <f t="shared" si="71"/>
        <v>1</v>
      </c>
      <c r="S70" s="7">
        <v>2.5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3"/>
        <v>0</v>
      </c>
      <c r="BF70" s="11">
        <v>30</v>
      </c>
      <c r="BG70" s="10" t="s">
        <v>53</v>
      </c>
      <c r="BH70" s="11"/>
      <c r="BI70" s="10"/>
      <c r="BJ70" s="11"/>
      <c r="BK70" s="10"/>
      <c r="BL70" s="7">
        <v>2</v>
      </c>
      <c r="BM70" s="11">
        <v>15</v>
      </c>
      <c r="BN70" s="10" t="s">
        <v>53</v>
      </c>
      <c r="BO70" s="11"/>
      <c r="BP70" s="10"/>
      <c r="BQ70" s="11"/>
      <c r="BR70" s="10"/>
      <c r="BS70" s="11"/>
      <c r="BT70" s="10"/>
      <c r="BU70" s="11"/>
      <c r="BV70" s="10"/>
      <c r="BW70" s="7">
        <v>1</v>
      </c>
      <c r="BX70" s="7">
        <f t="shared" si="74"/>
        <v>3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5"/>
        <v>0</v>
      </c>
    </row>
    <row r="71" spans="1:95" x14ac:dyDescent="0.2">
      <c r="A71" s="15">
        <v>5</v>
      </c>
      <c r="B71" s="15">
        <v>1</v>
      </c>
      <c r="C71" s="15"/>
      <c r="D71" s="6" t="s">
        <v>230</v>
      </c>
      <c r="E71" s="3" t="s">
        <v>192</v>
      </c>
      <c r="F71" s="6">
        <f t="shared" si="59"/>
        <v>0</v>
      </c>
      <c r="G71" s="6">
        <f t="shared" si="60"/>
        <v>2</v>
      </c>
      <c r="H71" s="6">
        <f t="shared" si="61"/>
        <v>45</v>
      </c>
      <c r="I71" s="6">
        <f t="shared" si="62"/>
        <v>30</v>
      </c>
      <c r="J71" s="6">
        <f t="shared" si="63"/>
        <v>0</v>
      </c>
      <c r="K71" s="6">
        <f t="shared" si="64"/>
        <v>0</v>
      </c>
      <c r="L71" s="6">
        <f t="shared" si="65"/>
        <v>0</v>
      </c>
      <c r="M71" s="6">
        <f t="shared" si="66"/>
        <v>0</v>
      </c>
      <c r="N71" s="6">
        <f t="shared" si="67"/>
        <v>15</v>
      </c>
      <c r="O71" s="6">
        <f t="shared" si="68"/>
        <v>0</v>
      </c>
      <c r="P71" s="6">
        <f t="shared" si="69"/>
        <v>0</v>
      </c>
      <c r="Q71" s="7">
        <f t="shared" si="70"/>
        <v>3</v>
      </c>
      <c r="R71" s="7">
        <f t="shared" si="71"/>
        <v>1</v>
      </c>
      <c r="S71" s="7">
        <v>2.5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2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3"/>
        <v>0</v>
      </c>
      <c r="BF71" s="11">
        <v>30</v>
      </c>
      <c r="BG71" s="10" t="s">
        <v>53</v>
      </c>
      <c r="BH71" s="11"/>
      <c r="BI71" s="10"/>
      <c r="BJ71" s="11"/>
      <c r="BK71" s="10"/>
      <c r="BL71" s="7">
        <v>2</v>
      </c>
      <c r="BM71" s="11"/>
      <c r="BN71" s="10"/>
      <c r="BO71" s="11"/>
      <c r="BP71" s="10"/>
      <c r="BQ71" s="11">
        <v>15</v>
      </c>
      <c r="BR71" s="10" t="s">
        <v>53</v>
      </c>
      <c r="BS71" s="11"/>
      <c r="BT71" s="10"/>
      <c r="BU71" s="11"/>
      <c r="BV71" s="10"/>
      <c r="BW71" s="7">
        <v>1</v>
      </c>
      <c r="BX71" s="7">
        <f t="shared" si="74"/>
        <v>3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5"/>
        <v>0</v>
      </c>
    </row>
    <row r="72" spans="1:95" x14ac:dyDescent="0.2">
      <c r="A72" s="15">
        <v>5</v>
      </c>
      <c r="B72" s="15">
        <v>1</v>
      </c>
      <c r="C72" s="15"/>
      <c r="D72" s="6" t="s">
        <v>231</v>
      </c>
      <c r="E72" s="3" t="s">
        <v>194</v>
      </c>
      <c r="F72" s="6">
        <f t="shared" si="59"/>
        <v>0</v>
      </c>
      <c r="G72" s="6">
        <f t="shared" si="60"/>
        <v>2</v>
      </c>
      <c r="H72" s="6">
        <f t="shared" si="61"/>
        <v>45</v>
      </c>
      <c r="I72" s="6">
        <f t="shared" si="62"/>
        <v>30</v>
      </c>
      <c r="J72" s="6">
        <f t="shared" si="63"/>
        <v>0</v>
      </c>
      <c r="K72" s="6">
        <f t="shared" si="64"/>
        <v>0</v>
      </c>
      <c r="L72" s="6">
        <f t="shared" si="65"/>
        <v>0</v>
      </c>
      <c r="M72" s="6">
        <f t="shared" si="66"/>
        <v>0</v>
      </c>
      <c r="N72" s="6">
        <f t="shared" si="67"/>
        <v>15</v>
      </c>
      <c r="O72" s="6">
        <f t="shared" si="68"/>
        <v>0</v>
      </c>
      <c r="P72" s="6">
        <f t="shared" si="69"/>
        <v>0</v>
      </c>
      <c r="Q72" s="7">
        <f t="shared" si="70"/>
        <v>3</v>
      </c>
      <c r="R72" s="7">
        <f t="shared" si="71"/>
        <v>1</v>
      </c>
      <c r="S72" s="7">
        <v>2.5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2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3"/>
        <v>0</v>
      </c>
      <c r="BF72" s="11">
        <v>30</v>
      </c>
      <c r="BG72" s="10" t="s">
        <v>53</v>
      </c>
      <c r="BH72" s="11"/>
      <c r="BI72" s="10"/>
      <c r="BJ72" s="11"/>
      <c r="BK72" s="10"/>
      <c r="BL72" s="7">
        <v>2</v>
      </c>
      <c r="BM72" s="11"/>
      <c r="BN72" s="10"/>
      <c r="BO72" s="11"/>
      <c r="BP72" s="10"/>
      <c r="BQ72" s="11">
        <v>15</v>
      </c>
      <c r="BR72" s="10" t="s">
        <v>53</v>
      </c>
      <c r="BS72" s="11"/>
      <c r="BT72" s="10"/>
      <c r="BU72" s="11"/>
      <c r="BV72" s="10"/>
      <c r="BW72" s="7">
        <v>1</v>
      </c>
      <c r="BX72" s="7">
        <f t="shared" si="74"/>
        <v>3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5"/>
        <v>0</v>
      </c>
    </row>
    <row r="73" spans="1:95" x14ac:dyDescent="0.2">
      <c r="A73" s="15">
        <v>5</v>
      </c>
      <c r="B73" s="15">
        <v>1</v>
      </c>
      <c r="C73" s="15"/>
      <c r="D73" s="6" t="s">
        <v>232</v>
      </c>
      <c r="E73" s="3" t="s">
        <v>233</v>
      </c>
      <c r="F73" s="6">
        <f t="shared" si="59"/>
        <v>0</v>
      </c>
      <c r="G73" s="6">
        <f t="shared" si="60"/>
        <v>2</v>
      </c>
      <c r="H73" s="6">
        <f t="shared" si="61"/>
        <v>45</v>
      </c>
      <c r="I73" s="6">
        <f t="shared" si="62"/>
        <v>30</v>
      </c>
      <c r="J73" s="6">
        <f t="shared" si="63"/>
        <v>0</v>
      </c>
      <c r="K73" s="6">
        <f t="shared" si="64"/>
        <v>0</v>
      </c>
      <c r="L73" s="6">
        <f t="shared" si="65"/>
        <v>0</v>
      </c>
      <c r="M73" s="6">
        <f t="shared" si="66"/>
        <v>0</v>
      </c>
      <c r="N73" s="6">
        <f t="shared" si="67"/>
        <v>15</v>
      </c>
      <c r="O73" s="6">
        <f t="shared" si="68"/>
        <v>0</v>
      </c>
      <c r="P73" s="6">
        <f t="shared" si="69"/>
        <v>0</v>
      </c>
      <c r="Q73" s="7">
        <f t="shared" si="70"/>
        <v>3</v>
      </c>
      <c r="R73" s="7">
        <f t="shared" si="71"/>
        <v>1</v>
      </c>
      <c r="S73" s="7">
        <v>2.5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3"/>
        <v>0</v>
      </c>
      <c r="BF73" s="11">
        <v>30</v>
      </c>
      <c r="BG73" s="10" t="s">
        <v>53</v>
      </c>
      <c r="BH73" s="11"/>
      <c r="BI73" s="10"/>
      <c r="BJ73" s="11"/>
      <c r="BK73" s="10"/>
      <c r="BL73" s="7">
        <v>2</v>
      </c>
      <c r="BM73" s="11"/>
      <c r="BN73" s="10"/>
      <c r="BO73" s="11"/>
      <c r="BP73" s="10"/>
      <c r="BQ73" s="11">
        <v>15</v>
      </c>
      <c r="BR73" s="10" t="s">
        <v>53</v>
      </c>
      <c r="BS73" s="11"/>
      <c r="BT73" s="10"/>
      <c r="BU73" s="11"/>
      <c r="BV73" s="10"/>
      <c r="BW73" s="7">
        <v>1</v>
      </c>
      <c r="BX73" s="7">
        <f t="shared" si="74"/>
        <v>3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5"/>
        <v>0</v>
      </c>
    </row>
    <row r="74" spans="1:95" x14ac:dyDescent="0.2">
      <c r="A74" s="15">
        <v>5</v>
      </c>
      <c r="B74" s="15">
        <v>1</v>
      </c>
      <c r="C74" s="15"/>
      <c r="D74" s="6" t="s">
        <v>234</v>
      </c>
      <c r="E74" s="3" t="s">
        <v>196</v>
      </c>
      <c r="F74" s="6">
        <f t="shared" si="59"/>
        <v>0</v>
      </c>
      <c r="G74" s="6">
        <f t="shared" si="60"/>
        <v>2</v>
      </c>
      <c r="H74" s="6">
        <f t="shared" si="61"/>
        <v>45</v>
      </c>
      <c r="I74" s="6">
        <f t="shared" si="62"/>
        <v>30</v>
      </c>
      <c r="J74" s="6">
        <f t="shared" si="63"/>
        <v>0</v>
      </c>
      <c r="K74" s="6">
        <f t="shared" si="64"/>
        <v>0</v>
      </c>
      <c r="L74" s="6">
        <f t="shared" si="65"/>
        <v>0</v>
      </c>
      <c r="M74" s="6">
        <f t="shared" si="66"/>
        <v>0</v>
      </c>
      <c r="N74" s="6">
        <f t="shared" si="67"/>
        <v>15</v>
      </c>
      <c r="O74" s="6">
        <f t="shared" si="68"/>
        <v>0</v>
      </c>
      <c r="P74" s="6">
        <f t="shared" si="69"/>
        <v>0</v>
      </c>
      <c r="Q74" s="7">
        <f t="shared" si="70"/>
        <v>3</v>
      </c>
      <c r="R74" s="7">
        <f t="shared" si="71"/>
        <v>1</v>
      </c>
      <c r="S74" s="7">
        <v>2.5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2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3"/>
        <v>0</v>
      </c>
      <c r="BF74" s="11">
        <v>30</v>
      </c>
      <c r="BG74" s="10" t="s">
        <v>53</v>
      </c>
      <c r="BH74" s="11"/>
      <c r="BI74" s="10"/>
      <c r="BJ74" s="11"/>
      <c r="BK74" s="10"/>
      <c r="BL74" s="7">
        <v>2</v>
      </c>
      <c r="BM74" s="11"/>
      <c r="BN74" s="10"/>
      <c r="BO74" s="11"/>
      <c r="BP74" s="10"/>
      <c r="BQ74" s="11">
        <v>15</v>
      </c>
      <c r="BR74" s="10" t="s">
        <v>53</v>
      </c>
      <c r="BS74" s="11"/>
      <c r="BT74" s="10"/>
      <c r="BU74" s="11"/>
      <c r="BV74" s="10"/>
      <c r="BW74" s="7">
        <v>1</v>
      </c>
      <c r="BX74" s="7">
        <f t="shared" si="74"/>
        <v>3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5"/>
        <v>0</v>
      </c>
    </row>
    <row r="75" spans="1:95" x14ac:dyDescent="0.2">
      <c r="A75" s="15">
        <v>5</v>
      </c>
      <c r="B75" s="15">
        <v>1</v>
      </c>
      <c r="C75" s="15"/>
      <c r="D75" s="6" t="s">
        <v>235</v>
      </c>
      <c r="E75" s="3" t="s">
        <v>200</v>
      </c>
      <c r="F75" s="6">
        <f t="shared" si="59"/>
        <v>0</v>
      </c>
      <c r="G75" s="6">
        <f t="shared" si="60"/>
        <v>2</v>
      </c>
      <c r="H75" s="6">
        <f t="shared" si="61"/>
        <v>45</v>
      </c>
      <c r="I75" s="6">
        <f t="shared" si="62"/>
        <v>30</v>
      </c>
      <c r="J75" s="6">
        <f t="shared" si="63"/>
        <v>0</v>
      </c>
      <c r="K75" s="6">
        <f t="shared" si="64"/>
        <v>0</v>
      </c>
      <c r="L75" s="6">
        <f t="shared" si="65"/>
        <v>0</v>
      </c>
      <c r="M75" s="6">
        <f t="shared" si="66"/>
        <v>0</v>
      </c>
      <c r="N75" s="6">
        <f t="shared" si="67"/>
        <v>15</v>
      </c>
      <c r="O75" s="6">
        <f t="shared" si="68"/>
        <v>0</v>
      </c>
      <c r="P75" s="6">
        <f t="shared" si="69"/>
        <v>0</v>
      </c>
      <c r="Q75" s="7">
        <f t="shared" si="70"/>
        <v>3</v>
      </c>
      <c r="R75" s="7">
        <f t="shared" si="71"/>
        <v>1</v>
      </c>
      <c r="S75" s="7">
        <v>2.5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2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3"/>
        <v>0</v>
      </c>
      <c r="BF75" s="11">
        <v>30</v>
      </c>
      <c r="BG75" s="10" t="s">
        <v>53</v>
      </c>
      <c r="BH75" s="11"/>
      <c r="BI75" s="10"/>
      <c r="BJ75" s="11"/>
      <c r="BK75" s="10"/>
      <c r="BL75" s="7">
        <v>2</v>
      </c>
      <c r="BM75" s="11"/>
      <c r="BN75" s="10"/>
      <c r="BO75" s="11"/>
      <c r="BP75" s="10"/>
      <c r="BQ75" s="11">
        <v>15</v>
      </c>
      <c r="BR75" s="10" t="s">
        <v>53</v>
      </c>
      <c r="BS75" s="11"/>
      <c r="BT75" s="10"/>
      <c r="BU75" s="11"/>
      <c r="BV75" s="10"/>
      <c r="BW75" s="7">
        <v>1</v>
      </c>
      <c r="BX75" s="7">
        <f t="shared" si="74"/>
        <v>3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5"/>
        <v>0</v>
      </c>
    </row>
    <row r="76" spans="1:95" ht="20.100000000000001" customHeight="1" x14ac:dyDescent="0.2">
      <c r="A76" s="12" t="s">
        <v>140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2"/>
      <c r="CQ76" s="13"/>
    </row>
    <row r="77" spans="1:95" x14ac:dyDescent="0.2">
      <c r="A77" s="6"/>
      <c r="B77" s="6"/>
      <c r="C77" s="6"/>
      <c r="D77" s="6" t="s">
        <v>141</v>
      </c>
      <c r="E77" s="3" t="s">
        <v>142</v>
      </c>
      <c r="F77" s="6">
        <f>COUNTIF(T77:CO77,"e")</f>
        <v>0</v>
      </c>
      <c r="G77" s="6">
        <f>COUNTIF(T77:CO77,"z")</f>
        <v>1</v>
      </c>
      <c r="H77" s="6">
        <f>SUM(I77:P77)</f>
        <v>4</v>
      </c>
      <c r="I77" s="6">
        <f>T77+AM77+BF77+BY77</f>
        <v>0</v>
      </c>
      <c r="J77" s="6">
        <f>V77+AO77+BH77+CA77</f>
        <v>0</v>
      </c>
      <c r="K77" s="6">
        <f>X77+AQ77+BJ77+CC77</f>
        <v>0</v>
      </c>
      <c r="L77" s="6">
        <f>AA77+AT77+BM77+CF77</f>
        <v>0</v>
      </c>
      <c r="M77" s="6">
        <f>AC77+AV77+BO77+CH77</f>
        <v>0</v>
      </c>
      <c r="N77" s="6">
        <f>AE77+AX77+BQ77+CJ77</f>
        <v>0</v>
      </c>
      <c r="O77" s="6">
        <f>AG77+AZ77+BS77+CL77</f>
        <v>0</v>
      </c>
      <c r="P77" s="6">
        <f>AI77+BB77+BU77+CN77</f>
        <v>4</v>
      </c>
      <c r="Q77" s="7">
        <f>AL77+BE77+BX77+CQ77</f>
        <v>4</v>
      </c>
      <c r="R77" s="7">
        <f>AK77+BD77+BW77+CP77</f>
        <v>4</v>
      </c>
      <c r="S77" s="7">
        <v>0.1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>
        <v>4</v>
      </c>
      <c r="AJ77" s="10" t="s">
        <v>53</v>
      </c>
      <c r="AK77" s="7">
        <v>4</v>
      </c>
      <c r="AL77" s="7">
        <f>Z77+AK77</f>
        <v>4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>AS77+BD77</f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>BL77+BW77</f>
        <v>0</v>
      </c>
      <c r="BY77" s="11"/>
      <c r="BZ77" s="10"/>
      <c r="CA77" s="11"/>
      <c r="CB77" s="10"/>
      <c r="CC77" s="11"/>
      <c r="CD77" s="10"/>
      <c r="CE77" s="7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>CE77+CP77</f>
        <v>0</v>
      </c>
    </row>
    <row r="78" spans="1:95" ht="15.95" customHeight="1" x14ac:dyDescent="0.2">
      <c r="A78" s="6"/>
      <c r="B78" s="6"/>
      <c r="C78" s="6"/>
      <c r="D78" s="6"/>
      <c r="E78" s="6" t="s">
        <v>68</v>
      </c>
      <c r="F78" s="6">
        <f t="shared" ref="F78:AK78" si="76">SUM(F77:F77)</f>
        <v>0</v>
      </c>
      <c r="G78" s="6">
        <f t="shared" si="76"/>
        <v>1</v>
      </c>
      <c r="H78" s="6">
        <f t="shared" si="76"/>
        <v>4</v>
      </c>
      <c r="I78" s="6">
        <f t="shared" si="76"/>
        <v>0</v>
      </c>
      <c r="J78" s="6">
        <f t="shared" si="76"/>
        <v>0</v>
      </c>
      <c r="K78" s="6">
        <f t="shared" si="76"/>
        <v>0</v>
      </c>
      <c r="L78" s="6">
        <f t="shared" si="76"/>
        <v>0</v>
      </c>
      <c r="M78" s="6">
        <f t="shared" si="76"/>
        <v>0</v>
      </c>
      <c r="N78" s="6">
        <f t="shared" si="76"/>
        <v>0</v>
      </c>
      <c r="O78" s="6">
        <f t="shared" si="76"/>
        <v>0</v>
      </c>
      <c r="P78" s="6">
        <f t="shared" si="76"/>
        <v>4</v>
      </c>
      <c r="Q78" s="7">
        <f t="shared" si="76"/>
        <v>4</v>
      </c>
      <c r="R78" s="7">
        <f t="shared" si="76"/>
        <v>4</v>
      </c>
      <c r="S78" s="7">
        <f t="shared" si="76"/>
        <v>0.1</v>
      </c>
      <c r="T78" s="11">
        <f t="shared" si="76"/>
        <v>0</v>
      </c>
      <c r="U78" s="10">
        <f t="shared" si="76"/>
        <v>0</v>
      </c>
      <c r="V78" s="11">
        <f t="shared" si="76"/>
        <v>0</v>
      </c>
      <c r="W78" s="10">
        <f t="shared" si="76"/>
        <v>0</v>
      </c>
      <c r="X78" s="11">
        <f t="shared" si="76"/>
        <v>0</v>
      </c>
      <c r="Y78" s="10">
        <f t="shared" si="76"/>
        <v>0</v>
      </c>
      <c r="Z78" s="7">
        <f t="shared" si="76"/>
        <v>0</v>
      </c>
      <c r="AA78" s="11">
        <f t="shared" si="76"/>
        <v>0</v>
      </c>
      <c r="AB78" s="10">
        <f t="shared" si="76"/>
        <v>0</v>
      </c>
      <c r="AC78" s="11">
        <f t="shared" si="76"/>
        <v>0</v>
      </c>
      <c r="AD78" s="10">
        <f t="shared" si="76"/>
        <v>0</v>
      </c>
      <c r="AE78" s="11">
        <f t="shared" si="76"/>
        <v>0</v>
      </c>
      <c r="AF78" s="10">
        <f t="shared" si="76"/>
        <v>0</v>
      </c>
      <c r="AG78" s="11">
        <f t="shared" si="76"/>
        <v>0</v>
      </c>
      <c r="AH78" s="10">
        <f t="shared" si="76"/>
        <v>0</v>
      </c>
      <c r="AI78" s="11">
        <f t="shared" si="76"/>
        <v>4</v>
      </c>
      <c r="AJ78" s="10">
        <f t="shared" si="76"/>
        <v>0</v>
      </c>
      <c r="AK78" s="7">
        <f t="shared" si="76"/>
        <v>4</v>
      </c>
      <c r="AL78" s="7">
        <f t="shared" ref="AL78:BQ78" si="77">SUM(AL77:AL77)</f>
        <v>4</v>
      </c>
      <c r="AM78" s="11">
        <f t="shared" si="77"/>
        <v>0</v>
      </c>
      <c r="AN78" s="10">
        <f t="shared" si="77"/>
        <v>0</v>
      </c>
      <c r="AO78" s="11">
        <f t="shared" si="77"/>
        <v>0</v>
      </c>
      <c r="AP78" s="10">
        <f t="shared" si="77"/>
        <v>0</v>
      </c>
      <c r="AQ78" s="11">
        <f t="shared" si="77"/>
        <v>0</v>
      </c>
      <c r="AR78" s="10">
        <f t="shared" si="77"/>
        <v>0</v>
      </c>
      <c r="AS78" s="7">
        <f t="shared" si="77"/>
        <v>0</v>
      </c>
      <c r="AT78" s="11">
        <f t="shared" si="77"/>
        <v>0</v>
      </c>
      <c r="AU78" s="10">
        <f t="shared" si="77"/>
        <v>0</v>
      </c>
      <c r="AV78" s="11">
        <f t="shared" si="77"/>
        <v>0</v>
      </c>
      <c r="AW78" s="10">
        <f t="shared" si="77"/>
        <v>0</v>
      </c>
      <c r="AX78" s="11">
        <f t="shared" si="77"/>
        <v>0</v>
      </c>
      <c r="AY78" s="10">
        <f t="shared" si="77"/>
        <v>0</v>
      </c>
      <c r="AZ78" s="11">
        <f t="shared" si="77"/>
        <v>0</v>
      </c>
      <c r="BA78" s="10">
        <f t="shared" si="77"/>
        <v>0</v>
      </c>
      <c r="BB78" s="11">
        <f t="shared" si="77"/>
        <v>0</v>
      </c>
      <c r="BC78" s="10">
        <f t="shared" si="77"/>
        <v>0</v>
      </c>
      <c r="BD78" s="7">
        <f t="shared" si="77"/>
        <v>0</v>
      </c>
      <c r="BE78" s="7">
        <f t="shared" si="77"/>
        <v>0</v>
      </c>
      <c r="BF78" s="11">
        <f t="shared" si="77"/>
        <v>0</v>
      </c>
      <c r="BG78" s="10">
        <f t="shared" si="77"/>
        <v>0</v>
      </c>
      <c r="BH78" s="11">
        <f t="shared" si="77"/>
        <v>0</v>
      </c>
      <c r="BI78" s="10">
        <f t="shared" si="77"/>
        <v>0</v>
      </c>
      <c r="BJ78" s="11">
        <f t="shared" si="77"/>
        <v>0</v>
      </c>
      <c r="BK78" s="10">
        <f t="shared" si="77"/>
        <v>0</v>
      </c>
      <c r="BL78" s="7">
        <f t="shared" si="77"/>
        <v>0</v>
      </c>
      <c r="BM78" s="11">
        <f t="shared" si="77"/>
        <v>0</v>
      </c>
      <c r="BN78" s="10">
        <f t="shared" si="77"/>
        <v>0</v>
      </c>
      <c r="BO78" s="11">
        <f t="shared" si="77"/>
        <v>0</v>
      </c>
      <c r="BP78" s="10">
        <f t="shared" si="77"/>
        <v>0</v>
      </c>
      <c r="BQ78" s="11">
        <f t="shared" si="77"/>
        <v>0</v>
      </c>
      <c r="BR78" s="10">
        <f t="shared" ref="BR78:CQ78" si="78">SUM(BR77:BR77)</f>
        <v>0</v>
      </c>
      <c r="BS78" s="11">
        <f t="shared" si="78"/>
        <v>0</v>
      </c>
      <c r="BT78" s="10">
        <f t="shared" si="78"/>
        <v>0</v>
      </c>
      <c r="BU78" s="11">
        <f t="shared" si="78"/>
        <v>0</v>
      </c>
      <c r="BV78" s="10">
        <f t="shared" si="78"/>
        <v>0</v>
      </c>
      <c r="BW78" s="7">
        <f t="shared" si="78"/>
        <v>0</v>
      </c>
      <c r="BX78" s="7">
        <f t="shared" si="78"/>
        <v>0</v>
      </c>
      <c r="BY78" s="11">
        <f t="shared" si="78"/>
        <v>0</v>
      </c>
      <c r="BZ78" s="10">
        <f t="shared" si="78"/>
        <v>0</v>
      </c>
      <c r="CA78" s="11">
        <f t="shared" si="78"/>
        <v>0</v>
      </c>
      <c r="CB78" s="10">
        <f t="shared" si="78"/>
        <v>0</v>
      </c>
      <c r="CC78" s="11">
        <f t="shared" si="78"/>
        <v>0</v>
      </c>
      <c r="CD78" s="10">
        <f t="shared" si="78"/>
        <v>0</v>
      </c>
      <c r="CE78" s="7">
        <f t="shared" si="78"/>
        <v>0</v>
      </c>
      <c r="CF78" s="11">
        <f t="shared" si="78"/>
        <v>0</v>
      </c>
      <c r="CG78" s="10">
        <f t="shared" si="78"/>
        <v>0</v>
      </c>
      <c r="CH78" s="11">
        <f t="shared" si="78"/>
        <v>0</v>
      </c>
      <c r="CI78" s="10">
        <f t="shared" si="78"/>
        <v>0</v>
      </c>
      <c r="CJ78" s="11">
        <f t="shared" si="78"/>
        <v>0</v>
      </c>
      <c r="CK78" s="10">
        <f t="shared" si="78"/>
        <v>0</v>
      </c>
      <c r="CL78" s="11">
        <f t="shared" si="78"/>
        <v>0</v>
      </c>
      <c r="CM78" s="10">
        <f t="shared" si="78"/>
        <v>0</v>
      </c>
      <c r="CN78" s="11">
        <f t="shared" si="78"/>
        <v>0</v>
      </c>
      <c r="CO78" s="10">
        <f t="shared" si="78"/>
        <v>0</v>
      </c>
      <c r="CP78" s="7">
        <f t="shared" si="78"/>
        <v>0</v>
      </c>
      <c r="CQ78" s="7">
        <f t="shared" si="78"/>
        <v>0</v>
      </c>
    </row>
    <row r="79" spans="1:95" ht="20.100000000000001" customHeight="1" x14ac:dyDescent="0.2">
      <c r="A79" s="12" t="s">
        <v>143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2"/>
      <c r="CQ79" s="13"/>
    </row>
    <row r="80" spans="1:95" x14ac:dyDescent="0.2">
      <c r="A80" s="6"/>
      <c r="B80" s="6"/>
      <c r="C80" s="6"/>
      <c r="D80" s="6" t="s">
        <v>144</v>
      </c>
      <c r="E80" s="3" t="s">
        <v>145</v>
      </c>
      <c r="F80" s="6">
        <f>COUNTIF(T80:CO80,"e")</f>
        <v>0</v>
      </c>
      <c r="G80" s="6">
        <f>COUNTIF(T80:CO80,"z")</f>
        <v>1</v>
      </c>
      <c r="H80" s="6">
        <f>SUM(I80:P80)</f>
        <v>5</v>
      </c>
      <c r="I80" s="6">
        <f>T80+AM80+BF80+BY80</f>
        <v>5</v>
      </c>
      <c r="J80" s="6">
        <f>V80+AO80+BH80+CA80</f>
        <v>0</v>
      </c>
      <c r="K80" s="6">
        <f>X80+AQ80+BJ80+CC80</f>
        <v>0</v>
      </c>
      <c r="L80" s="6">
        <f>AA80+AT80+BM80+CF80</f>
        <v>0</v>
      </c>
      <c r="M80" s="6">
        <f>AC80+AV80+BO80+CH80</f>
        <v>0</v>
      </c>
      <c r="N80" s="6">
        <f>AE80+AX80+BQ80+CJ80</f>
        <v>0</v>
      </c>
      <c r="O80" s="6">
        <f>AG80+AZ80+BS80+CL80</f>
        <v>0</v>
      </c>
      <c r="P80" s="6">
        <f>AI80+BB80+BU80+CN80</f>
        <v>0</v>
      </c>
      <c r="Q80" s="7">
        <f>AL80+BE80+BX80+CQ80</f>
        <v>0</v>
      </c>
      <c r="R80" s="7">
        <f>AK80+BD80+BW80+CP80</f>
        <v>0</v>
      </c>
      <c r="S80" s="7">
        <v>0</v>
      </c>
      <c r="T80" s="11">
        <v>5</v>
      </c>
      <c r="U80" s="10" t="s">
        <v>53</v>
      </c>
      <c r="V80" s="11"/>
      <c r="W80" s="10"/>
      <c r="X80" s="11"/>
      <c r="Y80" s="10"/>
      <c r="Z80" s="7">
        <v>0</v>
      </c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>Z80+AK80</f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>AS80+BD80</f>
        <v>0</v>
      </c>
      <c r="BF80" s="11"/>
      <c r="BG80" s="10"/>
      <c r="BH80" s="11"/>
      <c r="BI80" s="10"/>
      <c r="BJ80" s="11"/>
      <c r="BK80" s="10"/>
      <c r="BL80" s="7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>BL80+BW80</f>
        <v>0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>CE80+CP80</f>
        <v>0</v>
      </c>
    </row>
    <row r="81" spans="1:95" x14ac:dyDescent="0.2">
      <c r="A81" s="6"/>
      <c r="B81" s="6"/>
      <c r="C81" s="6"/>
      <c r="D81" s="6" t="s">
        <v>146</v>
      </c>
      <c r="E81" s="3" t="s">
        <v>147</v>
      </c>
      <c r="F81" s="6">
        <f>COUNTIF(T81:CO81,"e")</f>
        <v>0</v>
      </c>
      <c r="G81" s="6">
        <f>COUNTIF(T81:CO81,"z")</f>
        <v>1</v>
      </c>
      <c r="H81" s="6">
        <f>SUM(I81:P81)</f>
        <v>2</v>
      </c>
      <c r="I81" s="6">
        <f>T81+AM81+BF81+BY81</f>
        <v>2</v>
      </c>
      <c r="J81" s="6">
        <f>V81+AO81+BH81+CA81</f>
        <v>0</v>
      </c>
      <c r="K81" s="6">
        <f>X81+AQ81+BJ81+CC81</f>
        <v>0</v>
      </c>
      <c r="L81" s="6">
        <f>AA81+AT81+BM81+CF81</f>
        <v>0</v>
      </c>
      <c r="M81" s="6">
        <f>AC81+AV81+BO81+CH81</f>
        <v>0</v>
      </c>
      <c r="N81" s="6">
        <f>AE81+AX81+BQ81+CJ81</f>
        <v>0</v>
      </c>
      <c r="O81" s="6">
        <f>AG81+AZ81+BS81+CL81</f>
        <v>0</v>
      </c>
      <c r="P81" s="6">
        <f>AI81+BB81+BU81+CN81</f>
        <v>0</v>
      </c>
      <c r="Q81" s="7">
        <f>AL81+BE81+BX81+CQ81</f>
        <v>0</v>
      </c>
      <c r="R81" s="7">
        <f>AK81+BD81+BW81+CP81</f>
        <v>0</v>
      </c>
      <c r="S81" s="7">
        <v>0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>Z81+AK81</f>
        <v>0</v>
      </c>
      <c r="AM81" s="11">
        <v>2</v>
      </c>
      <c r="AN81" s="10" t="s">
        <v>53</v>
      </c>
      <c r="AO81" s="11"/>
      <c r="AP81" s="10"/>
      <c r="AQ81" s="11"/>
      <c r="AR81" s="10"/>
      <c r="AS81" s="7">
        <v>0</v>
      </c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>AS81+BD81</f>
        <v>0</v>
      </c>
      <c r="BF81" s="11"/>
      <c r="BG81" s="10"/>
      <c r="BH81" s="11"/>
      <c r="BI81" s="10"/>
      <c r="BJ81" s="11"/>
      <c r="BK81" s="10"/>
      <c r="BL81" s="7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>BL81+BW81</f>
        <v>0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>CE81+CP81</f>
        <v>0</v>
      </c>
    </row>
    <row r="82" spans="1:95" ht="15.95" customHeight="1" x14ac:dyDescent="0.2">
      <c r="A82" s="6"/>
      <c r="B82" s="6"/>
      <c r="C82" s="6"/>
      <c r="D82" s="6"/>
      <c r="E82" s="6" t="s">
        <v>68</v>
      </c>
      <c r="F82" s="6">
        <f t="shared" ref="F82:AK82" si="79">SUM(F80:F81)</f>
        <v>0</v>
      </c>
      <c r="G82" s="6">
        <f t="shared" si="79"/>
        <v>2</v>
      </c>
      <c r="H82" s="6">
        <f t="shared" si="79"/>
        <v>7</v>
      </c>
      <c r="I82" s="6">
        <f t="shared" si="79"/>
        <v>7</v>
      </c>
      <c r="J82" s="6">
        <f t="shared" si="79"/>
        <v>0</v>
      </c>
      <c r="K82" s="6">
        <f t="shared" si="79"/>
        <v>0</v>
      </c>
      <c r="L82" s="6">
        <f t="shared" si="79"/>
        <v>0</v>
      </c>
      <c r="M82" s="6">
        <f t="shared" si="79"/>
        <v>0</v>
      </c>
      <c r="N82" s="6">
        <f t="shared" si="79"/>
        <v>0</v>
      </c>
      <c r="O82" s="6">
        <f t="shared" si="79"/>
        <v>0</v>
      </c>
      <c r="P82" s="6">
        <f t="shared" si="79"/>
        <v>0</v>
      </c>
      <c r="Q82" s="7">
        <f t="shared" si="79"/>
        <v>0</v>
      </c>
      <c r="R82" s="7">
        <f t="shared" si="79"/>
        <v>0</v>
      </c>
      <c r="S82" s="7">
        <f t="shared" si="79"/>
        <v>0</v>
      </c>
      <c r="T82" s="11">
        <f t="shared" si="79"/>
        <v>5</v>
      </c>
      <c r="U82" s="10">
        <f t="shared" si="79"/>
        <v>0</v>
      </c>
      <c r="V82" s="11">
        <f t="shared" si="79"/>
        <v>0</v>
      </c>
      <c r="W82" s="10">
        <f t="shared" si="79"/>
        <v>0</v>
      </c>
      <c r="X82" s="11">
        <f t="shared" si="79"/>
        <v>0</v>
      </c>
      <c r="Y82" s="10">
        <f t="shared" si="79"/>
        <v>0</v>
      </c>
      <c r="Z82" s="7">
        <f t="shared" si="79"/>
        <v>0</v>
      </c>
      <c r="AA82" s="11">
        <f t="shared" si="79"/>
        <v>0</v>
      </c>
      <c r="AB82" s="10">
        <f t="shared" si="79"/>
        <v>0</v>
      </c>
      <c r="AC82" s="11">
        <f t="shared" si="79"/>
        <v>0</v>
      </c>
      <c r="AD82" s="10">
        <f t="shared" si="79"/>
        <v>0</v>
      </c>
      <c r="AE82" s="11">
        <f t="shared" si="79"/>
        <v>0</v>
      </c>
      <c r="AF82" s="10">
        <f t="shared" si="79"/>
        <v>0</v>
      </c>
      <c r="AG82" s="11">
        <f t="shared" si="79"/>
        <v>0</v>
      </c>
      <c r="AH82" s="10">
        <f t="shared" si="79"/>
        <v>0</v>
      </c>
      <c r="AI82" s="11">
        <f t="shared" si="79"/>
        <v>0</v>
      </c>
      <c r="AJ82" s="10">
        <f t="shared" si="79"/>
        <v>0</v>
      </c>
      <c r="AK82" s="7">
        <f t="shared" si="79"/>
        <v>0</v>
      </c>
      <c r="AL82" s="7">
        <f t="shared" ref="AL82:BQ82" si="80">SUM(AL80:AL81)</f>
        <v>0</v>
      </c>
      <c r="AM82" s="11">
        <f t="shared" si="80"/>
        <v>2</v>
      </c>
      <c r="AN82" s="10">
        <f t="shared" si="80"/>
        <v>0</v>
      </c>
      <c r="AO82" s="11">
        <f t="shared" si="80"/>
        <v>0</v>
      </c>
      <c r="AP82" s="10">
        <f t="shared" si="80"/>
        <v>0</v>
      </c>
      <c r="AQ82" s="11">
        <f t="shared" si="80"/>
        <v>0</v>
      </c>
      <c r="AR82" s="10">
        <f t="shared" si="80"/>
        <v>0</v>
      </c>
      <c r="AS82" s="7">
        <f t="shared" si="80"/>
        <v>0</v>
      </c>
      <c r="AT82" s="11">
        <f t="shared" si="80"/>
        <v>0</v>
      </c>
      <c r="AU82" s="10">
        <f t="shared" si="80"/>
        <v>0</v>
      </c>
      <c r="AV82" s="11">
        <f t="shared" si="80"/>
        <v>0</v>
      </c>
      <c r="AW82" s="10">
        <f t="shared" si="80"/>
        <v>0</v>
      </c>
      <c r="AX82" s="11">
        <f t="shared" si="80"/>
        <v>0</v>
      </c>
      <c r="AY82" s="10">
        <f t="shared" si="80"/>
        <v>0</v>
      </c>
      <c r="AZ82" s="11">
        <f t="shared" si="80"/>
        <v>0</v>
      </c>
      <c r="BA82" s="10">
        <f t="shared" si="80"/>
        <v>0</v>
      </c>
      <c r="BB82" s="11">
        <f t="shared" si="80"/>
        <v>0</v>
      </c>
      <c r="BC82" s="10">
        <f t="shared" si="80"/>
        <v>0</v>
      </c>
      <c r="BD82" s="7">
        <f t="shared" si="80"/>
        <v>0</v>
      </c>
      <c r="BE82" s="7">
        <f t="shared" si="80"/>
        <v>0</v>
      </c>
      <c r="BF82" s="11">
        <f t="shared" si="80"/>
        <v>0</v>
      </c>
      <c r="BG82" s="10">
        <f t="shared" si="80"/>
        <v>0</v>
      </c>
      <c r="BH82" s="11">
        <f t="shared" si="80"/>
        <v>0</v>
      </c>
      <c r="BI82" s="10">
        <f t="shared" si="80"/>
        <v>0</v>
      </c>
      <c r="BJ82" s="11">
        <f t="shared" si="80"/>
        <v>0</v>
      </c>
      <c r="BK82" s="10">
        <f t="shared" si="80"/>
        <v>0</v>
      </c>
      <c r="BL82" s="7">
        <f t="shared" si="80"/>
        <v>0</v>
      </c>
      <c r="BM82" s="11">
        <f t="shared" si="80"/>
        <v>0</v>
      </c>
      <c r="BN82" s="10">
        <f t="shared" si="80"/>
        <v>0</v>
      </c>
      <c r="BO82" s="11">
        <f t="shared" si="80"/>
        <v>0</v>
      </c>
      <c r="BP82" s="10">
        <f t="shared" si="80"/>
        <v>0</v>
      </c>
      <c r="BQ82" s="11">
        <f t="shared" si="80"/>
        <v>0</v>
      </c>
      <c r="BR82" s="10">
        <f t="shared" ref="BR82:CQ82" si="81">SUM(BR80:BR81)</f>
        <v>0</v>
      </c>
      <c r="BS82" s="11">
        <f t="shared" si="81"/>
        <v>0</v>
      </c>
      <c r="BT82" s="10">
        <f t="shared" si="81"/>
        <v>0</v>
      </c>
      <c r="BU82" s="11">
        <f t="shared" si="81"/>
        <v>0</v>
      </c>
      <c r="BV82" s="10">
        <f t="shared" si="81"/>
        <v>0</v>
      </c>
      <c r="BW82" s="7">
        <f t="shared" si="81"/>
        <v>0</v>
      </c>
      <c r="BX82" s="7">
        <f t="shared" si="81"/>
        <v>0</v>
      </c>
      <c r="BY82" s="11">
        <f t="shared" si="81"/>
        <v>0</v>
      </c>
      <c r="BZ82" s="10">
        <f t="shared" si="81"/>
        <v>0</v>
      </c>
      <c r="CA82" s="11">
        <f t="shared" si="81"/>
        <v>0</v>
      </c>
      <c r="CB82" s="10">
        <f t="shared" si="81"/>
        <v>0</v>
      </c>
      <c r="CC82" s="11">
        <f t="shared" si="81"/>
        <v>0</v>
      </c>
      <c r="CD82" s="10">
        <f t="shared" si="81"/>
        <v>0</v>
      </c>
      <c r="CE82" s="7">
        <f t="shared" si="81"/>
        <v>0</v>
      </c>
      <c r="CF82" s="11">
        <f t="shared" si="81"/>
        <v>0</v>
      </c>
      <c r="CG82" s="10">
        <f t="shared" si="81"/>
        <v>0</v>
      </c>
      <c r="CH82" s="11">
        <f t="shared" si="81"/>
        <v>0</v>
      </c>
      <c r="CI82" s="10">
        <f t="shared" si="81"/>
        <v>0</v>
      </c>
      <c r="CJ82" s="11">
        <f t="shared" si="81"/>
        <v>0</v>
      </c>
      <c r="CK82" s="10">
        <f t="shared" si="81"/>
        <v>0</v>
      </c>
      <c r="CL82" s="11">
        <f t="shared" si="81"/>
        <v>0</v>
      </c>
      <c r="CM82" s="10">
        <f t="shared" si="81"/>
        <v>0</v>
      </c>
      <c r="CN82" s="11">
        <f t="shared" si="81"/>
        <v>0</v>
      </c>
      <c r="CO82" s="10">
        <f t="shared" si="81"/>
        <v>0</v>
      </c>
      <c r="CP82" s="7">
        <f t="shared" si="81"/>
        <v>0</v>
      </c>
      <c r="CQ82" s="7">
        <f t="shared" si="81"/>
        <v>0</v>
      </c>
    </row>
    <row r="83" spans="1:95" ht="20.100000000000001" customHeight="1" x14ac:dyDescent="0.2">
      <c r="A83" s="6"/>
      <c r="B83" s="6"/>
      <c r="C83" s="6"/>
      <c r="D83" s="6"/>
      <c r="E83" s="8" t="s">
        <v>148</v>
      </c>
      <c r="F83" s="6">
        <f>F25+F28+F37+F50+F78+F82</f>
        <v>9</v>
      </c>
      <c r="G83" s="6">
        <f>G25+G28+G37+G50+G78+G82</f>
        <v>40</v>
      </c>
      <c r="H83" s="6">
        <f t="shared" ref="H83:P83" si="82">H25+H28+H37+H50+H82</f>
        <v>1027</v>
      </c>
      <c r="I83" s="6">
        <f t="shared" si="82"/>
        <v>532</v>
      </c>
      <c r="J83" s="6">
        <f t="shared" si="82"/>
        <v>60</v>
      </c>
      <c r="K83" s="6">
        <f t="shared" si="82"/>
        <v>0</v>
      </c>
      <c r="L83" s="6">
        <f t="shared" si="82"/>
        <v>315</v>
      </c>
      <c r="M83" s="6">
        <f t="shared" si="82"/>
        <v>30</v>
      </c>
      <c r="N83" s="6">
        <f t="shared" si="82"/>
        <v>90</v>
      </c>
      <c r="O83" s="6">
        <f t="shared" si="82"/>
        <v>0</v>
      </c>
      <c r="P83" s="6">
        <f t="shared" si="82"/>
        <v>0</v>
      </c>
      <c r="Q83" s="7">
        <f>Q25+Q28+Q37+Q50+Q78+Q82</f>
        <v>90</v>
      </c>
      <c r="R83" s="7">
        <f>R25+R28+R37+R50+R78+R82</f>
        <v>50.5</v>
      </c>
      <c r="S83" s="7">
        <f>S25+S28+S37+S50+S78+S82</f>
        <v>48.000000000000007</v>
      </c>
      <c r="T83" s="11">
        <f t="shared" ref="T83:Y83" si="83">T25+T28+T37+T50+T82</f>
        <v>200</v>
      </c>
      <c r="U83" s="10">
        <f t="shared" si="83"/>
        <v>0</v>
      </c>
      <c r="V83" s="11">
        <f t="shared" si="83"/>
        <v>15</v>
      </c>
      <c r="W83" s="10">
        <f t="shared" si="83"/>
        <v>0</v>
      </c>
      <c r="X83" s="11">
        <f t="shared" si="83"/>
        <v>0</v>
      </c>
      <c r="Y83" s="10">
        <f t="shared" si="83"/>
        <v>0</v>
      </c>
      <c r="Z83" s="7">
        <f>Z25+Z28+Z37+Z50+Z78+Z82</f>
        <v>14.6</v>
      </c>
      <c r="AA83" s="11">
        <f t="shared" ref="AA83:AJ83" si="84">AA25+AA28+AA37+AA50+AA82</f>
        <v>90</v>
      </c>
      <c r="AB83" s="10">
        <f t="shared" si="84"/>
        <v>0</v>
      </c>
      <c r="AC83" s="11">
        <f t="shared" si="84"/>
        <v>30</v>
      </c>
      <c r="AD83" s="10">
        <f t="shared" si="84"/>
        <v>0</v>
      </c>
      <c r="AE83" s="11">
        <f t="shared" si="84"/>
        <v>30</v>
      </c>
      <c r="AF83" s="10">
        <f t="shared" si="84"/>
        <v>0</v>
      </c>
      <c r="AG83" s="11">
        <f t="shared" si="84"/>
        <v>0</v>
      </c>
      <c r="AH83" s="10">
        <f t="shared" si="84"/>
        <v>0</v>
      </c>
      <c r="AI83" s="11">
        <f t="shared" si="84"/>
        <v>0</v>
      </c>
      <c r="AJ83" s="10">
        <f t="shared" si="84"/>
        <v>0</v>
      </c>
      <c r="AK83" s="7">
        <f>AK25+AK28+AK37+AK50+AK78+AK82</f>
        <v>15.4</v>
      </c>
      <c r="AL83" s="7">
        <f>AL25+AL28+AL37+AL50+AL78+AL82</f>
        <v>30</v>
      </c>
      <c r="AM83" s="11">
        <f t="shared" ref="AM83:AR83" si="85">AM25+AM28+AM37+AM50+AM82</f>
        <v>227</v>
      </c>
      <c r="AN83" s="10">
        <f t="shared" si="85"/>
        <v>0</v>
      </c>
      <c r="AO83" s="11">
        <f t="shared" si="85"/>
        <v>45</v>
      </c>
      <c r="AP83" s="10">
        <f t="shared" si="85"/>
        <v>0</v>
      </c>
      <c r="AQ83" s="11">
        <f t="shared" si="85"/>
        <v>0</v>
      </c>
      <c r="AR83" s="10">
        <f t="shared" si="85"/>
        <v>0</v>
      </c>
      <c r="AS83" s="7">
        <f>AS25+AS28+AS37+AS50+AS78+AS82</f>
        <v>18.7</v>
      </c>
      <c r="AT83" s="11">
        <f t="shared" ref="AT83:BC83" si="86">AT25+AT28+AT37+AT50+AT82</f>
        <v>165</v>
      </c>
      <c r="AU83" s="10">
        <f t="shared" si="86"/>
        <v>0</v>
      </c>
      <c r="AV83" s="11">
        <f t="shared" si="86"/>
        <v>0</v>
      </c>
      <c r="AW83" s="10">
        <f t="shared" si="86"/>
        <v>0</v>
      </c>
      <c r="AX83" s="11">
        <f t="shared" si="86"/>
        <v>45</v>
      </c>
      <c r="AY83" s="10">
        <f t="shared" si="86"/>
        <v>0</v>
      </c>
      <c r="AZ83" s="11">
        <f t="shared" si="86"/>
        <v>0</v>
      </c>
      <c r="BA83" s="10">
        <f t="shared" si="86"/>
        <v>0</v>
      </c>
      <c r="BB83" s="11">
        <f t="shared" si="86"/>
        <v>0</v>
      </c>
      <c r="BC83" s="10">
        <f t="shared" si="86"/>
        <v>0</v>
      </c>
      <c r="BD83" s="7">
        <f>BD25+BD28+BD37+BD50+BD78+BD82</f>
        <v>11.3</v>
      </c>
      <c r="BE83" s="7">
        <f>BE25+BE28+BE37+BE50+BE78+BE82</f>
        <v>30</v>
      </c>
      <c r="BF83" s="11">
        <f t="shared" ref="BF83:BK83" si="87">BF25+BF28+BF37+BF50+BF82</f>
        <v>105</v>
      </c>
      <c r="BG83" s="10">
        <f t="shared" si="87"/>
        <v>0</v>
      </c>
      <c r="BH83" s="11">
        <f t="shared" si="87"/>
        <v>0</v>
      </c>
      <c r="BI83" s="10">
        <f t="shared" si="87"/>
        <v>0</v>
      </c>
      <c r="BJ83" s="11">
        <f t="shared" si="87"/>
        <v>0</v>
      </c>
      <c r="BK83" s="10">
        <f t="shared" si="87"/>
        <v>0</v>
      </c>
      <c r="BL83" s="7">
        <f>BL25+BL28+BL37+BL50+BL78+BL82</f>
        <v>6.2</v>
      </c>
      <c r="BM83" s="11">
        <f t="shared" ref="BM83:BV83" si="88">BM25+BM28+BM37+BM50+BM82</f>
        <v>60</v>
      </c>
      <c r="BN83" s="10">
        <f t="shared" si="88"/>
        <v>0</v>
      </c>
      <c r="BO83" s="11">
        <f t="shared" si="88"/>
        <v>0</v>
      </c>
      <c r="BP83" s="10">
        <f t="shared" si="88"/>
        <v>0</v>
      </c>
      <c r="BQ83" s="11">
        <f t="shared" si="88"/>
        <v>15</v>
      </c>
      <c r="BR83" s="10">
        <f t="shared" si="88"/>
        <v>0</v>
      </c>
      <c r="BS83" s="11">
        <f t="shared" si="88"/>
        <v>0</v>
      </c>
      <c r="BT83" s="10">
        <f t="shared" si="88"/>
        <v>0</v>
      </c>
      <c r="BU83" s="11">
        <f t="shared" si="88"/>
        <v>0</v>
      </c>
      <c r="BV83" s="10">
        <f t="shared" si="88"/>
        <v>0</v>
      </c>
      <c r="BW83" s="7">
        <f>BW25+BW28+BW37+BW50+BW78+BW82</f>
        <v>23.8</v>
      </c>
      <c r="BX83" s="7">
        <f>BX25+BX28+BX37+BX50+BX78+BX82</f>
        <v>30</v>
      </c>
      <c r="BY83" s="11">
        <f t="shared" ref="BY83:CD83" si="89">BY25+BY28+BY37+BY50+BY82</f>
        <v>0</v>
      </c>
      <c r="BZ83" s="10">
        <f t="shared" si="89"/>
        <v>0</v>
      </c>
      <c r="CA83" s="11">
        <f t="shared" si="89"/>
        <v>0</v>
      </c>
      <c r="CB83" s="10">
        <f t="shared" si="89"/>
        <v>0</v>
      </c>
      <c r="CC83" s="11">
        <f t="shared" si="89"/>
        <v>0</v>
      </c>
      <c r="CD83" s="10">
        <f t="shared" si="89"/>
        <v>0</v>
      </c>
      <c r="CE83" s="7">
        <f>CE25+CE28+CE37+CE50+CE78+CE82</f>
        <v>0</v>
      </c>
      <c r="CF83" s="11">
        <f t="shared" ref="CF83:CO83" si="90">CF25+CF28+CF37+CF50+CF82</f>
        <v>0</v>
      </c>
      <c r="CG83" s="10">
        <f t="shared" si="90"/>
        <v>0</v>
      </c>
      <c r="CH83" s="11">
        <f t="shared" si="90"/>
        <v>0</v>
      </c>
      <c r="CI83" s="10">
        <f t="shared" si="90"/>
        <v>0</v>
      </c>
      <c r="CJ83" s="11">
        <f t="shared" si="90"/>
        <v>0</v>
      </c>
      <c r="CK83" s="10">
        <f t="shared" si="90"/>
        <v>0</v>
      </c>
      <c r="CL83" s="11">
        <f t="shared" si="90"/>
        <v>0</v>
      </c>
      <c r="CM83" s="10">
        <f t="shared" si="90"/>
        <v>0</v>
      </c>
      <c r="CN83" s="11">
        <f t="shared" si="90"/>
        <v>0</v>
      </c>
      <c r="CO83" s="10">
        <f t="shared" si="90"/>
        <v>0</v>
      </c>
      <c r="CP83" s="7">
        <f>CP25+CP28+CP37+CP50+CP78+CP82</f>
        <v>0</v>
      </c>
      <c r="CQ83" s="7">
        <f>CQ25+CQ28+CQ37+CQ50+CQ78+CQ82</f>
        <v>0</v>
      </c>
    </row>
    <row r="85" spans="1:95" x14ac:dyDescent="0.2">
      <c r="D85" s="3" t="s">
        <v>22</v>
      </c>
      <c r="E85" s="3" t="s">
        <v>149</v>
      </c>
    </row>
    <row r="86" spans="1:95" x14ac:dyDescent="0.2">
      <c r="D86" s="3" t="s">
        <v>26</v>
      </c>
      <c r="E86" s="3" t="s">
        <v>150</v>
      </c>
    </row>
    <row r="87" spans="1:95" x14ac:dyDescent="0.2">
      <c r="D87" s="14" t="s">
        <v>32</v>
      </c>
      <c r="E87" s="14"/>
    </row>
    <row r="88" spans="1:95" x14ac:dyDescent="0.2">
      <c r="D88" s="3" t="s">
        <v>34</v>
      </c>
      <c r="E88" s="3" t="s">
        <v>151</v>
      </c>
    </row>
    <row r="89" spans="1:95" x14ac:dyDescent="0.2">
      <c r="D89" s="3" t="s">
        <v>35</v>
      </c>
      <c r="E89" s="3" t="s">
        <v>152</v>
      </c>
    </row>
    <row r="90" spans="1:95" x14ac:dyDescent="0.2">
      <c r="D90" s="3" t="s">
        <v>36</v>
      </c>
      <c r="E90" s="3" t="s">
        <v>153</v>
      </c>
    </row>
    <row r="91" spans="1:95" x14ac:dyDescent="0.2">
      <c r="D91" s="14" t="s">
        <v>33</v>
      </c>
      <c r="E91" s="14"/>
      <c r="M91" s="9"/>
      <c r="U91" s="9"/>
      <c r="AC91" s="9"/>
    </row>
    <row r="92" spans="1:95" x14ac:dyDescent="0.2">
      <c r="D92" s="3" t="s">
        <v>37</v>
      </c>
      <c r="E92" s="3" t="s">
        <v>154</v>
      </c>
    </row>
    <row r="93" spans="1:95" x14ac:dyDescent="0.2">
      <c r="D93" s="3" t="s">
        <v>38</v>
      </c>
      <c r="E93" s="3" t="s">
        <v>155</v>
      </c>
    </row>
    <row r="94" spans="1:95" x14ac:dyDescent="0.2">
      <c r="D94" s="3" t="s">
        <v>36</v>
      </c>
      <c r="E94" s="3" t="s">
        <v>153</v>
      </c>
    </row>
    <row r="95" spans="1:95" x14ac:dyDescent="0.2">
      <c r="D95" s="3" t="s">
        <v>39</v>
      </c>
      <c r="E95" s="3" t="s">
        <v>156</v>
      </c>
    </row>
    <row r="96" spans="1:95" x14ac:dyDescent="0.2">
      <c r="D96" s="3" t="s">
        <v>40</v>
      </c>
      <c r="E96" s="3" t="s">
        <v>157</v>
      </c>
    </row>
  </sheetData>
  <mergeCells count="100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6:CQ26"/>
    <mergeCell ref="A29:CQ29"/>
    <mergeCell ref="A38:CQ38"/>
    <mergeCell ref="CE14:CE15"/>
    <mergeCell ref="CF14:CO14"/>
    <mergeCell ref="CF15:CG15"/>
    <mergeCell ref="CH15:CI15"/>
    <mergeCell ref="A51:CQ51"/>
    <mergeCell ref="C52:C53"/>
    <mergeCell ref="A52:A53"/>
    <mergeCell ref="B52:B53"/>
    <mergeCell ref="C54:C55"/>
    <mergeCell ref="A54:A55"/>
    <mergeCell ref="B54:B55"/>
    <mergeCell ref="C56:C58"/>
    <mergeCell ref="A56:A58"/>
    <mergeCell ref="B56:B58"/>
    <mergeCell ref="C59:C62"/>
    <mergeCell ref="A59:A62"/>
    <mergeCell ref="B59:B62"/>
    <mergeCell ref="A76:CQ76"/>
    <mergeCell ref="A79:CQ79"/>
    <mergeCell ref="D87:E87"/>
    <mergeCell ref="D91:E91"/>
    <mergeCell ref="C63:C69"/>
    <mergeCell ref="A63:A69"/>
    <mergeCell ref="B63:B69"/>
    <mergeCell ref="C70:C75"/>
    <mergeCell ref="A70:A75"/>
    <mergeCell ref="B70:B7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inżynieria spawalnictwa</vt:lpstr>
      <vt:lpstr>komputerowo wspomagane projekto</vt:lpstr>
      <vt:lpstr>urządzenia mechatroniczne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2021-05-14T08:41:14Z</dcterms:created>
  <dcterms:modified xsi:type="dcterms:W3CDTF">2021-06-01T10:18:17Z</dcterms:modified>
</cp:coreProperties>
</file>