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58E8C97D-2571-4688-9850-CD6BA2D49CDC}" xr6:coauthVersionLast="45" xr6:coauthVersionMax="45" xr10:uidLastSave="{00000000-0000-0000-0000-000000000000}"/>
  <bookViews>
    <workbookView xWindow="-120" yWindow="-120" windowWidth="38640" windowHeight="15840"/>
  </bookViews>
  <sheets>
    <sheet name="Mechanika i budowa maszy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K28" i="1"/>
  <c r="L17" i="1"/>
  <c r="M17" i="1"/>
  <c r="M28" i="1"/>
  <c r="N17" i="1"/>
  <c r="O17" i="1"/>
  <c r="P17" i="1"/>
  <c r="Q17" i="1"/>
  <c r="S17" i="1"/>
  <c r="AO17" i="1"/>
  <c r="F17" i="1"/>
  <c r="BJ17" i="1"/>
  <c r="G17" i="1"/>
  <c r="CE17" i="1"/>
  <c r="CZ17" i="1"/>
  <c r="DU17" i="1"/>
  <c r="EP17" i="1"/>
  <c r="FK17" i="1"/>
  <c r="GF17" i="1"/>
  <c r="G18" i="1"/>
  <c r="I18" i="1"/>
  <c r="J18" i="1"/>
  <c r="K18" i="1"/>
  <c r="L18" i="1"/>
  <c r="M18" i="1"/>
  <c r="O18" i="1"/>
  <c r="P18" i="1"/>
  <c r="Q18" i="1"/>
  <c r="S18" i="1"/>
  <c r="T18" i="1"/>
  <c r="AO18" i="1"/>
  <c r="BJ18" i="1"/>
  <c r="BV18" i="1"/>
  <c r="N18" i="1"/>
  <c r="CD18" i="1"/>
  <c r="CE18" i="1"/>
  <c r="CZ18" i="1"/>
  <c r="DU18" i="1"/>
  <c r="EP18" i="1"/>
  <c r="FK18" i="1"/>
  <c r="GF18" i="1"/>
  <c r="I19" i="1"/>
  <c r="J19" i="1"/>
  <c r="H19" i="1"/>
  <c r="K19" i="1"/>
  <c r="L19" i="1"/>
  <c r="M19" i="1"/>
  <c r="N19" i="1"/>
  <c r="N28" i="1"/>
  <c r="O19" i="1"/>
  <c r="P19" i="1"/>
  <c r="Q19" i="1"/>
  <c r="R19" i="1"/>
  <c r="T19" i="1"/>
  <c r="AO19" i="1"/>
  <c r="G19" i="1"/>
  <c r="BJ19" i="1"/>
  <c r="F19" i="1"/>
  <c r="CE19" i="1"/>
  <c r="CQ19" i="1"/>
  <c r="CQ28" i="1"/>
  <c r="CY19" i="1"/>
  <c r="S19" i="1"/>
  <c r="CZ19" i="1"/>
  <c r="DU19" i="1"/>
  <c r="EP19" i="1"/>
  <c r="FK19" i="1"/>
  <c r="GF19" i="1"/>
  <c r="G20" i="1"/>
  <c r="I20" i="1"/>
  <c r="J20" i="1"/>
  <c r="K20" i="1"/>
  <c r="L20" i="1"/>
  <c r="M20" i="1"/>
  <c r="O20" i="1"/>
  <c r="P20" i="1"/>
  <c r="Q20" i="1"/>
  <c r="S20" i="1"/>
  <c r="T20" i="1"/>
  <c r="AO20" i="1"/>
  <c r="BJ20" i="1"/>
  <c r="CE20" i="1"/>
  <c r="CZ20" i="1"/>
  <c r="DL20" i="1"/>
  <c r="N20" i="1"/>
  <c r="DT20" i="1"/>
  <c r="DU20" i="1"/>
  <c r="EP20" i="1"/>
  <c r="FK20" i="1"/>
  <c r="GF20" i="1"/>
  <c r="I21" i="1"/>
  <c r="J21" i="1"/>
  <c r="H21" i="1"/>
  <c r="K21" i="1"/>
  <c r="L21" i="1"/>
  <c r="M21" i="1"/>
  <c r="N21" i="1"/>
  <c r="O21" i="1"/>
  <c r="P21" i="1"/>
  <c r="Q21" i="1"/>
  <c r="S21" i="1"/>
  <c r="AO21" i="1"/>
  <c r="BJ21" i="1"/>
  <c r="CE21" i="1"/>
  <c r="CZ21" i="1"/>
  <c r="DU21" i="1"/>
  <c r="EP21" i="1"/>
  <c r="FK21" i="1"/>
  <c r="GF21" i="1"/>
  <c r="F22" i="1"/>
  <c r="I22" i="1"/>
  <c r="J22" i="1"/>
  <c r="H22" i="1"/>
  <c r="K22" i="1"/>
  <c r="L22" i="1"/>
  <c r="M22" i="1"/>
  <c r="N22" i="1"/>
  <c r="O22" i="1"/>
  <c r="P22" i="1"/>
  <c r="Q22" i="1"/>
  <c r="S22" i="1"/>
  <c r="AO22" i="1"/>
  <c r="BJ22" i="1"/>
  <c r="CE22" i="1"/>
  <c r="CZ22" i="1"/>
  <c r="DU22" i="1"/>
  <c r="EP22" i="1"/>
  <c r="FK22" i="1"/>
  <c r="GF22" i="1"/>
  <c r="I23" i="1"/>
  <c r="J23" i="1"/>
  <c r="H23" i="1"/>
  <c r="K23" i="1"/>
  <c r="L23" i="1"/>
  <c r="M23" i="1"/>
  <c r="N23" i="1"/>
  <c r="O23" i="1"/>
  <c r="P23" i="1"/>
  <c r="Q23" i="1"/>
  <c r="S23" i="1"/>
  <c r="AO23" i="1"/>
  <c r="BJ23" i="1"/>
  <c r="CE23" i="1"/>
  <c r="CZ23" i="1"/>
  <c r="DU23" i="1"/>
  <c r="EP23" i="1"/>
  <c r="FK23" i="1"/>
  <c r="GF23" i="1"/>
  <c r="J24" i="1"/>
  <c r="K24" i="1"/>
  <c r="L24" i="1"/>
  <c r="M24" i="1"/>
  <c r="N24" i="1"/>
  <c r="O24" i="1"/>
  <c r="P24" i="1"/>
  <c r="Q24" i="1"/>
  <c r="S24" i="1"/>
  <c r="T24" i="1"/>
  <c r="AO24" i="1"/>
  <c r="BJ24" i="1"/>
  <c r="CE24" i="1"/>
  <c r="CZ24" i="1"/>
  <c r="DU24" i="1"/>
  <c r="EP24" i="1"/>
  <c r="EQ24" i="1"/>
  <c r="I24" i="1"/>
  <c r="H24" i="1"/>
  <c r="EW24" i="1"/>
  <c r="GF24" i="1"/>
  <c r="I25" i="1"/>
  <c r="J25" i="1"/>
  <c r="K25" i="1"/>
  <c r="L25" i="1"/>
  <c r="M25" i="1"/>
  <c r="N25" i="1"/>
  <c r="O25" i="1"/>
  <c r="P25" i="1"/>
  <c r="Q25" i="1"/>
  <c r="S25" i="1"/>
  <c r="T25" i="1"/>
  <c r="AO25" i="1"/>
  <c r="BJ25" i="1"/>
  <c r="CE25" i="1"/>
  <c r="CZ25" i="1"/>
  <c r="DU25" i="1"/>
  <c r="DV25" i="1"/>
  <c r="EB25" i="1"/>
  <c r="FK25" i="1"/>
  <c r="GF25" i="1"/>
  <c r="I26" i="1"/>
  <c r="J26" i="1"/>
  <c r="H26" i="1"/>
  <c r="K26" i="1"/>
  <c r="L26" i="1"/>
  <c r="M26" i="1"/>
  <c r="N26" i="1"/>
  <c r="O26" i="1"/>
  <c r="P26" i="1"/>
  <c r="Q26" i="1"/>
  <c r="S26" i="1"/>
  <c r="AO26" i="1"/>
  <c r="BJ26" i="1"/>
  <c r="CE26" i="1"/>
  <c r="CZ26" i="1"/>
  <c r="DU26" i="1"/>
  <c r="EP26" i="1"/>
  <c r="FK26" i="1"/>
  <c r="GF26" i="1"/>
  <c r="F27" i="1"/>
  <c r="K27" i="1"/>
  <c r="L27" i="1"/>
  <c r="M27" i="1"/>
  <c r="N27" i="1"/>
  <c r="O27" i="1"/>
  <c r="P27" i="1"/>
  <c r="Q27" i="1"/>
  <c r="S27" i="1"/>
  <c r="T27" i="1"/>
  <c r="AO27" i="1"/>
  <c r="BJ27" i="1"/>
  <c r="R27" i="1"/>
  <c r="CE27" i="1"/>
  <c r="CZ27" i="1"/>
  <c r="DU27" i="1"/>
  <c r="EP27" i="1"/>
  <c r="EQ27" i="1"/>
  <c r="I27" i="1"/>
  <c r="ES27" i="1"/>
  <c r="ES28" i="1"/>
  <c r="EW27" i="1"/>
  <c r="FK27" i="1"/>
  <c r="GF27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F28" i="1"/>
  <c r="CG28" i="1"/>
  <c r="CH28" i="1"/>
  <c r="CI28" i="1"/>
  <c r="CJ28" i="1"/>
  <c r="CK28" i="1"/>
  <c r="CL28" i="1"/>
  <c r="CM28" i="1"/>
  <c r="CN28" i="1"/>
  <c r="CO28" i="1"/>
  <c r="CP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V28" i="1"/>
  <c r="DW28" i="1"/>
  <c r="DX28" i="1"/>
  <c r="DY28" i="1"/>
  <c r="DZ28" i="1"/>
  <c r="EA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Q28" i="1"/>
  <c r="ER28" i="1"/>
  <c r="ET28" i="1"/>
  <c r="EU28" i="1"/>
  <c r="EV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I30" i="1"/>
  <c r="J30" i="1"/>
  <c r="K30" i="1"/>
  <c r="L30" i="1"/>
  <c r="M30" i="1"/>
  <c r="N30" i="1"/>
  <c r="O30" i="1"/>
  <c r="P30" i="1"/>
  <c r="Q30" i="1"/>
  <c r="S30" i="1"/>
  <c r="AO30" i="1"/>
  <c r="F30" i="1"/>
  <c r="BJ30" i="1"/>
  <c r="CE30" i="1"/>
  <c r="CZ30" i="1"/>
  <c r="DU30" i="1"/>
  <c r="EP30" i="1"/>
  <c r="FK30" i="1"/>
  <c r="GF30" i="1"/>
  <c r="I31" i="1"/>
  <c r="J31" i="1"/>
  <c r="K31" i="1"/>
  <c r="L31" i="1"/>
  <c r="M31" i="1"/>
  <c r="N31" i="1"/>
  <c r="O31" i="1"/>
  <c r="P31" i="1"/>
  <c r="Q31" i="1"/>
  <c r="S31" i="1"/>
  <c r="AO31" i="1"/>
  <c r="BJ31" i="1"/>
  <c r="G31" i="1"/>
  <c r="CE31" i="1"/>
  <c r="CZ31" i="1"/>
  <c r="DU31" i="1"/>
  <c r="EP31" i="1"/>
  <c r="FK31" i="1"/>
  <c r="GF31" i="1"/>
  <c r="I32" i="1"/>
  <c r="J32" i="1"/>
  <c r="K32" i="1"/>
  <c r="L32" i="1"/>
  <c r="M32" i="1"/>
  <c r="N32" i="1"/>
  <c r="O32" i="1"/>
  <c r="P32" i="1"/>
  <c r="Q32" i="1"/>
  <c r="S32" i="1"/>
  <c r="AO32" i="1"/>
  <c r="F32" i="1"/>
  <c r="BJ32" i="1"/>
  <c r="G32" i="1"/>
  <c r="CE32" i="1"/>
  <c r="CZ32" i="1"/>
  <c r="DU32" i="1"/>
  <c r="EP32" i="1"/>
  <c r="FK32" i="1"/>
  <c r="GF32" i="1"/>
  <c r="I33" i="1"/>
  <c r="J33" i="1"/>
  <c r="K33" i="1"/>
  <c r="L33" i="1"/>
  <c r="M33" i="1"/>
  <c r="N33" i="1"/>
  <c r="O33" i="1"/>
  <c r="P33" i="1"/>
  <c r="Q33" i="1"/>
  <c r="S33" i="1"/>
  <c r="AO33" i="1"/>
  <c r="BJ33" i="1"/>
  <c r="G33" i="1"/>
  <c r="CE33" i="1"/>
  <c r="CZ33" i="1"/>
  <c r="DU33" i="1"/>
  <c r="EP33" i="1"/>
  <c r="FK33" i="1"/>
  <c r="GF33" i="1"/>
  <c r="I34" i="1"/>
  <c r="J34" i="1"/>
  <c r="K34" i="1"/>
  <c r="L34" i="1"/>
  <c r="M34" i="1"/>
  <c r="N34" i="1"/>
  <c r="O34" i="1"/>
  <c r="P34" i="1"/>
  <c r="Q34" i="1"/>
  <c r="S34" i="1"/>
  <c r="AO34" i="1"/>
  <c r="F34" i="1"/>
  <c r="BJ34" i="1"/>
  <c r="G34" i="1"/>
  <c r="CE34" i="1"/>
  <c r="CZ34" i="1"/>
  <c r="DU34" i="1"/>
  <c r="EP34" i="1"/>
  <c r="FK34" i="1"/>
  <c r="GF34" i="1"/>
  <c r="I35" i="1"/>
  <c r="J35" i="1"/>
  <c r="K35" i="1"/>
  <c r="L35" i="1"/>
  <c r="M35" i="1"/>
  <c r="N35" i="1"/>
  <c r="O35" i="1"/>
  <c r="P35" i="1"/>
  <c r="Q35" i="1"/>
  <c r="S35" i="1"/>
  <c r="AO35" i="1"/>
  <c r="BJ35" i="1"/>
  <c r="G35" i="1"/>
  <c r="CE35" i="1"/>
  <c r="CZ35" i="1"/>
  <c r="DU35" i="1"/>
  <c r="EP35" i="1"/>
  <c r="FK35" i="1"/>
  <c r="GF35" i="1"/>
  <c r="I36" i="1"/>
  <c r="J36" i="1"/>
  <c r="K36" i="1"/>
  <c r="L36" i="1"/>
  <c r="M36" i="1"/>
  <c r="N36" i="1"/>
  <c r="O36" i="1"/>
  <c r="P36" i="1"/>
  <c r="Q36" i="1"/>
  <c r="S36" i="1"/>
  <c r="AO36" i="1"/>
  <c r="F36" i="1"/>
  <c r="BJ36" i="1"/>
  <c r="G36" i="1"/>
  <c r="CE36" i="1"/>
  <c r="CZ36" i="1"/>
  <c r="DU36" i="1"/>
  <c r="EP36" i="1"/>
  <c r="FK36" i="1"/>
  <c r="GF36" i="1"/>
  <c r="I37" i="1"/>
  <c r="J37" i="1"/>
  <c r="K37" i="1"/>
  <c r="L37" i="1"/>
  <c r="M37" i="1"/>
  <c r="N37" i="1"/>
  <c r="O37" i="1"/>
  <c r="P37" i="1"/>
  <c r="Q37" i="1"/>
  <c r="S37" i="1"/>
  <c r="AO37" i="1"/>
  <c r="BJ37" i="1"/>
  <c r="G37" i="1"/>
  <c r="CE37" i="1"/>
  <c r="CZ37" i="1"/>
  <c r="DU37" i="1"/>
  <c r="EP37" i="1"/>
  <c r="FK37" i="1"/>
  <c r="GF37" i="1"/>
  <c r="I38" i="1"/>
  <c r="J38" i="1"/>
  <c r="K38" i="1"/>
  <c r="L38" i="1"/>
  <c r="M38" i="1"/>
  <c r="N38" i="1"/>
  <c r="O38" i="1"/>
  <c r="P38" i="1"/>
  <c r="Q38" i="1"/>
  <c r="S38" i="1"/>
  <c r="AO38" i="1"/>
  <c r="F38" i="1"/>
  <c r="BJ38" i="1"/>
  <c r="G38" i="1"/>
  <c r="CE38" i="1"/>
  <c r="CZ38" i="1"/>
  <c r="DU38" i="1"/>
  <c r="EP38" i="1"/>
  <c r="FK38" i="1"/>
  <c r="GF38" i="1"/>
  <c r="I39" i="1"/>
  <c r="J39" i="1"/>
  <c r="K39" i="1"/>
  <c r="L39" i="1"/>
  <c r="M39" i="1"/>
  <c r="N39" i="1"/>
  <c r="O39" i="1"/>
  <c r="P39" i="1"/>
  <c r="Q39" i="1"/>
  <c r="S39" i="1"/>
  <c r="AO39" i="1"/>
  <c r="BJ39" i="1"/>
  <c r="G39" i="1"/>
  <c r="CE39" i="1"/>
  <c r="CZ39" i="1"/>
  <c r="DU39" i="1"/>
  <c r="EP39" i="1"/>
  <c r="FK39" i="1"/>
  <c r="GF39" i="1"/>
  <c r="I40" i="1"/>
  <c r="J40" i="1"/>
  <c r="K40" i="1"/>
  <c r="L40" i="1"/>
  <c r="M40" i="1"/>
  <c r="N40" i="1"/>
  <c r="O40" i="1"/>
  <c r="P40" i="1"/>
  <c r="Q40" i="1"/>
  <c r="S40" i="1"/>
  <c r="AO40" i="1"/>
  <c r="F40" i="1"/>
  <c r="BJ40" i="1"/>
  <c r="G40" i="1"/>
  <c r="CE40" i="1"/>
  <c r="CZ40" i="1"/>
  <c r="DU40" i="1"/>
  <c r="EP40" i="1"/>
  <c r="FK40" i="1"/>
  <c r="GF40" i="1"/>
  <c r="I41" i="1"/>
  <c r="J41" i="1"/>
  <c r="K41" i="1"/>
  <c r="L41" i="1"/>
  <c r="M41" i="1"/>
  <c r="N41" i="1"/>
  <c r="O41" i="1"/>
  <c r="P41" i="1"/>
  <c r="Q41" i="1"/>
  <c r="S41" i="1"/>
  <c r="AO41" i="1"/>
  <c r="BJ41" i="1"/>
  <c r="G41" i="1"/>
  <c r="CE41" i="1"/>
  <c r="CZ41" i="1"/>
  <c r="DU41" i="1"/>
  <c r="EP41" i="1"/>
  <c r="FK41" i="1"/>
  <c r="GF41" i="1"/>
  <c r="I42" i="1"/>
  <c r="J42" i="1"/>
  <c r="K42" i="1"/>
  <c r="L42" i="1"/>
  <c r="M42" i="1"/>
  <c r="N42" i="1"/>
  <c r="O42" i="1"/>
  <c r="P42" i="1"/>
  <c r="Q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I44" i="1"/>
  <c r="J44" i="1"/>
  <c r="K44" i="1"/>
  <c r="L44" i="1"/>
  <c r="M44" i="1"/>
  <c r="N44" i="1"/>
  <c r="N78" i="1"/>
  <c r="O44" i="1"/>
  <c r="P44" i="1"/>
  <c r="Q44" i="1"/>
  <c r="S44" i="1"/>
  <c r="AO44" i="1"/>
  <c r="BJ44" i="1"/>
  <c r="CE44" i="1"/>
  <c r="CZ44" i="1"/>
  <c r="DU44" i="1"/>
  <c r="EP44" i="1"/>
  <c r="FK44" i="1"/>
  <c r="GF44" i="1"/>
  <c r="I45" i="1"/>
  <c r="J45" i="1"/>
  <c r="K45" i="1"/>
  <c r="L45" i="1"/>
  <c r="M45" i="1"/>
  <c r="N45" i="1"/>
  <c r="O45" i="1"/>
  <c r="P45" i="1"/>
  <c r="Q45" i="1"/>
  <c r="S45" i="1"/>
  <c r="AO45" i="1"/>
  <c r="BJ45" i="1"/>
  <c r="BJ78" i="1"/>
  <c r="CE45" i="1"/>
  <c r="CZ45" i="1"/>
  <c r="DU45" i="1"/>
  <c r="EP45" i="1"/>
  <c r="FK45" i="1"/>
  <c r="GF45" i="1"/>
  <c r="GF78" i="1"/>
  <c r="I46" i="1"/>
  <c r="J46" i="1"/>
  <c r="K46" i="1"/>
  <c r="L46" i="1"/>
  <c r="M46" i="1"/>
  <c r="N46" i="1"/>
  <c r="O46" i="1"/>
  <c r="P46" i="1"/>
  <c r="Q46" i="1"/>
  <c r="S46" i="1"/>
  <c r="AO46" i="1"/>
  <c r="F46" i="1"/>
  <c r="BJ46" i="1"/>
  <c r="G46" i="1"/>
  <c r="CE46" i="1"/>
  <c r="CZ46" i="1"/>
  <c r="DU46" i="1"/>
  <c r="EP46" i="1"/>
  <c r="FK46" i="1"/>
  <c r="GF46" i="1"/>
  <c r="I47" i="1"/>
  <c r="J47" i="1"/>
  <c r="K47" i="1"/>
  <c r="L47" i="1"/>
  <c r="M47" i="1"/>
  <c r="N47" i="1"/>
  <c r="O47" i="1"/>
  <c r="P47" i="1"/>
  <c r="Q47" i="1"/>
  <c r="S47" i="1"/>
  <c r="AO47" i="1"/>
  <c r="BJ47" i="1"/>
  <c r="G47" i="1"/>
  <c r="CE47" i="1"/>
  <c r="CZ47" i="1"/>
  <c r="DU47" i="1"/>
  <c r="EP47" i="1"/>
  <c r="FK47" i="1"/>
  <c r="GF47" i="1"/>
  <c r="I48" i="1"/>
  <c r="J48" i="1"/>
  <c r="K48" i="1"/>
  <c r="L48" i="1"/>
  <c r="M48" i="1"/>
  <c r="N48" i="1"/>
  <c r="O48" i="1"/>
  <c r="P48" i="1"/>
  <c r="Q48" i="1"/>
  <c r="S48" i="1"/>
  <c r="AO48" i="1"/>
  <c r="F48" i="1"/>
  <c r="BJ48" i="1"/>
  <c r="G48" i="1"/>
  <c r="CE48" i="1"/>
  <c r="CZ48" i="1"/>
  <c r="DU48" i="1"/>
  <c r="EP48" i="1"/>
  <c r="FK48" i="1"/>
  <c r="GF48" i="1"/>
  <c r="I49" i="1"/>
  <c r="J49" i="1"/>
  <c r="K49" i="1"/>
  <c r="L49" i="1"/>
  <c r="M49" i="1"/>
  <c r="N49" i="1"/>
  <c r="O49" i="1"/>
  <c r="P49" i="1"/>
  <c r="Q49" i="1"/>
  <c r="S49" i="1"/>
  <c r="AO49" i="1"/>
  <c r="BJ49" i="1"/>
  <c r="G49" i="1"/>
  <c r="CE49" i="1"/>
  <c r="CZ49" i="1"/>
  <c r="DU49" i="1"/>
  <c r="EP49" i="1"/>
  <c r="FK49" i="1"/>
  <c r="GF49" i="1"/>
  <c r="I50" i="1"/>
  <c r="J50" i="1"/>
  <c r="K50" i="1"/>
  <c r="L50" i="1"/>
  <c r="M50" i="1"/>
  <c r="N50" i="1"/>
  <c r="O50" i="1"/>
  <c r="P50" i="1"/>
  <c r="Q50" i="1"/>
  <c r="S50" i="1"/>
  <c r="AO50" i="1"/>
  <c r="F50" i="1"/>
  <c r="BJ50" i="1"/>
  <c r="G50" i="1"/>
  <c r="CE50" i="1"/>
  <c r="CZ50" i="1"/>
  <c r="DU50" i="1"/>
  <c r="EP50" i="1"/>
  <c r="FK50" i="1"/>
  <c r="GF50" i="1"/>
  <c r="I51" i="1"/>
  <c r="J51" i="1"/>
  <c r="K51" i="1"/>
  <c r="L51" i="1"/>
  <c r="M51" i="1"/>
  <c r="N51" i="1"/>
  <c r="O51" i="1"/>
  <c r="P51" i="1"/>
  <c r="Q51" i="1"/>
  <c r="S51" i="1"/>
  <c r="AO51" i="1"/>
  <c r="BJ51" i="1"/>
  <c r="G51" i="1"/>
  <c r="CE51" i="1"/>
  <c r="CZ51" i="1"/>
  <c r="DU51" i="1"/>
  <c r="EP51" i="1"/>
  <c r="FK51" i="1"/>
  <c r="GF51" i="1"/>
  <c r="I52" i="1"/>
  <c r="J52" i="1"/>
  <c r="K52" i="1"/>
  <c r="L52" i="1"/>
  <c r="M52" i="1"/>
  <c r="N52" i="1"/>
  <c r="O52" i="1"/>
  <c r="P52" i="1"/>
  <c r="Q52" i="1"/>
  <c r="S52" i="1"/>
  <c r="AO52" i="1"/>
  <c r="F52" i="1"/>
  <c r="BJ52" i="1"/>
  <c r="G52" i="1"/>
  <c r="CE52" i="1"/>
  <c r="CZ52" i="1"/>
  <c r="DU52" i="1"/>
  <c r="EP52" i="1"/>
  <c r="FK52" i="1"/>
  <c r="GF52" i="1"/>
  <c r="I53" i="1"/>
  <c r="J53" i="1"/>
  <c r="K53" i="1"/>
  <c r="L53" i="1"/>
  <c r="M53" i="1"/>
  <c r="N53" i="1"/>
  <c r="O53" i="1"/>
  <c r="P53" i="1"/>
  <c r="Q53" i="1"/>
  <c r="S53" i="1"/>
  <c r="AO53" i="1"/>
  <c r="BJ53" i="1"/>
  <c r="G53" i="1"/>
  <c r="CE53" i="1"/>
  <c r="CZ53" i="1"/>
  <c r="DU53" i="1"/>
  <c r="EP53" i="1"/>
  <c r="FK53" i="1"/>
  <c r="GF53" i="1"/>
  <c r="I54" i="1"/>
  <c r="J54" i="1"/>
  <c r="K54" i="1"/>
  <c r="L54" i="1"/>
  <c r="M54" i="1"/>
  <c r="N54" i="1"/>
  <c r="O54" i="1"/>
  <c r="P54" i="1"/>
  <c r="Q54" i="1"/>
  <c r="S54" i="1"/>
  <c r="AO54" i="1"/>
  <c r="F54" i="1"/>
  <c r="BJ54" i="1"/>
  <c r="G54" i="1"/>
  <c r="CE54" i="1"/>
  <c r="CZ54" i="1"/>
  <c r="DU54" i="1"/>
  <c r="EP54" i="1"/>
  <c r="FK54" i="1"/>
  <c r="GF54" i="1"/>
  <c r="I55" i="1"/>
  <c r="J55" i="1"/>
  <c r="K55" i="1"/>
  <c r="L55" i="1"/>
  <c r="M55" i="1"/>
  <c r="N55" i="1"/>
  <c r="O55" i="1"/>
  <c r="P55" i="1"/>
  <c r="Q55" i="1"/>
  <c r="S55" i="1"/>
  <c r="AO55" i="1"/>
  <c r="BJ55" i="1"/>
  <c r="G55" i="1"/>
  <c r="CE55" i="1"/>
  <c r="CZ55" i="1"/>
  <c r="DU55" i="1"/>
  <c r="EP55" i="1"/>
  <c r="FK55" i="1"/>
  <c r="GF55" i="1"/>
  <c r="I56" i="1"/>
  <c r="J56" i="1"/>
  <c r="K56" i="1"/>
  <c r="L56" i="1"/>
  <c r="M56" i="1"/>
  <c r="N56" i="1"/>
  <c r="O56" i="1"/>
  <c r="P56" i="1"/>
  <c r="Q56" i="1"/>
  <c r="S56" i="1"/>
  <c r="AO56" i="1"/>
  <c r="F56" i="1"/>
  <c r="BJ56" i="1"/>
  <c r="G56" i="1"/>
  <c r="CE56" i="1"/>
  <c r="CZ56" i="1"/>
  <c r="DU56" i="1"/>
  <c r="EP56" i="1"/>
  <c r="FK56" i="1"/>
  <c r="GF56" i="1"/>
  <c r="I57" i="1"/>
  <c r="J57" i="1"/>
  <c r="K57" i="1"/>
  <c r="L57" i="1"/>
  <c r="M57" i="1"/>
  <c r="N57" i="1"/>
  <c r="O57" i="1"/>
  <c r="P57" i="1"/>
  <c r="Q57" i="1"/>
  <c r="S57" i="1"/>
  <c r="AO57" i="1"/>
  <c r="BJ57" i="1"/>
  <c r="G57" i="1"/>
  <c r="CE57" i="1"/>
  <c r="CZ57" i="1"/>
  <c r="DU57" i="1"/>
  <c r="EP57" i="1"/>
  <c r="FK57" i="1"/>
  <c r="GF57" i="1"/>
  <c r="I58" i="1"/>
  <c r="J58" i="1"/>
  <c r="K58" i="1"/>
  <c r="L58" i="1"/>
  <c r="M58" i="1"/>
  <c r="N58" i="1"/>
  <c r="O58" i="1"/>
  <c r="P58" i="1"/>
  <c r="Q58" i="1"/>
  <c r="S58" i="1"/>
  <c r="AO58" i="1"/>
  <c r="F58" i="1"/>
  <c r="BJ58" i="1"/>
  <c r="G58" i="1"/>
  <c r="CE58" i="1"/>
  <c r="CZ58" i="1"/>
  <c r="DU58" i="1"/>
  <c r="EP58" i="1"/>
  <c r="FK58" i="1"/>
  <c r="GF58" i="1"/>
  <c r="I59" i="1"/>
  <c r="J59" i="1"/>
  <c r="K59" i="1"/>
  <c r="L59" i="1"/>
  <c r="M59" i="1"/>
  <c r="N59" i="1"/>
  <c r="O59" i="1"/>
  <c r="P59" i="1"/>
  <c r="Q59" i="1"/>
  <c r="S59" i="1"/>
  <c r="AO59" i="1"/>
  <c r="BJ59" i="1"/>
  <c r="G59" i="1"/>
  <c r="CE59" i="1"/>
  <c r="CZ59" i="1"/>
  <c r="DU59" i="1"/>
  <c r="EP59" i="1"/>
  <c r="FK59" i="1"/>
  <c r="GF59" i="1"/>
  <c r="I60" i="1"/>
  <c r="J60" i="1"/>
  <c r="K60" i="1"/>
  <c r="L60" i="1"/>
  <c r="M60" i="1"/>
  <c r="N60" i="1"/>
  <c r="O60" i="1"/>
  <c r="P60" i="1"/>
  <c r="Q60" i="1"/>
  <c r="S60" i="1"/>
  <c r="AO60" i="1"/>
  <c r="F60" i="1"/>
  <c r="BJ60" i="1"/>
  <c r="G60" i="1"/>
  <c r="CE60" i="1"/>
  <c r="CZ60" i="1"/>
  <c r="DU60" i="1"/>
  <c r="EP60" i="1"/>
  <c r="FK60" i="1"/>
  <c r="GF60" i="1"/>
  <c r="I61" i="1"/>
  <c r="J61" i="1"/>
  <c r="K61" i="1"/>
  <c r="L61" i="1"/>
  <c r="M61" i="1"/>
  <c r="N61" i="1"/>
  <c r="O61" i="1"/>
  <c r="P61" i="1"/>
  <c r="Q61" i="1"/>
  <c r="S61" i="1"/>
  <c r="AO61" i="1"/>
  <c r="BJ61" i="1"/>
  <c r="G61" i="1"/>
  <c r="CE61" i="1"/>
  <c r="CZ61" i="1"/>
  <c r="DU61" i="1"/>
  <c r="EP61" i="1"/>
  <c r="FK61" i="1"/>
  <c r="GF61" i="1"/>
  <c r="I62" i="1"/>
  <c r="J62" i="1"/>
  <c r="K62" i="1"/>
  <c r="L62" i="1"/>
  <c r="M62" i="1"/>
  <c r="N62" i="1"/>
  <c r="O62" i="1"/>
  <c r="P62" i="1"/>
  <c r="Q62" i="1"/>
  <c r="S62" i="1"/>
  <c r="AO62" i="1"/>
  <c r="F62" i="1"/>
  <c r="BJ62" i="1"/>
  <c r="G62" i="1"/>
  <c r="CE62" i="1"/>
  <c r="CZ62" i="1"/>
  <c r="DU62" i="1"/>
  <c r="EP62" i="1"/>
  <c r="FK62" i="1"/>
  <c r="GF62" i="1"/>
  <c r="I63" i="1"/>
  <c r="J63" i="1"/>
  <c r="K63" i="1"/>
  <c r="L63" i="1"/>
  <c r="M63" i="1"/>
  <c r="N63" i="1"/>
  <c r="O63" i="1"/>
  <c r="P63" i="1"/>
  <c r="Q63" i="1"/>
  <c r="S63" i="1"/>
  <c r="AO63" i="1"/>
  <c r="BJ63" i="1"/>
  <c r="G63" i="1"/>
  <c r="CE63" i="1"/>
  <c r="CZ63" i="1"/>
  <c r="DU63" i="1"/>
  <c r="EP63" i="1"/>
  <c r="FK63" i="1"/>
  <c r="GF63" i="1"/>
  <c r="I64" i="1"/>
  <c r="J64" i="1"/>
  <c r="K64" i="1"/>
  <c r="L64" i="1"/>
  <c r="M64" i="1"/>
  <c r="N64" i="1"/>
  <c r="O64" i="1"/>
  <c r="P64" i="1"/>
  <c r="Q64" i="1"/>
  <c r="S64" i="1"/>
  <c r="AO64" i="1"/>
  <c r="F64" i="1"/>
  <c r="BJ64" i="1"/>
  <c r="G64" i="1"/>
  <c r="CE64" i="1"/>
  <c r="CZ64" i="1"/>
  <c r="DU64" i="1"/>
  <c r="EP64" i="1"/>
  <c r="FK64" i="1"/>
  <c r="GF64" i="1"/>
  <c r="I65" i="1"/>
  <c r="J65" i="1"/>
  <c r="K65" i="1"/>
  <c r="L65" i="1"/>
  <c r="M65" i="1"/>
  <c r="N65" i="1"/>
  <c r="O65" i="1"/>
  <c r="P65" i="1"/>
  <c r="Q65" i="1"/>
  <c r="S65" i="1"/>
  <c r="AO65" i="1"/>
  <c r="BJ65" i="1"/>
  <c r="G65" i="1"/>
  <c r="CE65" i="1"/>
  <c r="CZ65" i="1"/>
  <c r="DU65" i="1"/>
  <c r="EP65" i="1"/>
  <c r="FK65" i="1"/>
  <c r="GF65" i="1"/>
  <c r="I66" i="1"/>
  <c r="J66" i="1"/>
  <c r="K66" i="1"/>
  <c r="L66" i="1"/>
  <c r="M66" i="1"/>
  <c r="N66" i="1"/>
  <c r="O66" i="1"/>
  <c r="P66" i="1"/>
  <c r="Q66" i="1"/>
  <c r="S66" i="1"/>
  <c r="AO66" i="1"/>
  <c r="F66" i="1"/>
  <c r="BJ66" i="1"/>
  <c r="G66" i="1"/>
  <c r="CE66" i="1"/>
  <c r="CZ66" i="1"/>
  <c r="DU66" i="1"/>
  <c r="EP66" i="1"/>
  <c r="FK66" i="1"/>
  <c r="GF66" i="1"/>
  <c r="J67" i="1"/>
  <c r="K67" i="1"/>
  <c r="L67" i="1"/>
  <c r="M67" i="1"/>
  <c r="N67" i="1"/>
  <c r="O67" i="1"/>
  <c r="P67" i="1"/>
  <c r="Q67" i="1"/>
  <c r="S67" i="1"/>
  <c r="T67" i="1"/>
  <c r="AO67" i="1"/>
  <c r="BJ67" i="1"/>
  <c r="CE67" i="1"/>
  <c r="CZ67" i="1"/>
  <c r="DA67" i="1"/>
  <c r="DE67" i="1"/>
  <c r="DG67" i="1"/>
  <c r="EP67" i="1"/>
  <c r="FK67" i="1"/>
  <c r="GF67" i="1"/>
  <c r="J68" i="1"/>
  <c r="K68" i="1"/>
  <c r="L68" i="1"/>
  <c r="N68" i="1"/>
  <c r="O68" i="1"/>
  <c r="P68" i="1"/>
  <c r="Q68" i="1"/>
  <c r="S68" i="1"/>
  <c r="T68" i="1"/>
  <c r="AO68" i="1"/>
  <c r="BJ68" i="1"/>
  <c r="CE68" i="1"/>
  <c r="CZ68" i="1"/>
  <c r="DA68" i="1"/>
  <c r="I68" i="1"/>
  <c r="DG68" i="1"/>
  <c r="DJ68" i="1"/>
  <c r="M68" i="1"/>
  <c r="DT68" i="1"/>
  <c r="DU68" i="1"/>
  <c r="EP68" i="1"/>
  <c r="FK68" i="1"/>
  <c r="GF68" i="1"/>
  <c r="F69" i="1"/>
  <c r="I69" i="1"/>
  <c r="J69" i="1"/>
  <c r="H69" i="1"/>
  <c r="K69" i="1"/>
  <c r="L69" i="1"/>
  <c r="M69" i="1"/>
  <c r="N69" i="1"/>
  <c r="O69" i="1"/>
  <c r="P69" i="1"/>
  <c r="Q69" i="1"/>
  <c r="S69" i="1"/>
  <c r="AO69" i="1"/>
  <c r="BJ69" i="1"/>
  <c r="CE69" i="1"/>
  <c r="CZ69" i="1"/>
  <c r="DU69" i="1"/>
  <c r="EP69" i="1"/>
  <c r="FK69" i="1"/>
  <c r="GF69" i="1"/>
  <c r="K70" i="1"/>
  <c r="L70" i="1"/>
  <c r="N70" i="1"/>
  <c r="O70" i="1"/>
  <c r="P70" i="1"/>
  <c r="Q70" i="1"/>
  <c r="R70" i="1"/>
  <c r="T70" i="1"/>
  <c r="AO70" i="1"/>
  <c r="G70" i="1"/>
  <c r="BJ70" i="1"/>
  <c r="F70" i="1"/>
  <c r="CE70" i="1"/>
  <c r="CZ70" i="1"/>
  <c r="DU70" i="1"/>
  <c r="EP70" i="1"/>
  <c r="EQ70" i="1"/>
  <c r="I70" i="1"/>
  <c r="ES70" i="1"/>
  <c r="ES78" i="1"/>
  <c r="EW70" i="1"/>
  <c r="EZ70" i="1"/>
  <c r="M70" i="1"/>
  <c r="FJ70" i="1"/>
  <c r="S70" i="1"/>
  <c r="FK70" i="1"/>
  <c r="GF70" i="1"/>
  <c r="J71" i="1"/>
  <c r="K71" i="1"/>
  <c r="L71" i="1"/>
  <c r="M71" i="1"/>
  <c r="N71" i="1"/>
  <c r="P71" i="1"/>
  <c r="Q71" i="1"/>
  <c r="R71" i="1"/>
  <c r="T71" i="1"/>
  <c r="AO71" i="1"/>
  <c r="G71" i="1"/>
  <c r="BJ71" i="1"/>
  <c r="F71" i="1"/>
  <c r="CE71" i="1"/>
  <c r="CZ71" i="1"/>
  <c r="DU71" i="1"/>
  <c r="DV71" i="1"/>
  <c r="I71" i="1"/>
  <c r="EB71" i="1"/>
  <c r="EI71" i="1"/>
  <c r="EO71" i="1"/>
  <c r="S71" i="1"/>
  <c r="EP71" i="1"/>
  <c r="FK71" i="1"/>
  <c r="GF71" i="1"/>
  <c r="I72" i="1"/>
  <c r="J72" i="1"/>
  <c r="K72" i="1"/>
  <c r="L72" i="1"/>
  <c r="M72" i="1"/>
  <c r="N72" i="1"/>
  <c r="O72" i="1"/>
  <c r="P72" i="1"/>
  <c r="Q72" i="1"/>
  <c r="T72" i="1"/>
  <c r="AO72" i="1"/>
  <c r="BJ72" i="1"/>
  <c r="CE72" i="1"/>
  <c r="CZ72" i="1"/>
  <c r="DU72" i="1"/>
  <c r="DV72" i="1"/>
  <c r="EB72" i="1"/>
  <c r="EI72" i="1"/>
  <c r="EO72" i="1"/>
  <c r="FK72" i="1"/>
  <c r="GF72" i="1"/>
  <c r="J73" i="1"/>
  <c r="K73" i="1"/>
  <c r="L73" i="1"/>
  <c r="N73" i="1"/>
  <c r="O73" i="1"/>
  <c r="P73" i="1"/>
  <c r="Q73" i="1"/>
  <c r="T73" i="1"/>
  <c r="AO73" i="1"/>
  <c r="BJ73" i="1"/>
  <c r="CE73" i="1"/>
  <c r="CZ73" i="1"/>
  <c r="DU73" i="1"/>
  <c r="EP73" i="1"/>
  <c r="EQ73" i="1"/>
  <c r="I73" i="1"/>
  <c r="H73" i="1"/>
  <c r="EW73" i="1"/>
  <c r="EZ73" i="1"/>
  <c r="M73" i="1"/>
  <c r="FJ73" i="1"/>
  <c r="S73" i="1"/>
  <c r="GF73" i="1"/>
  <c r="I74" i="1"/>
  <c r="J74" i="1"/>
  <c r="K74" i="1"/>
  <c r="L74" i="1"/>
  <c r="M74" i="1"/>
  <c r="N74" i="1"/>
  <c r="O74" i="1"/>
  <c r="P74" i="1"/>
  <c r="Q74" i="1"/>
  <c r="S74" i="1"/>
  <c r="AO74" i="1"/>
  <c r="F74" i="1"/>
  <c r="BJ74" i="1"/>
  <c r="G74" i="1"/>
  <c r="CE74" i="1"/>
  <c r="CZ74" i="1"/>
  <c r="DU74" i="1"/>
  <c r="EP74" i="1"/>
  <c r="FK74" i="1"/>
  <c r="GF74" i="1"/>
  <c r="I75" i="1"/>
  <c r="J75" i="1"/>
  <c r="K75" i="1"/>
  <c r="L75" i="1"/>
  <c r="M75" i="1"/>
  <c r="N75" i="1"/>
  <c r="O75" i="1"/>
  <c r="P75" i="1"/>
  <c r="Q75" i="1"/>
  <c r="S75" i="1"/>
  <c r="AO75" i="1"/>
  <c r="BJ75" i="1"/>
  <c r="G75" i="1"/>
  <c r="CE75" i="1"/>
  <c r="CZ75" i="1"/>
  <c r="DU75" i="1"/>
  <c r="EP75" i="1"/>
  <c r="FK75" i="1"/>
  <c r="GF75" i="1"/>
  <c r="I76" i="1"/>
  <c r="J76" i="1"/>
  <c r="K76" i="1"/>
  <c r="L76" i="1"/>
  <c r="M76" i="1"/>
  <c r="N76" i="1"/>
  <c r="O76" i="1"/>
  <c r="P76" i="1"/>
  <c r="Q76" i="1"/>
  <c r="S76" i="1"/>
  <c r="AO76" i="1"/>
  <c r="F76" i="1"/>
  <c r="BJ76" i="1"/>
  <c r="G76" i="1"/>
  <c r="CE76" i="1"/>
  <c r="CZ76" i="1"/>
  <c r="DU76" i="1"/>
  <c r="EP76" i="1"/>
  <c r="FK76" i="1"/>
  <c r="GF76" i="1"/>
  <c r="I77" i="1"/>
  <c r="J77" i="1"/>
  <c r="K77" i="1"/>
  <c r="L77" i="1"/>
  <c r="M77" i="1"/>
  <c r="N77" i="1"/>
  <c r="O77" i="1"/>
  <c r="P77" i="1"/>
  <c r="Q77" i="1"/>
  <c r="T77" i="1"/>
  <c r="AO77" i="1"/>
  <c r="BJ77" i="1"/>
  <c r="CE77" i="1"/>
  <c r="CZ77" i="1"/>
  <c r="DU77" i="1"/>
  <c r="DV77" i="1"/>
  <c r="EB77" i="1"/>
  <c r="EE77" i="1"/>
  <c r="EO77" i="1"/>
  <c r="S77" i="1"/>
  <c r="FK77" i="1"/>
  <c r="GF77" i="1"/>
  <c r="L78" i="1"/>
  <c r="P78" i="1"/>
  <c r="T78" i="1"/>
  <c r="U78" i="1"/>
  <c r="V78" i="1"/>
  <c r="V136" i="1"/>
  <c r="W78" i="1"/>
  <c r="X78" i="1"/>
  <c r="X136" i="1"/>
  <c r="Y78" i="1"/>
  <c r="Z78" i="1"/>
  <c r="Z136" i="1"/>
  <c r="AA78" i="1"/>
  <c r="AB78" i="1"/>
  <c r="AB136" i="1"/>
  <c r="AC78" i="1"/>
  <c r="AD78" i="1"/>
  <c r="AD136" i="1"/>
  <c r="AE78" i="1"/>
  <c r="AF78" i="1"/>
  <c r="AF136" i="1"/>
  <c r="AG78" i="1"/>
  <c r="AH78" i="1"/>
  <c r="AH136" i="1"/>
  <c r="AI78" i="1"/>
  <c r="AJ78" i="1"/>
  <c r="AJ136" i="1"/>
  <c r="AK78" i="1"/>
  <c r="AL78" i="1"/>
  <c r="AL136" i="1"/>
  <c r="AM78" i="1"/>
  <c r="AN78" i="1"/>
  <c r="AN136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F78" i="1"/>
  <c r="CF136" i="1"/>
  <c r="CG78" i="1"/>
  <c r="CH78" i="1"/>
  <c r="CH136" i="1"/>
  <c r="CI78" i="1"/>
  <c r="CJ78" i="1"/>
  <c r="CJ136" i="1"/>
  <c r="CK78" i="1"/>
  <c r="CL78" i="1"/>
  <c r="CL136" i="1"/>
  <c r="CM78" i="1"/>
  <c r="CN78" i="1"/>
  <c r="CN136" i="1"/>
  <c r="CO78" i="1"/>
  <c r="CP78" i="1"/>
  <c r="CP136" i="1"/>
  <c r="CQ78" i="1"/>
  <c r="CR78" i="1"/>
  <c r="CR136" i="1"/>
  <c r="CS78" i="1"/>
  <c r="CT78" i="1"/>
  <c r="CT136" i="1"/>
  <c r="CU78" i="1"/>
  <c r="CV78" i="1"/>
  <c r="CV136" i="1"/>
  <c r="CW78" i="1"/>
  <c r="CX78" i="1"/>
  <c r="CX136" i="1"/>
  <c r="CY78" i="1"/>
  <c r="CZ78" i="1"/>
  <c r="DB78" i="1"/>
  <c r="DC78" i="1"/>
  <c r="DD78" i="1"/>
  <c r="DE78" i="1"/>
  <c r="DF78" i="1"/>
  <c r="DH78" i="1"/>
  <c r="DH136" i="1"/>
  <c r="DI78" i="1"/>
  <c r="DJ78" i="1"/>
  <c r="DJ136" i="1"/>
  <c r="DK78" i="1"/>
  <c r="DL78" i="1"/>
  <c r="DL136" i="1"/>
  <c r="DM78" i="1"/>
  <c r="DN78" i="1"/>
  <c r="DN136" i="1"/>
  <c r="DO78" i="1"/>
  <c r="DP78" i="1"/>
  <c r="DP136" i="1"/>
  <c r="DQ78" i="1"/>
  <c r="DR78" i="1"/>
  <c r="DR136" i="1"/>
  <c r="DS78" i="1"/>
  <c r="DT78" i="1"/>
  <c r="DT136" i="1"/>
  <c r="DV78" i="1"/>
  <c r="DW78" i="1"/>
  <c r="DX78" i="1"/>
  <c r="DY78" i="1"/>
  <c r="DZ78" i="1"/>
  <c r="EA78" i="1"/>
  <c r="EC78" i="1"/>
  <c r="ED78" i="1"/>
  <c r="EE78" i="1"/>
  <c r="EF78" i="1"/>
  <c r="EG78" i="1"/>
  <c r="EH78" i="1"/>
  <c r="EJ78" i="1"/>
  <c r="EJ136" i="1"/>
  <c r="EK78" i="1"/>
  <c r="EL78" i="1"/>
  <c r="EL136" i="1"/>
  <c r="EM78" i="1"/>
  <c r="EN78" i="1"/>
  <c r="EN136" i="1"/>
  <c r="EQ78" i="1"/>
  <c r="ER78" i="1"/>
  <c r="ET78" i="1"/>
  <c r="ET136" i="1"/>
  <c r="EU78" i="1"/>
  <c r="EV78" i="1"/>
  <c r="EV136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L78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I80" i="1"/>
  <c r="J80" i="1"/>
  <c r="H80" i="1"/>
  <c r="K80" i="1"/>
  <c r="L80" i="1"/>
  <c r="M80" i="1"/>
  <c r="N80" i="1"/>
  <c r="O80" i="1"/>
  <c r="P80" i="1"/>
  <c r="Q80" i="1"/>
  <c r="S80" i="1"/>
  <c r="AO80" i="1"/>
  <c r="G80" i="1"/>
  <c r="BJ80" i="1"/>
  <c r="CE80" i="1"/>
  <c r="CZ80" i="1"/>
  <c r="DU80" i="1"/>
  <c r="EP80" i="1"/>
  <c r="FK80" i="1"/>
  <c r="GF80" i="1"/>
  <c r="I81" i="1"/>
  <c r="J81" i="1"/>
  <c r="H81" i="1"/>
  <c r="K81" i="1"/>
  <c r="L81" i="1"/>
  <c r="M81" i="1"/>
  <c r="N81" i="1"/>
  <c r="O81" i="1"/>
  <c r="P81" i="1"/>
  <c r="Q81" i="1"/>
  <c r="S81" i="1"/>
  <c r="AO81" i="1"/>
  <c r="G81" i="1"/>
  <c r="BJ81" i="1"/>
  <c r="CE81" i="1"/>
  <c r="CZ81" i="1"/>
  <c r="DU81" i="1"/>
  <c r="EP81" i="1"/>
  <c r="FK81" i="1"/>
  <c r="GF81" i="1"/>
  <c r="I82" i="1"/>
  <c r="J82" i="1"/>
  <c r="H82" i="1"/>
  <c r="K82" i="1"/>
  <c r="L82" i="1"/>
  <c r="M82" i="1"/>
  <c r="N82" i="1"/>
  <c r="O82" i="1"/>
  <c r="P82" i="1"/>
  <c r="Q82" i="1"/>
  <c r="S82" i="1"/>
  <c r="AO82" i="1"/>
  <c r="G82" i="1"/>
  <c r="BJ82" i="1"/>
  <c r="CE82" i="1"/>
  <c r="CZ82" i="1"/>
  <c r="DU82" i="1"/>
  <c r="EP82" i="1"/>
  <c r="FK82" i="1"/>
  <c r="GF82" i="1"/>
  <c r="I83" i="1"/>
  <c r="J83" i="1"/>
  <c r="H83" i="1"/>
  <c r="K83" i="1"/>
  <c r="L83" i="1"/>
  <c r="M83" i="1"/>
  <c r="N83" i="1"/>
  <c r="O83" i="1"/>
  <c r="P83" i="1"/>
  <c r="Q83" i="1"/>
  <c r="S83" i="1"/>
  <c r="AO83" i="1"/>
  <c r="G83" i="1"/>
  <c r="BJ83" i="1"/>
  <c r="CE83" i="1"/>
  <c r="CZ83" i="1"/>
  <c r="DU83" i="1"/>
  <c r="EP83" i="1"/>
  <c r="FK83" i="1"/>
  <c r="GF83" i="1"/>
  <c r="I84" i="1"/>
  <c r="J84" i="1"/>
  <c r="H84" i="1"/>
  <c r="K84" i="1"/>
  <c r="L84" i="1"/>
  <c r="M84" i="1"/>
  <c r="N84" i="1"/>
  <c r="O84" i="1"/>
  <c r="P84" i="1"/>
  <c r="Q84" i="1"/>
  <c r="S84" i="1"/>
  <c r="AO84" i="1"/>
  <c r="G84" i="1"/>
  <c r="BJ84" i="1"/>
  <c r="CE84" i="1"/>
  <c r="CZ84" i="1"/>
  <c r="DU84" i="1"/>
  <c r="EP84" i="1"/>
  <c r="FK84" i="1"/>
  <c r="GF84" i="1"/>
  <c r="I85" i="1"/>
  <c r="J85" i="1"/>
  <c r="H85" i="1"/>
  <c r="K85" i="1"/>
  <c r="L85" i="1"/>
  <c r="M85" i="1"/>
  <c r="N85" i="1"/>
  <c r="O85" i="1"/>
  <c r="P85" i="1"/>
  <c r="Q85" i="1"/>
  <c r="S85" i="1"/>
  <c r="AO85" i="1"/>
  <c r="G85" i="1"/>
  <c r="BJ85" i="1"/>
  <c r="CE85" i="1"/>
  <c r="CZ85" i="1"/>
  <c r="DU85" i="1"/>
  <c r="EP85" i="1"/>
  <c r="FK85" i="1"/>
  <c r="GF85" i="1"/>
  <c r="I86" i="1"/>
  <c r="J86" i="1"/>
  <c r="H86" i="1"/>
  <c r="K86" i="1"/>
  <c r="L86" i="1"/>
  <c r="M86" i="1"/>
  <c r="N86" i="1"/>
  <c r="O86" i="1"/>
  <c r="P86" i="1"/>
  <c r="Q86" i="1"/>
  <c r="S86" i="1"/>
  <c r="AO86" i="1"/>
  <c r="G86" i="1"/>
  <c r="BJ86" i="1"/>
  <c r="CE86" i="1"/>
  <c r="CZ86" i="1"/>
  <c r="DU86" i="1"/>
  <c r="EP86" i="1"/>
  <c r="FK86" i="1"/>
  <c r="GF86" i="1"/>
  <c r="I87" i="1"/>
  <c r="J87" i="1"/>
  <c r="H87" i="1"/>
  <c r="K87" i="1"/>
  <c r="L87" i="1"/>
  <c r="M87" i="1"/>
  <c r="N87" i="1"/>
  <c r="O87" i="1"/>
  <c r="P87" i="1"/>
  <c r="Q87" i="1"/>
  <c r="S87" i="1"/>
  <c r="AO87" i="1"/>
  <c r="G87" i="1"/>
  <c r="BJ87" i="1"/>
  <c r="CE87" i="1"/>
  <c r="CZ87" i="1"/>
  <c r="DU87" i="1"/>
  <c r="EP87" i="1"/>
  <c r="FK87" i="1"/>
  <c r="GF87" i="1"/>
  <c r="I88" i="1"/>
  <c r="J88" i="1"/>
  <c r="H88" i="1"/>
  <c r="K88" i="1"/>
  <c r="L88" i="1"/>
  <c r="M88" i="1"/>
  <c r="N88" i="1"/>
  <c r="O88" i="1"/>
  <c r="P88" i="1"/>
  <c r="Q88" i="1"/>
  <c r="S88" i="1"/>
  <c r="AO88" i="1"/>
  <c r="G88" i="1"/>
  <c r="BJ88" i="1"/>
  <c r="CE88" i="1"/>
  <c r="CZ88" i="1"/>
  <c r="DU88" i="1"/>
  <c r="EP88" i="1"/>
  <c r="FK88" i="1"/>
  <c r="GF88" i="1"/>
  <c r="I89" i="1"/>
  <c r="J89" i="1"/>
  <c r="H89" i="1"/>
  <c r="K89" i="1"/>
  <c r="L89" i="1"/>
  <c r="M89" i="1"/>
  <c r="N89" i="1"/>
  <c r="O89" i="1"/>
  <c r="P89" i="1"/>
  <c r="Q89" i="1"/>
  <c r="S89" i="1"/>
  <c r="AO89" i="1"/>
  <c r="G89" i="1"/>
  <c r="BJ89" i="1"/>
  <c r="CE89" i="1"/>
  <c r="CZ89" i="1"/>
  <c r="DU89" i="1"/>
  <c r="EP89" i="1"/>
  <c r="FK89" i="1"/>
  <c r="GF89" i="1"/>
  <c r="I90" i="1"/>
  <c r="J90" i="1"/>
  <c r="H90" i="1"/>
  <c r="K90" i="1"/>
  <c r="L90" i="1"/>
  <c r="M90" i="1"/>
  <c r="N90" i="1"/>
  <c r="O90" i="1"/>
  <c r="P90" i="1"/>
  <c r="Q90" i="1"/>
  <c r="S90" i="1"/>
  <c r="AO90" i="1"/>
  <c r="G90" i="1"/>
  <c r="BJ90" i="1"/>
  <c r="CE90" i="1"/>
  <c r="CZ90" i="1"/>
  <c r="DU90" i="1"/>
  <c r="EP90" i="1"/>
  <c r="FK90" i="1"/>
  <c r="GF90" i="1"/>
  <c r="I91" i="1"/>
  <c r="J91" i="1"/>
  <c r="H91" i="1"/>
  <c r="K91" i="1"/>
  <c r="L91" i="1"/>
  <c r="M91" i="1"/>
  <c r="N91" i="1"/>
  <c r="O91" i="1"/>
  <c r="P91" i="1"/>
  <c r="Q91" i="1"/>
  <c r="S91" i="1"/>
  <c r="AO91" i="1"/>
  <c r="G91" i="1"/>
  <c r="BJ91" i="1"/>
  <c r="CE91" i="1"/>
  <c r="CZ91" i="1"/>
  <c r="DU91" i="1"/>
  <c r="EP91" i="1"/>
  <c r="FK91" i="1"/>
  <c r="GF91" i="1"/>
  <c r="I92" i="1"/>
  <c r="J92" i="1"/>
  <c r="H92" i="1"/>
  <c r="K92" i="1"/>
  <c r="L92" i="1"/>
  <c r="M92" i="1"/>
  <c r="N92" i="1"/>
  <c r="O92" i="1"/>
  <c r="P92" i="1"/>
  <c r="Q92" i="1"/>
  <c r="S92" i="1"/>
  <c r="AO92" i="1"/>
  <c r="G92" i="1"/>
  <c r="BJ92" i="1"/>
  <c r="CE92" i="1"/>
  <c r="CZ92" i="1"/>
  <c r="DU92" i="1"/>
  <c r="EP92" i="1"/>
  <c r="FK92" i="1"/>
  <c r="GF92" i="1"/>
  <c r="I93" i="1"/>
  <c r="J93" i="1"/>
  <c r="H93" i="1"/>
  <c r="K93" i="1"/>
  <c r="L93" i="1"/>
  <c r="M93" i="1"/>
  <c r="N93" i="1"/>
  <c r="O93" i="1"/>
  <c r="P93" i="1"/>
  <c r="Q93" i="1"/>
  <c r="S93" i="1"/>
  <c r="AO93" i="1"/>
  <c r="G93" i="1"/>
  <c r="BJ93" i="1"/>
  <c r="CE93" i="1"/>
  <c r="CZ93" i="1"/>
  <c r="DU93" i="1"/>
  <c r="EP93" i="1"/>
  <c r="FK93" i="1"/>
  <c r="GF93" i="1"/>
  <c r="I94" i="1"/>
  <c r="J94" i="1"/>
  <c r="H94" i="1"/>
  <c r="K94" i="1"/>
  <c r="L94" i="1"/>
  <c r="M94" i="1"/>
  <c r="N94" i="1"/>
  <c r="O94" i="1"/>
  <c r="P94" i="1"/>
  <c r="Q94" i="1"/>
  <c r="S94" i="1"/>
  <c r="AO94" i="1"/>
  <c r="G94" i="1"/>
  <c r="BJ94" i="1"/>
  <c r="CE94" i="1"/>
  <c r="CZ94" i="1"/>
  <c r="DU94" i="1"/>
  <c r="EP94" i="1"/>
  <c r="FK94" i="1"/>
  <c r="GF94" i="1"/>
  <c r="I95" i="1"/>
  <c r="J95" i="1"/>
  <c r="H95" i="1"/>
  <c r="K95" i="1"/>
  <c r="L95" i="1"/>
  <c r="M95" i="1"/>
  <c r="N95" i="1"/>
  <c r="O95" i="1"/>
  <c r="P95" i="1"/>
  <c r="Q95" i="1"/>
  <c r="S95" i="1"/>
  <c r="AO95" i="1"/>
  <c r="G95" i="1"/>
  <c r="BJ95" i="1"/>
  <c r="CE95" i="1"/>
  <c r="CZ95" i="1"/>
  <c r="DU95" i="1"/>
  <c r="EP95" i="1"/>
  <c r="FK95" i="1"/>
  <c r="GF95" i="1"/>
  <c r="I96" i="1"/>
  <c r="J96" i="1"/>
  <c r="H96" i="1"/>
  <c r="K96" i="1"/>
  <c r="L96" i="1"/>
  <c r="M96" i="1"/>
  <c r="N96" i="1"/>
  <c r="O96" i="1"/>
  <c r="P96" i="1"/>
  <c r="Q96" i="1"/>
  <c r="S96" i="1"/>
  <c r="AO96" i="1"/>
  <c r="G96" i="1"/>
  <c r="BJ96" i="1"/>
  <c r="CE96" i="1"/>
  <c r="CZ96" i="1"/>
  <c r="DU96" i="1"/>
  <c r="EP96" i="1"/>
  <c r="FK96" i="1"/>
  <c r="GF96" i="1"/>
  <c r="I97" i="1"/>
  <c r="J97" i="1"/>
  <c r="H97" i="1"/>
  <c r="K97" i="1"/>
  <c r="L97" i="1"/>
  <c r="M97" i="1"/>
  <c r="N97" i="1"/>
  <c r="O97" i="1"/>
  <c r="P97" i="1"/>
  <c r="Q97" i="1"/>
  <c r="S97" i="1"/>
  <c r="AO97" i="1"/>
  <c r="G97" i="1"/>
  <c r="BJ97" i="1"/>
  <c r="CE97" i="1"/>
  <c r="CZ97" i="1"/>
  <c r="DU97" i="1"/>
  <c r="EP97" i="1"/>
  <c r="FK97" i="1"/>
  <c r="GF97" i="1"/>
  <c r="I98" i="1"/>
  <c r="J98" i="1"/>
  <c r="H98" i="1"/>
  <c r="K98" i="1"/>
  <c r="L98" i="1"/>
  <c r="M98" i="1"/>
  <c r="N98" i="1"/>
  <c r="O98" i="1"/>
  <c r="P98" i="1"/>
  <c r="Q98" i="1"/>
  <c r="S98" i="1"/>
  <c r="AO98" i="1"/>
  <c r="G98" i="1"/>
  <c r="BJ98" i="1"/>
  <c r="CE98" i="1"/>
  <c r="CZ98" i="1"/>
  <c r="DU98" i="1"/>
  <c r="EP98" i="1"/>
  <c r="FK98" i="1"/>
  <c r="GF98" i="1"/>
  <c r="I99" i="1"/>
  <c r="J99" i="1"/>
  <c r="H99" i="1"/>
  <c r="K99" i="1"/>
  <c r="L99" i="1"/>
  <c r="M99" i="1"/>
  <c r="N99" i="1"/>
  <c r="O99" i="1"/>
  <c r="P99" i="1"/>
  <c r="Q99" i="1"/>
  <c r="S99" i="1"/>
  <c r="AO99" i="1"/>
  <c r="G99" i="1"/>
  <c r="BJ99" i="1"/>
  <c r="CE99" i="1"/>
  <c r="CZ99" i="1"/>
  <c r="DU99" i="1"/>
  <c r="EP99" i="1"/>
  <c r="FK99" i="1"/>
  <c r="GF99" i="1"/>
  <c r="I100" i="1"/>
  <c r="J100" i="1"/>
  <c r="H100" i="1"/>
  <c r="K100" i="1"/>
  <c r="L100" i="1"/>
  <c r="M100" i="1"/>
  <c r="N100" i="1"/>
  <c r="O100" i="1"/>
  <c r="P100" i="1"/>
  <c r="Q100" i="1"/>
  <c r="S100" i="1"/>
  <c r="AO100" i="1"/>
  <c r="G100" i="1"/>
  <c r="BJ100" i="1"/>
  <c r="CE100" i="1"/>
  <c r="CZ100" i="1"/>
  <c r="DU100" i="1"/>
  <c r="EP100" i="1"/>
  <c r="FK100" i="1"/>
  <c r="GF100" i="1"/>
  <c r="I101" i="1"/>
  <c r="J101" i="1"/>
  <c r="H101" i="1"/>
  <c r="K101" i="1"/>
  <c r="L101" i="1"/>
  <c r="M101" i="1"/>
  <c r="N101" i="1"/>
  <c r="O101" i="1"/>
  <c r="P101" i="1"/>
  <c r="Q101" i="1"/>
  <c r="S101" i="1"/>
  <c r="AO101" i="1"/>
  <c r="G101" i="1"/>
  <c r="BJ101" i="1"/>
  <c r="CE101" i="1"/>
  <c r="CZ101" i="1"/>
  <c r="DU101" i="1"/>
  <c r="EP101" i="1"/>
  <c r="FK101" i="1"/>
  <c r="GF101" i="1"/>
  <c r="I102" i="1"/>
  <c r="J102" i="1"/>
  <c r="H102" i="1"/>
  <c r="K102" i="1"/>
  <c r="L102" i="1"/>
  <c r="M102" i="1"/>
  <c r="N102" i="1"/>
  <c r="O102" i="1"/>
  <c r="P102" i="1"/>
  <c r="Q102" i="1"/>
  <c r="S102" i="1"/>
  <c r="AO102" i="1"/>
  <c r="G102" i="1"/>
  <c r="BJ102" i="1"/>
  <c r="CE102" i="1"/>
  <c r="CZ102" i="1"/>
  <c r="DU102" i="1"/>
  <c r="EP102" i="1"/>
  <c r="FK102" i="1"/>
  <c r="GF102" i="1"/>
  <c r="I103" i="1"/>
  <c r="J103" i="1"/>
  <c r="H103" i="1"/>
  <c r="K103" i="1"/>
  <c r="L103" i="1"/>
  <c r="M103" i="1"/>
  <c r="N103" i="1"/>
  <c r="O103" i="1"/>
  <c r="P103" i="1"/>
  <c r="Q103" i="1"/>
  <c r="S103" i="1"/>
  <c r="AO103" i="1"/>
  <c r="G103" i="1"/>
  <c r="BJ103" i="1"/>
  <c r="CE103" i="1"/>
  <c r="CZ103" i="1"/>
  <c r="DU103" i="1"/>
  <c r="EP103" i="1"/>
  <c r="FK103" i="1"/>
  <c r="GF103" i="1"/>
  <c r="I104" i="1"/>
  <c r="J104" i="1"/>
  <c r="H104" i="1"/>
  <c r="K104" i="1"/>
  <c r="L104" i="1"/>
  <c r="M104" i="1"/>
  <c r="N104" i="1"/>
  <c r="O104" i="1"/>
  <c r="P104" i="1"/>
  <c r="Q104" i="1"/>
  <c r="S104" i="1"/>
  <c r="AO104" i="1"/>
  <c r="G104" i="1"/>
  <c r="BJ104" i="1"/>
  <c r="CE104" i="1"/>
  <c r="CZ104" i="1"/>
  <c r="DU104" i="1"/>
  <c r="EP104" i="1"/>
  <c r="FK104" i="1"/>
  <c r="GF104" i="1"/>
  <c r="I105" i="1"/>
  <c r="J105" i="1"/>
  <c r="H105" i="1"/>
  <c r="K105" i="1"/>
  <c r="L105" i="1"/>
  <c r="M105" i="1"/>
  <c r="N105" i="1"/>
  <c r="O105" i="1"/>
  <c r="P105" i="1"/>
  <c r="Q105" i="1"/>
  <c r="S105" i="1"/>
  <c r="AO105" i="1"/>
  <c r="G105" i="1"/>
  <c r="BJ105" i="1"/>
  <c r="CE105" i="1"/>
  <c r="CZ105" i="1"/>
  <c r="DU105" i="1"/>
  <c r="EP105" i="1"/>
  <c r="FK105" i="1"/>
  <c r="GF105" i="1"/>
  <c r="I106" i="1"/>
  <c r="J106" i="1"/>
  <c r="H106" i="1"/>
  <c r="K106" i="1"/>
  <c r="L106" i="1"/>
  <c r="M106" i="1"/>
  <c r="N106" i="1"/>
  <c r="O106" i="1"/>
  <c r="P106" i="1"/>
  <c r="Q106" i="1"/>
  <c r="S106" i="1"/>
  <c r="AO106" i="1"/>
  <c r="G106" i="1"/>
  <c r="BJ106" i="1"/>
  <c r="CE106" i="1"/>
  <c r="CZ106" i="1"/>
  <c r="DU106" i="1"/>
  <c r="EP106" i="1"/>
  <c r="FK106" i="1"/>
  <c r="GF106" i="1"/>
  <c r="I107" i="1"/>
  <c r="J107" i="1"/>
  <c r="H107" i="1"/>
  <c r="K107" i="1"/>
  <c r="L107" i="1"/>
  <c r="M107" i="1"/>
  <c r="N107" i="1"/>
  <c r="O107" i="1"/>
  <c r="P107" i="1"/>
  <c r="Q107" i="1"/>
  <c r="S107" i="1"/>
  <c r="AO107" i="1"/>
  <c r="G107" i="1"/>
  <c r="BJ107" i="1"/>
  <c r="CE107" i="1"/>
  <c r="CZ107" i="1"/>
  <c r="DU107" i="1"/>
  <c r="EP107" i="1"/>
  <c r="FK107" i="1"/>
  <c r="GF107" i="1"/>
  <c r="I108" i="1"/>
  <c r="J108" i="1"/>
  <c r="H108" i="1"/>
  <c r="K108" i="1"/>
  <c r="L108" i="1"/>
  <c r="M108" i="1"/>
  <c r="N108" i="1"/>
  <c r="O108" i="1"/>
  <c r="P108" i="1"/>
  <c r="Q108" i="1"/>
  <c r="S108" i="1"/>
  <c r="AO108" i="1"/>
  <c r="G108" i="1"/>
  <c r="BJ108" i="1"/>
  <c r="CE108" i="1"/>
  <c r="CZ108" i="1"/>
  <c r="DU108" i="1"/>
  <c r="EP108" i="1"/>
  <c r="FK108" i="1"/>
  <c r="GF108" i="1"/>
  <c r="I109" i="1"/>
  <c r="J109" i="1"/>
  <c r="H109" i="1"/>
  <c r="K109" i="1"/>
  <c r="L109" i="1"/>
  <c r="M109" i="1"/>
  <c r="N109" i="1"/>
  <c r="O109" i="1"/>
  <c r="P109" i="1"/>
  <c r="Q109" i="1"/>
  <c r="S109" i="1"/>
  <c r="AO109" i="1"/>
  <c r="G109" i="1"/>
  <c r="BJ109" i="1"/>
  <c r="CE109" i="1"/>
  <c r="CZ109" i="1"/>
  <c r="DU109" i="1"/>
  <c r="EP109" i="1"/>
  <c r="FK109" i="1"/>
  <c r="GF109" i="1"/>
  <c r="I110" i="1"/>
  <c r="J110" i="1"/>
  <c r="H110" i="1"/>
  <c r="K110" i="1"/>
  <c r="L110" i="1"/>
  <c r="M110" i="1"/>
  <c r="N110" i="1"/>
  <c r="O110" i="1"/>
  <c r="P110" i="1"/>
  <c r="Q110" i="1"/>
  <c r="S110" i="1"/>
  <c r="AO110" i="1"/>
  <c r="G110" i="1"/>
  <c r="BJ110" i="1"/>
  <c r="CE110" i="1"/>
  <c r="CZ110" i="1"/>
  <c r="DU110" i="1"/>
  <c r="EP110" i="1"/>
  <c r="FK110" i="1"/>
  <c r="GF110" i="1"/>
  <c r="I111" i="1"/>
  <c r="J111" i="1"/>
  <c r="H111" i="1"/>
  <c r="K111" i="1"/>
  <c r="L111" i="1"/>
  <c r="M111" i="1"/>
  <c r="N111" i="1"/>
  <c r="O111" i="1"/>
  <c r="P111" i="1"/>
  <c r="Q111" i="1"/>
  <c r="S111" i="1"/>
  <c r="AO111" i="1"/>
  <c r="G111" i="1"/>
  <c r="BJ111" i="1"/>
  <c r="CE111" i="1"/>
  <c r="CZ111" i="1"/>
  <c r="DU111" i="1"/>
  <c r="EP111" i="1"/>
  <c r="FK111" i="1"/>
  <c r="GF111" i="1"/>
  <c r="I112" i="1"/>
  <c r="J112" i="1"/>
  <c r="H112" i="1"/>
  <c r="K112" i="1"/>
  <c r="L112" i="1"/>
  <c r="M112" i="1"/>
  <c r="N112" i="1"/>
  <c r="O112" i="1"/>
  <c r="P112" i="1"/>
  <c r="Q112" i="1"/>
  <c r="S112" i="1"/>
  <c r="AO112" i="1"/>
  <c r="G112" i="1"/>
  <c r="BJ112" i="1"/>
  <c r="CE112" i="1"/>
  <c r="CZ112" i="1"/>
  <c r="DU112" i="1"/>
  <c r="EP112" i="1"/>
  <c r="FK112" i="1"/>
  <c r="GF112" i="1"/>
  <c r="I113" i="1"/>
  <c r="J113" i="1"/>
  <c r="H113" i="1"/>
  <c r="K113" i="1"/>
  <c r="L113" i="1"/>
  <c r="M113" i="1"/>
  <c r="N113" i="1"/>
  <c r="O113" i="1"/>
  <c r="P113" i="1"/>
  <c r="Q113" i="1"/>
  <c r="S113" i="1"/>
  <c r="AO113" i="1"/>
  <c r="G113" i="1"/>
  <c r="BJ113" i="1"/>
  <c r="CE113" i="1"/>
  <c r="CZ113" i="1"/>
  <c r="DU113" i="1"/>
  <c r="EP113" i="1"/>
  <c r="FK113" i="1"/>
  <c r="GF113" i="1"/>
  <c r="I114" i="1"/>
  <c r="J114" i="1"/>
  <c r="H114" i="1"/>
  <c r="K114" i="1"/>
  <c r="L114" i="1"/>
  <c r="M114" i="1"/>
  <c r="N114" i="1"/>
  <c r="O114" i="1"/>
  <c r="P114" i="1"/>
  <c r="Q114" i="1"/>
  <c r="S114" i="1"/>
  <c r="AO114" i="1"/>
  <c r="G114" i="1"/>
  <c r="BJ114" i="1"/>
  <c r="CE114" i="1"/>
  <c r="CZ114" i="1"/>
  <c r="DU114" i="1"/>
  <c r="EP114" i="1"/>
  <c r="FK114" i="1"/>
  <c r="GF114" i="1"/>
  <c r="I115" i="1"/>
  <c r="J115" i="1"/>
  <c r="H115" i="1"/>
  <c r="K115" i="1"/>
  <c r="L115" i="1"/>
  <c r="M115" i="1"/>
  <c r="N115" i="1"/>
  <c r="O115" i="1"/>
  <c r="P115" i="1"/>
  <c r="Q115" i="1"/>
  <c r="S115" i="1"/>
  <c r="AO115" i="1"/>
  <c r="G115" i="1"/>
  <c r="BJ115" i="1"/>
  <c r="CE115" i="1"/>
  <c r="CZ115" i="1"/>
  <c r="DU115" i="1"/>
  <c r="EP115" i="1"/>
  <c r="FK115" i="1"/>
  <c r="GF115" i="1"/>
  <c r="I116" i="1"/>
  <c r="J116" i="1"/>
  <c r="H116" i="1"/>
  <c r="K116" i="1"/>
  <c r="L116" i="1"/>
  <c r="M116" i="1"/>
  <c r="N116" i="1"/>
  <c r="O116" i="1"/>
  <c r="P116" i="1"/>
  <c r="Q116" i="1"/>
  <c r="S116" i="1"/>
  <c r="AO116" i="1"/>
  <c r="G116" i="1"/>
  <c r="BJ116" i="1"/>
  <c r="CE116" i="1"/>
  <c r="CZ116" i="1"/>
  <c r="DU116" i="1"/>
  <c r="EP116" i="1"/>
  <c r="FK116" i="1"/>
  <c r="GF116" i="1"/>
  <c r="I117" i="1"/>
  <c r="J117" i="1"/>
  <c r="H117" i="1"/>
  <c r="K117" i="1"/>
  <c r="L117" i="1"/>
  <c r="M117" i="1"/>
  <c r="N117" i="1"/>
  <c r="O117" i="1"/>
  <c r="P117" i="1"/>
  <c r="Q117" i="1"/>
  <c r="S117" i="1"/>
  <c r="AO117" i="1"/>
  <c r="G117" i="1"/>
  <c r="BJ117" i="1"/>
  <c r="CE117" i="1"/>
  <c r="CZ117" i="1"/>
  <c r="DU117" i="1"/>
  <c r="EP117" i="1"/>
  <c r="FK117" i="1"/>
  <c r="GF117" i="1"/>
  <c r="I118" i="1"/>
  <c r="J118" i="1"/>
  <c r="H118" i="1"/>
  <c r="K118" i="1"/>
  <c r="L118" i="1"/>
  <c r="M118" i="1"/>
  <c r="N118" i="1"/>
  <c r="O118" i="1"/>
  <c r="P118" i="1"/>
  <c r="Q118" i="1"/>
  <c r="S118" i="1"/>
  <c r="AO118" i="1"/>
  <c r="G118" i="1"/>
  <c r="BJ118" i="1"/>
  <c r="CE118" i="1"/>
  <c r="CZ118" i="1"/>
  <c r="DU118" i="1"/>
  <c r="EP118" i="1"/>
  <c r="FK118" i="1"/>
  <c r="GF118" i="1"/>
  <c r="I119" i="1"/>
  <c r="J119" i="1"/>
  <c r="H119" i="1"/>
  <c r="K119" i="1"/>
  <c r="L119" i="1"/>
  <c r="M119" i="1"/>
  <c r="N119" i="1"/>
  <c r="O119" i="1"/>
  <c r="P119" i="1"/>
  <c r="Q119" i="1"/>
  <c r="S119" i="1"/>
  <c r="AO119" i="1"/>
  <c r="G119" i="1"/>
  <c r="BJ119" i="1"/>
  <c r="CE119" i="1"/>
  <c r="CZ119" i="1"/>
  <c r="DU119" i="1"/>
  <c r="EP119" i="1"/>
  <c r="FK119" i="1"/>
  <c r="GF119" i="1"/>
  <c r="I120" i="1"/>
  <c r="J120" i="1"/>
  <c r="H120" i="1"/>
  <c r="K120" i="1"/>
  <c r="L120" i="1"/>
  <c r="M120" i="1"/>
  <c r="N120" i="1"/>
  <c r="O120" i="1"/>
  <c r="P120" i="1"/>
  <c r="Q120" i="1"/>
  <c r="S120" i="1"/>
  <c r="AO120" i="1"/>
  <c r="G120" i="1"/>
  <c r="BJ120" i="1"/>
  <c r="CE120" i="1"/>
  <c r="CZ120" i="1"/>
  <c r="DU120" i="1"/>
  <c r="EP120" i="1"/>
  <c r="FK120" i="1"/>
  <c r="GF120" i="1"/>
  <c r="I121" i="1"/>
  <c r="J121" i="1"/>
  <c r="H121" i="1"/>
  <c r="K121" i="1"/>
  <c r="L121" i="1"/>
  <c r="M121" i="1"/>
  <c r="N121" i="1"/>
  <c r="O121" i="1"/>
  <c r="P121" i="1"/>
  <c r="Q121" i="1"/>
  <c r="S121" i="1"/>
  <c r="AO121" i="1"/>
  <c r="G121" i="1"/>
  <c r="BJ121" i="1"/>
  <c r="CE121" i="1"/>
  <c r="CZ121" i="1"/>
  <c r="DU121" i="1"/>
  <c r="EP121" i="1"/>
  <c r="FK121" i="1"/>
  <c r="GF121" i="1"/>
  <c r="I122" i="1"/>
  <c r="J122" i="1"/>
  <c r="H122" i="1"/>
  <c r="K122" i="1"/>
  <c r="L122" i="1"/>
  <c r="M122" i="1"/>
  <c r="N122" i="1"/>
  <c r="O122" i="1"/>
  <c r="P122" i="1"/>
  <c r="Q122" i="1"/>
  <c r="S122" i="1"/>
  <c r="AO122" i="1"/>
  <c r="G122" i="1"/>
  <c r="BJ122" i="1"/>
  <c r="CE122" i="1"/>
  <c r="CZ122" i="1"/>
  <c r="DU122" i="1"/>
  <c r="EP122" i="1"/>
  <c r="FK122" i="1"/>
  <c r="GF122" i="1"/>
  <c r="I124" i="1"/>
  <c r="J124" i="1"/>
  <c r="H124" i="1"/>
  <c r="H125" i="1"/>
  <c r="K124" i="1"/>
  <c r="L124" i="1"/>
  <c r="M124" i="1"/>
  <c r="N124" i="1"/>
  <c r="O124" i="1"/>
  <c r="P124" i="1"/>
  <c r="Q124" i="1"/>
  <c r="S124" i="1"/>
  <c r="AO124" i="1"/>
  <c r="G124" i="1"/>
  <c r="G125" i="1"/>
  <c r="BJ124" i="1"/>
  <c r="CE124" i="1"/>
  <c r="CE125" i="1"/>
  <c r="CZ124" i="1"/>
  <c r="DU124" i="1"/>
  <c r="DU125" i="1"/>
  <c r="EP124" i="1"/>
  <c r="FK124" i="1"/>
  <c r="FK125" i="1"/>
  <c r="GF124" i="1"/>
  <c r="I125" i="1"/>
  <c r="J125" i="1"/>
  <c r="K125" i="1"/>
  <c r="L125" i="1"/>
  <c r="M125" i="1"/>
  <c r="N125" i="1"/>
  <c r="O125" i="1"/>
  <c r="P125" i="1"/>
  <c r="Q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P125" i="1"/>
  <c r="AQ125" i="1"/>
  <c r="AR125" i="1"/>
  <c r="AS125" i="1"/>
  <c r="AT125" i="1"/>
  <c r="AU125" i="1"/>
  <c r="AV125" i="1"/>
  <c r="AV136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D136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DF125" i="1"/>
  <c r="DG125" i="1"/>
  <c r="DH125" i="1"/>
  <c r="DI125" i="1"/>
  <c r="DJ125" i="1"/>
  <c r="DK125" i="1"/>
  <c r="DL125" i="1"/>
  <c r="DM125" i="1"/>
  <c r="DN125" i="1"/>
  <c r="DO125" i="1"/>
  <c r="DP125" i="1"/>
  <c r="DQ125" i="1"/>
  <c r="DR125" i="1"/>
  <c r="DS125" i="1"/>
  <c r="DT125" i="1"/>
  <c r="DV125" i="1"/>
  <c r="DW125" i="1"/>
  <c r="DX125" i="1"/>
  <c r="DY125" i="1"/>
  <c r="DZ125" i="1"/>
  <c r="EA125" i="1"/>
  <c r="EB125" i="1"/>
  <c r="EC125" i="1"/>
  <c r="ED125" i="1"/>
  <c r="EE125" i="1"/>
  <c r="EF125" i="1"/>
  <c r="EG125" i="1"/>
  <c r="EH125" i="1"/>
  <c r="EI125" i="1"/>
  <c r="EJ125" i="1"/>
  <c r="EK125" i="1"/>
  <c r="EL125" i="1"/>
  <c r="EM125" i="1"/>
  <c r="EN125" i="1"/>
  <c r="EO125" i="1"/>
  <c r="EP125" i="1"/>
  <c r="EQ125" i="1"/>
  <c r="ER125" i="1"/>
  <c r="ES125" i="1"/>
  <c r="ET125" i="1"/>
  <c r="EU125" i="1"/>
  <c r="EV125" i="1"/>
  <c r="EW125" i="1"/>
  <c r="EX125" i="1"/>
  <c r="EY125" i="1"/>
  <c r="EZ125" i="1"/>
  <c r="FA125" i="1"/>
  <c r="FB125" i="1"/>
  <c r="FC125" i="1"/>
  <c r="FD125" i="1"/>
  <c r="FE125" i="1"/>
  <c r="FF125" i="1"/>
  <c r="FG125" i="1"/>
  <c r="FH125" i="1"/>
  <c r="FI125" i="1"/>
  <c r="FJ125" i="1"/>
  <c r="FJ136" i="1"/>
  <c r="FL125" i="1"/>
  <c r="FM125" i="1"/>
  <c r="FN125" i="1"/>
  <c r="FO125" i="1"/>
  <c r="FP125" i="1"/>
  <c r="FQ125" i="1"/>
  <c r="FR125" i="1"/>
  <c r="FR136" i="1"/>
  <c r="FS125" i="1"/>
  <c r="FT125" i="1"/>
  <c r="FU125" i="1"/>
  <c r="FV125" i="1"/>
  <c r="FW125" i="1"/>
  <c r="FX125" i="1"/>
  <c r="FY125" i="1"/>
  <c r="FZ125" i="1"/>
  <c r="GA125" i="1"/>
  <c r="GB125" i="1"/>
  <c r="GC125" i="1"/>
  <c r="GD125" i="1"/>
  <c r="GE125" i="1"/>
  <c r="GF125" i="1"/>
  <c r="I127" i="1"/>
  <c r="H127" i="1"/>
  <c r="J127" i="1"/>
  <c r="K127" i="1"/>
  <c r="L127" i="1"/>
  <c r="M127" i="1"/>
  <c r="N127" i="1"/>
  <c r="O127" i="1"/>
  <c r="P127" i="1"/>
  <c r="Q127" i="1"/>
  <c r="S127" i="1"/>
  <c r="AO127" i="1"/>
  <c r="F127" i="1"/>
  <c r="BJ127" i="1"/>
  <c r="BJ131" i="1"/>
  <c r="CE127" i="1"/>
  <c r="CZ127" i="1"/>
  <c r="CZ131" i="1"/>
  <c r="DU127" i="1"/>
  <c r="EP127" i="1"/>
  <c r="EP131" i="1"/>
  <c r="FK127" i="1"/>
  <c r="GF127" i="1"/>
  <c r="GF131" i="1"/>
  <c r="I128" i="1"/>
  <c r="H128" i="1"/>
  <c r="J128" i="1"/>
  <c r="K128" i="1"/>
  <c r="L128" i="1"/>
  <c r="M128" i="1"/>
  <c r="N128" i="1"/>
  <c r="O128" i="1"/>
  <c r="P128" i="1"/>
  <c r="Q128" i="1"/>
  <c r="S128" i="1"/>
  <c r="AO128" i="1"/>
  <c r="F128" i="1"/>
  <c r="BJ128" i="1"/>
  <c r="G128" i="1"/>
  <c r="CE128" i="1"/>
  <c r="CZ128" i="1"/>
  <c r="DU128" i="1"/>
  <c r="EP128" i="1"/>
  <c r="FK128" i="1"/>
  <c r="GF128" i="1"/>
  <c r="I129" i="1"/>
  <c r="H129" i="1"/>
  <c r="J129" i="1"/>
  <c r="K129" i="1"/>
  <c r="L129" i="1"/>
  <c r="M129" i="1"/>
  <c r="N129" i="1"/>
  <c r="O129" i="1"/>
  <c r="P129" i="1"/>
  <c r="Q129" i="1"/>
  <c r="S129" i="1"/>
  <c r="AO129" i="1"/>
  <c r="F129" i="1"/>
  <c r="BJ129" i="1"/>
  <c r="G129" i="1"/>
  <c r="CE129" i="1"/>
  <c r="CZ129" i="1"/>
  <c r="DU129" i="1"/>
  <c r="EP129" i="1"/>
  <c r="FK129" i="1"/>
  <c r="GF129" i="1"/>
  <c r="I130" i="1"/>
  <c r="H130" i="1"/>
  <c r="J130" i="1"/>
  <c r="K130" i="1"/>
  <c r="L130" i="1"/>
  <c r="M130" i="1"/>
  <c r="N130" i="1"/>
  <c r="O130" i="1"/>
  <c r="P130" i="1"/>
  <c r="Q130" i="1"/>
  <c r="S130" i="1"/>
  <c r="AO130" i="1"/>
  <c r="F130" i="1"/>
  <c r="BJ130" i="1"/>
  <c r="G130" i="1"/>
  <c r="CE130" i="1"/>
  <c r="CZ130" i="1"/>
  <c r="DU130" i="1"/>
  <c r="EP130" i="1"/>
  <c r="FK130" i="1"/>
  <c r="GF130" i="1"/>
  <c r="I131" i="1"/>
  <c r="J131" i="1"/>
  <c r="K131" i="1"/>
  <c r="L131" i="1"/>
  <c r="M131" i="1"/>
  <c r="N131" i="1"/>
  <c r="O131" i="1"/>
  <c r="P131" i="1"/>
  <c r="Q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DW131" i="1"/>
  <c r="DX131" i="1"/>
  <c r="DY131" i="1"/>
  <c r="DZ131" i="1"/>
  <c r="EA131" i="1"/>
  <c r="EB131" i="1"/>
  <c r="EC131" i="1"/>
  <c r="ED131" i="1"/>
  <c r="EE131" i="1"/>
  <c r="EF131" i="1"/>
  <c r="EG131" i="1"/>
  <c r="EH131" i="1"/>
  <c r="EI131" i="1"/>
  <c r="EJ131" i="1"/>
  <c r="EK131" i="1"/>
  <c r="EL131" i="1"/>
  <c r="EM131" i="1"/>
  <c r="EN131" i="1"/>
  <c r="EO131" i="1"/>
  <c r="EQ131" i="1"/>
  <c r="ER131" i="1"/>
  <c r="ES131" i="1"/>
  <c r="ET131" i="1"/>
  <c r="EU131" i="1"/>
  <c r="EV131" i="1"/>
  <c r="EW131" i="1"/>
  <c r="EX131" i="1"/>
  <c r="EY131" i="1"/>
  <c r="EZ131" i="1"/>
  <c r="FA131" i="1"/>
  <c r="FB131" i="1"/>
  <c r="FC131" i="1"/>
  <c r="FD131" i="1"/>
  <c r="FE131" i="1"/>
  <c r="FF131" i="1"/>
  <c r="FG131" i="1"/>
  <c r="FH131" i="1"/>
  <c r="FI131" i="1"/>
  <c r="FJ131" i="1"/>
  <c r="FK131" i="1"/>
  <c r="FL131" i="1"/>
  <c r="FM131" i="1"/>
  <c r="FN131" i="1"/>
  <c r="FO131" i="1"/>
  <c r="FP131" i="1"/>
  <c r="FQ131" i="1"/>
  <c r="FR131" i="1"/>
  <c r="FS131" i="1"/>
  <c r="FT131" i="1"/>
  <c r="FU131" i="1"/>
  <c r="FV131" i="1"/>
  <c r="FW131" i="1"/>
  <c r="FX131" i="1"/>
  <c r="FY131" i="1"/>
  <c r="FZ131" i="1"/>
  <c r="GA131" i="1"/>
  <c r="GB131" i="1"/>
  <c r="GC131" i="1"/>
  <c r="GD131" i="1"/>
  <c r="GE131" i="1"/>
  <c r="I133" i="1"/>
  <c r="J133" i="1"/>
  <c r="H133" i="1"/>
  <c r="K133" i="1"/>
  <c r="L133" i="1"/>
  <c r="M133" i="1"/>
  <c r="N133" i="1"/>
  <c r="O133" i="1"/>
  <c r="P133" i="1"/>
  <c r="Q133" i="1"/>
  <c r="S133" i="1"/>
  <c r="AO133" i="1"/>
  <c r="G133" i="1"/>
  <c r="BJ133" i="1"/>
  <c r="CE133" i="1"/>
  <c r="CE135" i="1"/>
  <c r="CZ133" i="1"/>
  <c r="DU133" i="1"/>
  <c r="DU135" i="1"/>
  <c r="EP133" i="1"/>
  <c r="FK133" i="1"/>
  <c r="FK135" i="1"/>
  <c r="GF133" i="1"/>
  <c r="I134" i="1"/>
  <c r="J134" i="1"/>
  <c r="H134" i="1"/>
  <c r="K134" i="1"/>
  <c r="L134" i="1"/>
  <c r="M134" i="1"/>
  <c r="N134" i="1"/>
  <c r="O134" i="1"/>
  <c r="P134" i="1"/>
  <c r="Q134" i="1"/>
  <c r="S134" i="1"/>
  <c r="AO134" i="1"/>
  <c r="G134" i="1"/>
  <c r="BJ134" i="1"/>
  <c r="CE134" i="1"/>
  <c r="CZ134" i="1"/>
  <c r="DU134" i="1"/>
  <c r="EP134" i="1"/>
  <c r="FK134" i="1"/>
  <c r="GF134" i="1"/>
  <c r="I135" i="1"/>
  <c r="J135" i="1"/>
  <c r="K135" i="1"/>
  <c r="L135" i="1"/>
  <c r="M135" i="1"/>
  <c r="N135" i="1"/>
  <c r="O135" i="1"/>
  <c r="P135" i="1"/>
  <c r="Q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DF135" i="1"/>
  <c r="DG135" i="1"/>
  <c r="DH135" i="1"/>
  <c r="DI135" i="1"/>
  <c r="DJ135" i="1"/>
  <c r="DK135" i="1"/>
  <c r="DL135" i="1"/>
  <c r="DM135" i="1"/>
  <c r="DN135" i="1"/>
  <c r="DO135" i="1"/>
  <c r="DP135" i="1"/>
  <c r="DQ135" i="1"/>
  <c r="DR135" i="1"/>
  <c r="DS135" i="1"/>
  <c r="DT135" i="1"/>
  <c r="DV135" i="1"/>
  <c r="DW135" i="1"/>
  <c r="DX135" i="1"/>
  <c r="DY135" i="1"/>
  <c r="DZ135" i="1"/>
  <c r="EA135" i="1"/>
  <c r="EB135" i="1"/>
  <c r="EC135" i="1"/>
  <c r="ED135" i="1"/>
  <c r="EE135" i="1"/>
  <c r="EF135" i="1"/>
  <c r="EG135" i="1"/>
  <c r="EH135" i="1"/>
  <c r="EI135" i="1"/>
  <c r="EJ135" i="1"/>
  <c r="EK135" i="1"/>
  <c r="EL135" i="1"/>
  <c r="EM135" i="1"/>
  <c r="EN135" i="1"/>
  <c r="EO135" i="1"/>
  <c r="EP135" i="1"/>
  <c r="EQ135" i="1"/>
  <c r="ER135" i="1"/>
  <c r="ES135" i="1"/>
  <c r="ET135" i="1"/>
  <c r="EU135" i="1"/>
  <c r="EV135" i="1"/>
  <c r="EW135" i="1"/>
  <c r="EX135" i="1"/>
  <c r="EY135" i="1"/>
  <c r="EZ135" i="1"/>
  <c r="FA135" i="1"/>
  <c r="FB135" i="1"/>
  <c r="FC135" i="1"/>
  <c r="FD135" i="1"/>
  <c r="FE135" i="1"/>
  <c r="FF135" i="1"/>
  <c r="FG135" i="1"/>
  <c r="FH135" i="1"/>
  <c r="FI135" i="1"/>
  <c r="FJ135" i="1"/>
  <c r="FL135" i="1"/>
  <c r="FM135" i="1"/>
  <c r="FN135" i="1"/>
  <c r="FO135" i="1"/>
  <c r="FP135" i="1"/>
  <c r="FQ135" i="1"/>
  <c r="FR135" i="1"/>
  <c r="FS135" i="1"/>
  <c r="FT135" i="1"/>
  <c r="FU135" i="1"/>
  <c r="FV135" i="1"/>
  <c r="FW135" i="1"/>
  <c r="FX135" i="1"/>
  <c r="FY135" i="1"/>
  <c r="FZ135" i="1"/>
  <c r="GA135" i="1"/>
  <c r="GB135" i="1"/>
  <c r="GC135" i="1"/>
  <c r="GD135" i="1"/>
  <c r="GE135" i="1"/>
  <c r="GF135" i="1"/>
  <c r="U136" i="1"/>
  <c r="W136" i="1"/>
  <c r="Y136" i="1"/>
  <c r="AA136" i="1"/>
  <c r="AC136" i="1"/>
  <c r="AE136" i="1"/>
  <c r="AG136" i="1"/>
  <c r="AI136" i="1"/>
  <c r="AK136" i="1"/>
  <c r="AM136" i="1"/>
  <c r="AP136" i="1"/>
  <c r="AQ136" i="1"/>
  <c r="AR136" i="1"/>
  <c r="AS136" i="1"/>
  <c r="AT136" i="1"/>
  <c r="AU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G136" i="1"/>
  <c r="CI136" i="1"/>
  <c r="CK136" i="1"/>
  <c r="CM136" i="1"/>
  <c r="CO136" i="1"/>
  <c r="CQ136" i="1"/>
  <c r="CS136" i="1"/>
  <c r="CU136" i="1"/>
  <c r="CW136" i="1"/>
  <c r="CY136" i="1"/>
  <c r="DB136" i="1"/>
  <c r="DC136" i="1"/>
  <c r="DD136" i="1"/>
  <c r="DE136" i="1"/>
  <c r="DF136" i="1"/>
  <c r="DI136" i="1"/>
  <c r="DK136" i="1"/>
  <c r="DM136" i="1"/>
  <c r="DO136" i="1"/>
  <c r="DQ136" i="1"/>
  <c r="DS136" i="1"/>
  <c r="DV136" i="1"/>
  <c r="DW136" i="1"/>
  <c r="DX136" i="1"/>
  <c r="DY136" i="1"/>
  <c r="DZ136" i="1"/>
  <c r="EA136" i="1"/>
  <c r="EC136" i="1"/>
  <c r="ED136" i="1"/>
  <c r="EE136" i="1"/>
  <c r="EF136" i="1"/>
  <c r="EG136" i="1"/>
  <c r="EH136" i="1"/>
  <c r="EK136" i="1"/>
  <c r="EM136" i="1"/>
  <c r="EQ136" i="1"/>
  <c r="ER136" i="1"/>
  <c r="ES136" i="1"/>
  <c r="EU136" i="1"/>
  <c r="EX136" i="1"/>
  <c r="EY136" i="1"/>
  <c r="EZ136" i="1"/>
  <c r="FA136" i="1"/>
  <c r="FB136" i="1"/>
  <c r="FC136" i="1"/>
  <c r="FD136" i="1"/>
  <c r="FE136" i="1"/>
  <c r="FF136" i="1"/>
  <c r="FG136" i="1"/>
  <c r="FH136" i="1"/>
  <c r="FI136" i="1"/>
  <c r="FL136" i="1"/>
  <c r="FM136" i="1"/>
  <c r="FN136" i="1"/>
  <c r="FO136" i="1"/>
  <c r="FP136" i="1"/>
  <c r="FQ136" i="1"/>
  <c r="FS136" i="1"/>
  <c r="FT136" i="1"/>
  <c r="FU136" i="1"/>
  <c r="FV136" i="1"/>
  <c r="FW136" i="1"/>
  <c r="FX136" i="1"/>
  <c r="FY136" i="1"/>
  <c r="FZ136" i="1"/>
  <c r="GA136" i="1"/>
  <c r="GB136" i="1"/>
  <c r="GC136" i="1"/>
  <c r="GD136" i="1"/>
  <c r="GE136" i="1"/>
  <c r="G135" i="1"/>
  <c r="H135" i="1"/>
  <c r="F131" i="1"/>
  <c r="H131" i="1"/>
  <c r="H68" i="1"/>
  <c r="N136" i="1"/>
  <c r="R134" i="1"/>
  <c r="F133" i="1"/>
  <c r="G127" i="1"/>
  <c r="G131" i="1"/>
  <c r="F124" i="1"/>
  <c r="F125" i="1"/>
  <c r="F122" i="1"/>
  <c r="R121" i="1"/>
  <c r="F120" i="1"/>
  <c r="R119" i="1"/>
  <c r="F118" i="1"/>
  <c r="R117" i="1"/>
  <c r="R116" i="1"/>
  <c r="F115" i="1"/>
  <c r="R114" i="1"/>
  <c r="R113" i="1"/>
  <c r="F112" i="1"/>
  <c r="R111" i="1"/>
  <c r="F110" i="1"/>
  <c r="F109" i="1"/>
  <c r="F108" i="1"/>
  <c r="F107" i="1"/>
  <c r="R106" i="1"/>
  <c r="F105" i="1"/>
  <c r="F104" i="1"/>
  <c r="F103" i="1"/>
  <c r="R102" i="1"/>
  <c r="R101" i="1"/>
  <c r="R99" i="1"/>
  <c r="F99" i="1"/>
  <c r="R98" i="1"/>
  <c r="R97" i="1"/>
  <c r="F96" i="1"/>
  <c r="F95" i="1"/>
  <c r="R94" i="1"/>
  <c r="R93" i="1"/>
  <c r="R92" i="1"/>
  <c r="R91" i="1"/>
  <c r="F91" i="1"/>
  <c r="F90" i="1"/>
  <c r="F89" i="1"/>
  <c r="R87" i="1"/>
  <c r="F87" i="1"/>
  <c r="R86" i="1"/>
  <c r="F85" i="1"/>
  <c r="F84" i="1"/>
  <c r="R83" i="1"/>
  <c r="R82" i="1"/>
  <c r="F81" i="1"/>
  <c r="F80" i="1"/>
  <c r="H76" i="1"/>
  <c r="EO78" i="1"/>
  <c r="EO136" i="1"/>
  <c r="S72" i="1"/>
  <c r="F134" i="1"/>
  <c r="R133" i="1"/>
  <c r="R135" i="1"/>
  <c r="R124" i="1"/>
  <c r="R125" i="1"/>
  <c r="R122" i="1"/>
  <c r="F121" i="1"/>
  <c r="R120" i="1"/>
  <c r="F119" i="1"/>
  <c r="R118" i="1"/>
  <c r="F117" i="1"/>
  <c r="F116" i="1"/>
  <c r="R115" i="1"/>
  <c r="F114" i="1"/>
  <c r="F113" i="1"/>
  <c r="R112" i="1"/>
  <c r="F111" i="1"/>
  <c r="R110" i="1"/>
  <c r="R109" i="1"/>
  <c r="R108" i="1"/>
  <c r="R107" i="1"/>
  <c r="F106" i="1"/>
  <c r="R105" i="1"/>
  <c r="R104" i="1"/>
  <c r="R103" i="1"/>
  <c r="F102" i="1"/>
  <c r="F101" i="1"/>
  <c r="R100" i="1"/>
  <c r="F100" i="1"/>
  <c r="F98" i="1"/>
  <c r="F97" i="1"/>
  <c r="R96" i="1"/>
  <c r="R95" i="1"/>
  <c r="F94" i="1"/>
  <c r="F93" i="1"/>
  <c r="F92" i="1"/>
  <c r="R90" i="1"/>
  <c r="R89" i="1"/>
  <c r="R88" i="1"/>
  <c r="F88" i="1"/>
  <c r="F86" i="1"/>
  <c r="R85" i="1"/>
  <c r="R84" i="1"/>
  <c r="F83" i="1"/>
  <c r="F82" i="1"/>
  <c r="R81" i="1"/>
  <c r="R80" i="1"/>
  <c r="EP77" i="1"/>
  <c r="F77" i="1"/>
  <c r="R77" i="1"/>
  <c r="G77" i="1"/>
  <c r="H74" i="1"/>
  <c r="EP72" i="1"/>
  <c r="G72" i="1"/>
  <c r="R72" i="1"/>
  <c r="F68" i="1"/>
  <c r="R68" i="1"/>
  <c r="G68" i="1"/>
  <c r="DU67" i="1"/>
  <c r="G67" i="1"/>
  <c r="DG78" i="1"/>
  <c r="DG136" i="1"/>
  <c r="DA78" i="1"/>
  <c r="DA136" i="1"/>
  <c r="R67" i="1"/>
  <c r="H66" i="1"/>
  <c r="H64" i="1"/>
  <c r="H62" i="1"/>
  <c r="H60" i="1"/>
  <c r="H58" i="1"/>
  <c r="H56" i="1"/>
  <c r="H54" i="1"/>
  <c r="H52" i="1"/>
  <c r="H50" i="1"/>
  <c r="H48" i="1"/>
  <c r="H46" i="1"/>
  <c r="S78" i="1"/>
  <c r="F45" i="1"/>
  <c r="DU78" i="1"/>
  <c r="CE78" i="1"/>
  <c r="G44" i="1"/>
  <c r="F44" i="1"/>
  <c r="AO78" i="1"/>
  <c r="R44" i="1"/>
  <c r="H44" i="1"/>
  <c r="H38" i="1"/>
  <c r="H34" i="1"/>
  <c r="S42" i="1"/>
  <c r="H30" i="1"/>
  <c r="G26" i="1"/>
  <c r="F26" i="1"/>
  <c r="R26" i="1"/>
  <c r="G23" i="1"/>
  <c r="F23" i="1"/>
  <c r="R23" i="1"/>
  <c r="P28" i="1"/>
  <c r="P136" i="1"/>
  <c r="L28" i="1"/>
  <c r="L136" i="1"/>
  <c r="AO135" i="1"/>
  <c r="R130" i="1"/>
  <c r="R129" i="1"/>
  <c r="R128" i="1"/>
  <c r="R127" i="1"/>
  <c r="R131" i="1"/>
  <c r="AO125" i="1"/>
  <c r="EB78" i="1"/>
  <c r="H77" i="1"/>
  <c r="F75" i="1"/>
  <c r="H75" i="1"/>
  <c r="FK73" i="1"/>
  <c r="F73" i="1"/>
  <c r="EW78" i="1"/>
  <c r="H72" i="1"/>
  <c r="O71" i="1"/>
  <c r="H71" i="1"/>
  <c r="EI78" i="1"/>
  <c r="EI136" i="1"/>
  <c r="J70" i="1"/>
  <c r="J78" i="1"/>
  <c r="G69" i="1"/>
  <c r="R69" i="1"/>
  <c r="I67" i="1"/>
  <c r="H67" i="1"/>
  <c r="F65" i="1"/>
  <c r="H65" i="1"/>
  <c r="F63" i="1"/>
  <c r="H63" i="1"/>
  <c r="F61" i="1"/>
  <c r="H61" i="1"/>
  <c r="F59" i="1"/>
  <c r="H59" i="1"/>
  <c r="F57" i="1"/>
  <c r="H57" i="1"/>
  <c r="F55" i="1"/>
  <c r="H55" i="1"/>
  <c r="F53" i="1"/>
  <c r="H53" i="1"/>
  <c r="F51" i="1"/>
  <c r="H51" i="1"/>
  <c r="F49" i="1"/>
  <c r="H49" i="1"/>
  <c r="F47" i="1"/>
  <c r="H47" i="1"/>
  <c r="Q78" i="1"/>
  <c r="O78" i="1"/>
  <c r="M78" i="1"/>
  <c r="M136" i="1"/>
  <c r="K78" i="1"/>
  <c r="K136" i="1"/>
  <c r="H45" i="1"/>
  <c r="I78" i="1"/>
  <c r="H40" i="1"/>
  <c r="H36" i="1"/>
  <c r="H32" i="1"/>
  <c r="J27" i="1"/>
  <c r="J28" i="1"/>
  <c r="EP25" i="1"/>
  <c r="R25" i="1"/>
  <c r="EB28" i="1"/>
  <c r="EB136" i="1"/>
  <c r="F25" i="1"/>
  <c r="G25" i="1"/>
  <c r="FK24" i="1"/>
  <c r="F24" i="1"/>
  <c r="EW28" i="1"/>
  <c r="EW136" i="1"/>
  <c r="T28" i="1"/>
  <c r="T136" i="1"/>
  <c r="G21" i="1"/>
  <c r="G28" i="1"/>
  <c r="F21" i="1"/>
  <c r="R21" i="1"/>
  <c r="Q28" i="1"/>
  <c r="Q136" i="1"/>
  <c r="O28" i="1"/>
  <c r="O136" i="1"/>
  <c r="H17" i="1"/>
  <c r="I28" i="1"/>
  <c r="I136" i="1"/>
  <c r="R76" i="1"/>
  <c r="R75" i="1"/>
  <c r="R74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G45" i="1"/>
  <c r="R45" i="1"/>
  <c r="F41" i="1"/>
  <c r="H41" i="1"/>
  <c r="F39" i="1"/>
  <c r="H39" i="1"/>
  <c r="F37" i="1"/>
  <c r="H37" i="1"/>
  <c r="F35" i="1"/>
  <c r="H35" i="1"/>
  <c r="F33" i="1"/>
  <c r="H33" i="1"/>
  <c r="F31" i="1"/>
  <c r="F42" i="1"/>
  <c r="H31" i="1"/>
  <c r="GF42" i="1"/>
  <c r="GF136" i="1"/>
  <c r="EP42" i="1"/>
  <c r="CZ42" i="1"/>
  <c r="CZ136" i="1"/>
  <c r="BJ42" i="1"/>
  <c r="BJ136" i="1"/>
  <c r="G30" i="1"/>
  <c r="G42" i="1"/>
  <c r="G27" i="1"/>
  <c r="H25" i="1"/>
  <c r="G24" i="1"/>
  <c r="G22" i="1"/>
  <c r="R22" i="1"/>
  <c r="F20" i="1"/>
  <c r="R20" i="1"/>
  <c r="H20" i="1"/>
  <c r="FK28" i="1"/>
  <c r="DU28" i="1"/>
  <c r="DU136" i="1"/>
  <c r="CE28" i="1"/>
  <c r="CE136" i="1"/>
  <c r="F18" i="1"/>
  <c r="F28" i="1"/>
  <c r="R18" i="1"/>
  <c r="AO28" i="1"/>
  <c r="AO136" i="1"/>
  <c r="H18" i="1"/>
  <c r="S28" i="1"/>
  <c r="S136" i="1"/>
  <c r="R41" i="1"/>
  <c r="R40" i="1"/>
  <c r="R39" i="1"/>
  <c r="R38" i="1"/>
  <c r="R37" i="1"/>
  <c r="R36" i="1"/>
  <c r="R35" i="1"/>
  <c r="R34" i="1"/>
  <c r="R33" i="1"/>
  <c r="R32" i="1"/>
  <c r="R31" i="1"/>
  <c r="R30" i="1"/>
  <c r="R42" i="1"/>
  <c r="R17" i="1"/>
  <c r="H42" i="1"/>
  <c r="F67" i="1"/>
  <c r="F78" i="1"/>
  <c r="F136" i="1"/>
  <c r="F72" i="1"/>
  <c r="G73" i="1"/>
  <c r="G78" i="1"/>
  <c r="G136" i="1"/>
  <c r="F135" i="1"/>
  <c r="EP78" i="1"/>
  <c r="H70" i="1"/>
  <c r="EP28" i="1"/>
  <c r="J136" i="1"/>
  <c r="R73" i="1"/>
  <c r="R78" i="1"/>
  <c r="FK78" i="1"/>
  <c r="FK136" i="1"/>
  <c r="H27" i="1"/>
  <c r="H28" i="1"/>
  <c r="H136" i="1"/>
  <c r="H78" i="1"/>
  <c r="R24" i="1"/>
  <c r="R28" i="1"/>
  <c r="R136" i="1"/>
  <c r="EP136" i="1"/>
</calcChain>
</file>

<file path=xl/sharedStrings.xml><?xml version="1.0" encoding="utf-8"?>
<sst xmlns="http://schemas.openxmlformats.org/spreadsheetml/2006/main" count="601" uniqueCount="280">
  <si>
    <t>Wydział Inżynierii Mechanicznej i Mechatroniki</t>
  </si>
  <si>
    <t>Nazwa kierunku studiów</t>
  </si>
  <si>
    <t>Mechanika i budowa maszyn</t>
  </si>
  <si>
    <t>Dziedziny nauki</t>
  </si>
  <si>
    <t>dziedzina nauk inżynieryjno-technicznych</t>
  </si>
  <si>
    <t>Dyscypliny naukowe</t>
  </si>
  <si>
    <t>inżynieria mechaniczna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</si>
  <si>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</si>
  <si>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</si>
  <si>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</si>
  <si>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</si>
  <si>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</si>
  <si>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</si>
  <si>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</si>
  <si>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</si>
  <si>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</si>
  <si>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</si>
  <si>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</si>
  <si>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MBM_1A_S_2021_2022_Z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</si>
  <si>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</si>
  <si>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</si>
  <si>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</si>
  <si>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</si>
  <si>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</si>
  <si>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</si>
  <si>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</si>
  <si>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</si>
  <si>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</si>
  <si>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</si>
  <si>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</si>
  <si>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</si>
  <si>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</si>
  <si>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</si>
  <si>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</si>
  <si>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</si>
  <si>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</si>
  <si>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</t>
  </si>
  <si>
    <t>L</t>
  </si>
  <si>
    <t>LK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</si>
  <si>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</si>
  <si>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</si>
  <si>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</si>
  <si>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</si>
  <si>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</si>
  <si>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</si>
  <si>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</si>
  <si>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</si>
  <si>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</si>
  <si>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</si>
  <si>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</si>
  <si>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</si>
  <si>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</si>
  <si>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</si>
  <si>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</si>
  <si>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</si>
  <si>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</si>
  <si>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</si>
  <si>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</si>
  <si>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</si>
  <si>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</si>
  <si>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</si>
  <si>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Informatyka</t>
  </si>
  <si>
    <t>Blok obieralny 50</t>
  </si>
  <si>
    <t>Blok obieralny 51</t>
  </si>
  <si>
    <t>Blok obieralny 52</t>
  </si>
  <si>
    <t>e</t>
  </si>
  <si>
    <t>A06</t>
  </si>
  <si>
    <t>Wychowanie fizyczne I</t>
  </si>
  <si>
    <t>A07</t>
  </si>
  <si>
    <t>Wychowanie fizyczne II</t>
  </si>
  <si>
    <t>A08</t>
  </si>
  <si>
    <t>Ochrona własności intelektualnej</t>
  </si>
  <si>
    <t>Blok obieralny 1</t>
  </si>
  <si>
    <t>Blok obieralny 2</t>
  </si>
  <si>
    <t>A11</t>
  </si>
  <si>
    <t>BHP i ergonomia w przemyśle</t>
  </si>
  <si>
    <t>Blok obieralny 3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</si>
  <si>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</si>
  <si>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</si>
  <si>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</si>
  <si>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</si>
  <si>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</si>
  <si>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</si>
  <si>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</si>
  <si>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 matematyczna</t>
  </si>
  <si>
    <t>B04</t>
  </si>
  <si>
    <t>Informatyczne techniki obliczeniowe</t>
  </si>
  <si>
    <t>B05</t>
  </si>
  <si>
    <t>Fizyka</t>
  </si>
  <si>
    <t>B06</t>
  </si>
  <si>
    <t>Mechanika I</t>
  </si>
  <si>
    <t>B07</t>
  </si>
  <si>
    <t>Mechanika II</t>
  </si>
  <si>
    <t>B08</t>
  </si>
  <si>
    <t>Wytrzymałość materiałów I</t>
  </si>
  <si>
    <t>B09</t>
  </si>
  <si>
    <t>Wytrzymałość materiałów II</t>
  </si>
  <si>
    <t>B10</t>
  </si>
  <si>
    <t>Mechanika płynów</t>
  </si>
  <si>
    <t>B11</t>
  </si>
  <si>
    <t>Teoria mechanizmów</t>
  </si>
  <si>
    <t>B12</t>
  </si>
  <si>
    <t>Dynamika układów mechanicznych</t>
  </si>
  <si>
    <t>Moduły/Przedmioty kształcenia kierunkowego</t>
  </si>
  <si>
    <t>C01</t>
  </si>
  <si>
    <t>Grafika inżynierska I</t>
  </si>
  <si>
    <t>C02</t>
  </si>
  <si>
    <t>Grafika inżynierska II</t>
  </si>
  <si>
    <t>C03</t>
  </si>
  <si>
    <t>Przestrzenne modelowanie konstrukcji</t>
  </si>
  <si>
    <t>C04</t>
  </si>
  <si>
    <t>Podstawy konstrukcji maszyn I</t>
  </si>
  <si>
    <t>C05</t>
  </si>
  <si>
    <t>Podstawy konstrukcji maszyn II</t>
  </si>
  <si>
    <t>C06</t>
  </si>
  <si>
    <t>Napędy elektryczne, hydrauliczne i pneumatyczne</t>
  </si>
  <si>
    <t>C07</t>
  </si>
  <si>
    <t>Komputerowe wspomaganie projektowania</t>
  </si>
  <si>
    <t>C08</t>
  </si>
  <si>
    <t>Podstawy eksploatacji maszyn</t>
  </si>
  <si>
    <t>C09</t>
  </si>
  <si>
    <t>Podstawy nauki o materiałach I</t>
  </si>
  <si>
    <t>C10</t>
  </si>
  <si>
    <t>Podstawy nauki o materiałach II</t>
  </si>
  <si>
    <t>C11</t>
  </si>
  <si>
    <t>Techniki wytwarzania I</t>
  </si>
  <si>
    <t>C12</t>
  </si>
  <si>
    <t>Techniki wytwarzania II</t>
  </si>
  <si>
    <t>C13</t>
  </si>
  <si>
    <t>Obróbka ubytkowa części maszyn</t>
  </si>
  <si>
    <t>C14</t>
  </si>
  <si>
    <t>Spajanie i cięcie termiczne</t>
  </si>
  <si>
    <t>C15</t>
  </si>
  <si>
    <t>Podstawy technologii maszyn</t>
  </si>
  <si>
    <t>C16</t>
  </si>
  <si>
    <t>Termodynamika techniczna</t>
  </si>
  <si>
    <t>C17</t>
  </si>
  <si>
    <t>Podstawy elektrotechniki i elektroniki</t>
  </si>
  <si>
    <t>C18</t>
  </si>
  <si>
    <t>Podstawy automatyki i robotyki</t>
  </si>
  <si>
    <t>C19</t>
  </si>
  <si>
    <t>Metrologia i systemy pomiarowe</t>
  </si>
  <si>
    <t>C20</t>
  </si>
  <si>
    <t>Miernictwo warsztatowe</t>
  </si>
  <si>
    <t>C21</t>
  </si>
  <si>
    <t>Zarządzanie środowiskiem i ekologia</t>
  </si>
  <si>
    <t>C22</t>
  </si>
  <si>
    <t>Podstawy miernictwa cieplnego</t>
  </si>
  <si>
    <t>C23</t>
  </si>
  <si>
    <t>Maszyny technologiczne</t>
  </si>
  <si>
    <t>Blok obieralny 9</t>
  </si>
  <si>
    <t>Blok obieralny 4</t>
  </si>
  <si>
    <t>C27</t>
  </si>
  <si>
    <t>Programowanie maszyn technologicznych</t>
  </si>
  <si>
    <t>Blok obieralny 5</t>
  </si>
  <si>
    <t>Blok obieralny 6</t>
  </si>
  <si>
    <t>Blok obieralny 7</t>
  </si>
  <si>
    <t>Blok obieralny 8</t>
  </si>
  <si>
    <t>C32</t>
  </si>
  <si>
    <t>Seminarium dyplomowe I</t>
  </si>
  <si>
    <t>C33</t>
  </si>
  <si>
    <t>Seminarium dyplomowe II</t>
  </si>
  <si>
    <t>C34</t>
  </si>
  <si>
    <t>Praca dyplomowa</t>
  </si>
  <si>
    <t>Blok obieralny 10</t>
  </si>
  <si>
    <t>Moduły/Przedmioty obieralne</t>
  </si>
  <si>
    <t>A02-A</t>
  </si>
  <si>
    <t>Język obcy I (angielski)</t>
  </si>
  <si>
    <t>A02-N</t>
  </si>
  <si>
    <t>Język obcy I (niemiecki)</t>
  </si>
  <si>
    <t>A03-A</t>
  </si>
  <si>
    <t>Język obcy II (angielski)</t>
  </si>
  <si>
    <t>A03-N</t>
  </si>
  <si>
    <t>Język obcy II (niemiecki)</t>
  </si>
  <si>
    <t>A04-A</t>
  </si>
  <si>
    <t>Język obcy III (angielski)</t>
  </si>
  <si>
    <t>A04-N</t>
  </si>
  <si>
    <t>Język obcy III (niemiecki)</t>
  </si>
  <si>
    <t>A09-1</t>
  </si>
  <si>
    <t>Podstawy zarządzania</t>
  </si>
  <si>
    <t>A09-2</t>
  </si>
  <si>
    <t>Doradztwo gospodarcze</t>
  </si>
  <si>
    <t>A10-1</t>
  </si>
  <si>
    <t>Wybrane zagadnienia kultury - muzyka</t>
  </si>
  <si>
    <t>A10-2</t>
  </si>
  <si>
    <t>Wybrane zagadnienia kultury - Szczecin w sztuce</t>
  </si>
  <si>
    <t>A12-1</t>
  </si>
  <si>
    <t>Etyka</t>
  </si>
  <si>
    <t>A12-2</t>
  </si>
  <si>
    <t>Socjologia</t>
  </si>
  <si>
    <t>C24-1</t>
  </si>
  <si>
    <t>Certyfikacja energetyczna</t>
  </si>
  <si>
    <t>C24-2</t>
  </si>
  <si>
    <t>Wentylacja i klimatyzacja</t>
  </si>
  <si>
    <t>C25-1</t>
  </si>
  <si>
    <t>Silniki pojazdów samochodowych</t>
  </si>
  <si>
    <t>C25-2</t>
  </si>
  <si>
    <t>Eksploatacja pojazdów samochodowych</t>
  </si>
  <si>
    <t>C28-1</t>
  </si>
  <si>
    <t>Podstawy mechatroniki</t>
  </si>
  <si>
    <t>C28-2</t>
  </si>
  <si>
    <t>Podstawy sterowania układów mechatronicznych</t>
  </si>
  <si>
    <t>C29-1</t>
  </si>
  <si>
    <t>CAD/CAM w zintegrowanych systemach wytwarzania</t>
  </si>
  <si>
    <t>C29-2</t>
  </si>
  <si>
    <t>Podstawy projektowania systemów obróbkowych</t>
  </si>
  <si>
    <t>C29-3</t>
  </si>
  <si>
    <t>Techniki spajania w inżynierii powierzchni</t>
  </si>
  <si>
    <t>C29-4</t>
  </si>
  <si>
    <t>Techniki spawania w wytwarzaniu i naprawach</t>
  </si>
  <si>
    <t>C29-5</t>
  </si>
  <si>
    <t>Wymiana ciepła</t>
  </si>
  <si>
    <t>C29-6</t>
  </si>
  <si>
    <t>Teoria ruchu samochodu</t>
  </si>
  <si>
    <t>C29-7</t>
  </si>
  <si>
    <t>Recykling pojazdów</t>
  </si>
  <si>
    <t>C30-1</t>
  </si>
  <si>
    <t>Projektowanie mechatroniczne</t>
  </si>
  <si>
    <t>C30-2</t>
  </si>
  <si>
    <t>Podstawy modelowania układów mechatronicznych</t>
  </si>
  <si>
    <t>C30-3</t>
  </si>
  <si>
    <t>Techniki symulacji w budowie maszyn</t>
  </si>
  <si>
    <t>C30-4</t>
  </si>
  <si>
    <t>Niekonwencjonalne metody obróbki ubytkowej</t>
  </si>
  <si>
    <t>C30-5</t>
  </si>
  <si>
    <t>Podstawy zarządzania przepływem materiałów</t>
  </si>
  <si>
    <t>C30-6</t>
  </si>
  <si>
    <t>Metaloznawstwo i metalurgia spawalnicza</t>
  </si>
  <si>
    <t>C30-7</t>
  </si>
  <si>
    <t>Urządzenia energetyczne</t>
  </si>
  <si>
    <t>C30-8</t>
  </si>
  <si>
    <t>Niekonwencjonalne układy napędowe</t>
  </si>
  <si>
    <t>C31-1</t>
  </si>
  <si>
    <t>Elektronika przemysłowa</t>
  </si>
  <si>
    <t>C31-3</t>
  </si>
  <si>
    <t>Badania doświadczalne maszyn technologicznych</t>
  </si>
  <si>
    <t>C31-4</t>
  </si>
  <si>
    <t>Obróbka wieloosiowa w systemach CAD/CAM</t>
  </si>
  <si>
    <t>C31-5</t>
  </si>
  <si>
    <t>Komputerowe modelowanie systemów wytwarzania</t>
  </si>
  <si>
    <t>C31-6</t>
  </si>
  <si>
    <t>Urządzenia i sprzęt spawalniczy</t>
  </si>
  <si>
    <t>C31-7</t>
  </si>
  <si>
    <t>Niekonwencjonalne i odnawialne źródła energii</t>
  </si>
  <si>
    <t>C31-8</t>
  </si>
  <si>
    <t>Analiza cyklu życia pojazdów</t>
  </si>
  <si>
    <t>C31-9</t>
  </si>
  <si>
    <t>Budowa pojazdów samochodowych</t>
  </si>
  <si>
    <t>C35-1</t>
  </si>
  <si>
    <t>Konstrukcyjne materiały kompozytowe</t>
  </si>
  <si>
    <t>C35-2</t>
  </si>
  <si>
    <t>Techniki Wytwarzania we Współczesnym Przemyśle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</si>
  <si>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</si>
  <si>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</si>
  <si>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</si>
  <si>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</si>
  <si>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</si>
  <si>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</si>
  <si>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</si>
  <si>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Metodyka pracy umysłowej</t>
  </si>
  <si>
    <t>E03</t>
  </si>
  <si>
    <t>Szkolenie biblioteczne</t>
  </si>
  <si>
    <t>E04</t>
  </si>
  <si>
    <t>Podstawy informacji naukowej</t>
  </si>
  <si>
    <t>Przedmioty uzupełniające</t>
  </si>
  <si>
    <t>U01</t>
  </si>
  <si>
    <t>Fizyka (zajęcia uzupełniające)</t>
  </si>
  <si>
    <t>U02</t>
  </si>
  <si>
    <t>Matematyka (zajęcia uzupełniające)</t>
  </si>
  <si>
    <t>SUMA</t>
  </si>
  <si>
    <t>liczba obieranych elementów</t>
  </si>
  <si>
    <t>forma zaliczenia</t>
  </si>
  <si>
    <t>wykłady</t>
  </si>
  <si>
    <t>ćwiczenia audytoryjne</t>
  </si>
  <si>
    <t>projekty</t>
  </si>
  <si>
    <t>laboratoria</t>
  </si>
  <si>
    <t>lektorat</t>
  </si>
  <si>
    <t>praktyki</t>
  </si>
  <si>
    <t>seminaria dyplomowe</t>
  </si>
  <si>
    <t xml:space="preserve">Załącznik nr 12 do Uchwały nr 105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</si>
</sst>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35C3AB02-9B07-47B7-9A8F-6BBD0055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CFF1229A-BFF9-41C1-8CA2-905FC73B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50"/>
  <sheetViews>
    <sheetView tabSelected="1" workbookViewId="0">
      <selection activeCell="T9" sqref="T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85546875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85546875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85546875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85546875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85546875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5703125" customWidth="1"/>
    <col min="173" max="173" width="2" customWidth="1"/>
    <col min="174" max="174" width="3.85546875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279</v>
      </c>
    </row>
    <row r="11" spans="1:188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41</v>
      </c>
      <c r="S12" s="15" t="s">
        <v>42</v>
      </c>
      <c r="T12" s="15" t="s">
        <v>43</v>
      </c>
      <c r="U12" s="17" t="s">
        <v>44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49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52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55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50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51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53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54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56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57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4" t="s">
        <v>46</v>
      </c>
      <c r="AB14" s="18" t="s">
        <v>33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46</v>
      </c>
      <c r="AO14" s="14" t="s">
        <v>47</v>
      </c>
      <c r="AP14" s="18" t="s">
        <v>32</v>
      </c>
      <c r="AQ14" s="18"/>
      <c r="AR14" s="18"/>
      <c r="AS14" s="18"/>
      <c r="AT14" s="18"/>
      <c r="AU14" s="18"/>
      <c r="AV14" s="14" t="s">
        <v>46</v>
      </c>
      <c r="AW14" s="18" t="s">
        <v>33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46</v>
      </c>
      <c r="BJ14" s="14" t="s">
        <v>47</v>
      </c>
      <c r="BK14" s="18" t="s">
        <v>32</v>
      </c>
      <c r="BL14" s="18"/>
      <c r="BM14" s="18"/>
      <c r="BN14" s="18"/>
      <c r="BO14" s="18"/>
      <c r="BP14" s="18"/>
      <c r="BQ14" s="14" t="s">
        <v>46</v>
      </c>
      <c r="BR14" s="18" t="s">
        <v>33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46</v>
      </c>
      <c r="CE14" s="14" t="s">
        <v>47</v>
      </c>
      <c r="CF14" s="18" t="s">
        <v>32</v>
      </c>
      <c r="CG14" s="18"/>
      <c r="CH14" s="18"/>
      <c r="CI14" s="18"/>
      <c r="CJ14" s="18"/>
      <c r="CK14" s="18"/>
      <c r="CL14" s="14" t="s">
        <v>46</v>
      </c>
      <c r="CM14" s="18" t="s">
        <v>33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46</v>
      </c>
      <c r="CZ14" s="14" t="s">
        <v>47</v>
      </c>
      <c r="DA14" s="18" t="s">
        <v>32</v>
      </c>
      <c r="DB14" s="18"/>
      <c r="DC14" s="18"/>
      <c r="DD14" s="18"/>
      <c r="DE14" s="18"/>
      <c r="DF14" s="18"/>
      <c r="DG14" s="14" t="s">
        <v>46</v>
      </c>
      <c r="DH14" s="18" t="s">
        <v>33</v>
      </c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46</v>
      </c>
      <c r="DU14" s="14" t="s">
        <v>47</v>
      </c>
      <c r="DV14" s="18" t="s">
        <v>32</v>
      </c>
      <c r="DW14" s="18"/>
      <c r="DX14" s="18"/>
      <c r="DY14" s="18"/>
      <c r="DZ14" s="18"/>
      <c r="EA14" s="18"/>
      <c r="EB14" s="14" t="s">
        <v>46</v>
      </c>
      <c r="EC14" s="18" t="s">
        <v>33</v>
      </c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46</v>
      </c>
      <c r="EP14" s="14" t="s">
        <v>47</v>
      </c>
      <c r="EQ14" s="18" t="s">
        <v>32</v>
      </c>
      <c r="ER14" s="18"/>
      <c r="ES14" s="18"/>
      <c r="ET14" s="18"/>
      <c r="EU14" s="18"/>
      <c r="EV14" s="18"/>
      <c r="EW14" s="14" t="s">
        <v>46</v>
      </c>
      <c r="EX14" s="18" t="s">
        <v>33</v>
      </c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46</v>
      </c>
      <c r="FK14" s="14" t="s">
        <v>47</v>
      </c>
      <c r="FL14" s="18" t="s">
        <v>32</v>
      </c>
      <c r="FM14" s="18"/>
      <c r="FN14" s="18"/>
      <c r="FO14" s="18"/>
      <c r="FP14" s="18"/>
      <c r="FQ14" s="18"/>
      <c r="FR14" s="14" t="s">
        <v>46</v>
      </c>
      <c r="FS14" s="18" t="s">
        <v>33</v>
      </c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46</v>
      </c>
      <c r="GF14" s="14" t="s">
        <v>47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37</v>
      </c>
      <c r="N15" s="5" t="s">
        <v>38</v>
      </c>
      <c r="O15" s="5" t="s">
        <v>36</v>
      </c>
      <c r="P15" s="5" t="s">
        <v>39</v>
      </c>
      <c r="Q15" s="5" t="s">
        <v>40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4"/>
      <c r="AB15" s="16" t="s">
        <v>35</v>
      </c>
      <c r="AC15" s="16"/>
      <c r="AD15" s="16" t="s">
        <v>37</v>
      </c>
      <c r="AE15" s="16"/>
      <c r="AF15" s="16" t="s">
        <v>38</v>
      </c>
      <c r="AG15" s="16"/>
      <c r="AH15" s="16" t="s">
        <v>36</v>
      </c>
      <c r="AI15" s="16"/>
      <c r="AJ15" s="16" t="s">
        <v>39</v>
      </c>
      <c r="AK15" s="16"/>
      <c r="AL15" s="16" t="s">
        <v>40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4"/>
      <c r="AW15" s="16" t="s">
        <v>35</v>
      </c>
      <c r="AX15" s="16"/>
      <c r="AY15" s="16" t="s">
        <v>37</v>
      </c>
      <c r="AZ15" s="16"/>
      <c r="BA15" s="16" t="s">
        <v>38</v>
      </c>
      <c r="BB15" s="16"/>
      <c r="BC15" s="16" t="s">
        <v>36</v>
      </c>
      <c r="BD15" s="16"/>
      <c r="BE15" s="16" t="s">
        <v>39</v>
      </c>
      <c r="BF15" s="16"/>
      <c r="BG15" s="16" t="s">
        <v>40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4"/>
      <c r="BR15" s="16" t="s">
        <v>35</v>
      </c>
      <c r="BS15" s="16"/>
      <c r="BT15" s="16" t="s">
        <v>37</v>
      </c>
      <c r="BU15" s="16"/>
      <c r="BV15" s="16" t="s">
        <v>38</v>
      </c>
      <c r="BW15" s="16"/>
      <c r="BX15" s="16" t="s">
        <v>36</v>
      </c>
      <c r="BY15" s="16"/>
      <c r="BZ15" s="16" t="s">
        <v>39</v>
      </c>
      <c r="CA15" s="16"/>
      <c r="CB15" s="16" t="s">
        <v>40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4"/>
      <c r="CM15" s="16" t="s">
        <v>35</v>
      </c>
      <c r="CN15" s="16"/>
      <c r="CO15" s="16" t="s">
        <v>37</v>
      </c>
      <c r="CP15" s="16"/>
      <c r="CQ15" s="16" t="s">
        <v>38</v>
      </c>
      <c r="CR15" s="16"/>
      <c r="CS15" s="16" t="s">
        <v>36</v>
      </c>
      <c r="CT15" s="16"/>
      <c r="CU15" s="16" t="s">
        <v>39</v>
      </c>
      <c r="CV15" s="16"/>
      <c r="CW15" s="16" t="s">
        <v>40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4"/>
      <c r="DH15" s="16" t="s">
        <v>35</v>
      </c>
      <c r="DI15" s="16"/>
      <c r="DJ15" s="16" t="s">
        <v>37</v>
      </c>
      <c r="DK15" s="16"/>
      <c r="DL15" s="16" t="s">
        <v>38</v>
      </c>
      <c r="DM15" s="16"/>
      <c r="DN15" s="16" t="s">
        <v>36</v>
      </c>
      <c r="DO15" s="16"/>
      <c r="DP15" s="16" t="s">
        <v>39</v>
      </c>
      <c r="DQ15" s="16"/>
      <c r="DR15" s="16" t="s">
        <v>40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4"/>
      <c r="EC15" s="16" t="s">
        <v>35</v>
      </c>
      <c r="ED15" s="16"/>
      <c r="EE15" s="16" t="s">
        <v>37</v>
      </c>
      <c r="EF15" s="16"/>
      <c r="EG15" s="16" t="s">
        <v>38</v>
      </c>
      <c r="EH15" s="16"/>
      <c r="EI15" s="16" t="s">
        <v>36</v>
      </c>
      <c r="EJ15" s="16"/>
      <c r="EK15" s="16" t="s">
        <v>39</v>
      </c>
      <c r="EL15" s="16"/>
      <c r="EM15" s="16" t="s">
        <v>40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4"/>
      <c r="EX15" s="16" t="s">
        <v>35</v>
      </c>
      <c r="EY15" s="16"/>
      <c r="EZ15" s="16" t="s">
        <v>37</v>
      </c>
      <c r="FA15" s="16"/>
      <c r="FB15" s="16" t="s">
        <v>38</v>
      </c>
      <c r="FC15" s="16"/>
      <c r="FD15" s="16" t="s">
        <v>36</v>
      </c>
      <c r="FE15" s="16"/>
      <c r="FF15" s="16" t="s">
        <v>39</v>
      </c>
      <c r="FG15" s="16"/>
      <c r="FH15" s="16" t="s">
        <v>40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4"/>
      <c r="FS15" s="16" t="s">
        <v>35</v>
      </c>
      <c r="FT15" s="16"/>
      <c r="FU15" s="16" t="s">
        <v>37</v>
      </c>
      <c r="FV15" s="16"/>
      <c r="FW15" s="16" t="s">
        <v>38</v>
      </c>
      <c r="FX15" s="16"/>
      <c r="FY15" s="16" t="s">
        <v>36</v>
      </c>
      <c r="FZ15" s="16"/>
      <c r="GA15" s="16" t="s">
        <v>39</v>
      </c>
      <c r="GB15" s="16"/>
      <c r="GC15" s="16" t="s">
        <v>40</v>
      </c>
      <c r="GD15" s="16"/>
      <c r="GE15" s="14"/>
      <c r="GF15" s="14"/>
    </row>
    <row r="16" spans="1:188" ht="20.100000000000001" customHeight="1" x14ac:dyDescent="0.2">
      <c r="A16" s="19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">
      <c r="A17" s="6"/>
      <c r="B17" s="6"/>
      <c r="C17" s="6"/>
      <c r="D17" s="6" t="s">
        <v>60</v>
      </c>
      <c r="E17" s="3" t="s">
        <v>61</v>
      </c>
      <c r="F17" s="6">
        <f>COUNTIF(U17:GD17,"e")</f>
        <v>0</v>
      </c>
      <c r="G17" s="6">
        <f>COUNTIF(U17:GD17,"z")</f>
        <v>2</v>
      </c>
      <c r="H17" s="6">
        <f t="shared" ref="H17:H27" si="0">SUM(I17:Q17)</f>
        <v>45</v>
      </c>
      <c r="I17" s="6">
        <f t="shared" ref="I17:I27" si="1">U17+AP17+BK17+CF17+DA17+DV17+EQ17+FL17</f>
        <v>15</v>
      </c>
      <c r="J17" s="6">
        <f t="shared" ref="J17:J27" si="2">W17+AR17+BM17+CH17+DC17+DX17+ES17+FN17</f>
        <v>0</v>
      </c>
      <c r="K17" s="6">
        <f t="shared" ref="K17:K27" si="3">Y17+AT17+BO17+CJ17+DE17+DZ17+EU17+FP17</f>
        <v>0</v>
      </c>
      <c r="L17" s="6">
        <f t="shared" ref="L17:L27" si="4">AB17+AW17+BR17+CM17+DH17+EC17+EX17+FS17</f>
        <v>0</v>
      </c>
      <c r="M17" s="6">
        <f t="shared" ref="M17:M27" si="5">AD17+AY17+BT17+CO17+DJ17+EE17+EZ17+FU17</f>
        <v>30</v>
      </c>
      <c r="N17" s="6">
        <f t="shared" ref="N17:N27" si="6">AF17+BA17+BV17+CQ17+DL17+EG17+FB17+FW17</f>
        <v>0</v>
      </c>
      <c r="O17" s="6">
        <f t="shared" ref="O17:O27" si="7">AH17+BC17+BX17+CS17+DN17+EI17+FD17+FY17</f>
        <v>0</v>
      </c>
      <c r="P17" s="6">
        <f t="shared" ref="P17:P27" si="8">AJ17+BE17+BZ17+CU17+DP17+EK17+FF17+GA17</f>
        <v>0</v>
      </c>
      <c r="Q17" s="6">
        <f t="shared" ref="Q17:Q27" si="9">AL17+BG17+CB17+CW17+DR17+EM17+FH17+GC17</f>
        <v>0</v>
      </c>
      <c r="R17" s="7">
        <f t="shared" ref="R17:R27" si="10">AO17+BJ17+CE17+CZ17+DU17+EP17+FK17+GF17</f>
        <v>3</v>
      </c>
      <c r="S17" s="7">
        <f t="shared" ref="S17:S27" si="11">AN17+BI17+CD17+CY17+DT17+EO17+FJ17+GE17</f>
        <v>2</v>
      </c>
      <c r="T17" s="7">
        <v>2</v>
      </c>
      <c r="U17" s="11">
        <v>15</v>
      </c>
      <c r="V17" s="10" t="s">
        <v>59</v>
      </c>
      <c r="W17" s="11"/>
      <c r="X17" s="10"/>
      <c r="Y17" s="11"/>
      <c r="Z17" s="10"/>
      <c r="AA17" s="7">
        <v>1</v>
      </c>
      <c r="AB17" s="11"/>
      <c r="AC17" s="10"/>
      <c r="AD17" s="11">
        <v>30</v>
      </c>
      <c r="AE17" s="10" t="s">
        <v>59</v>
      </c>
      <c r="AF17" s="11"/>
      <c r="AG17" s="10"/>
      <c r="AH17" s="11"/>
      <c r="AI17" s="10"/>
      <c r="AJ17" s="11"/>
      <c r="AK17" s="10"/>
      <c r="AL17" s="11"/>
      <c r="AM17" s="10"/>
      <c r="AN17" s="7">
        <v>2</v>
      </c>
      <c r="AO17" s="7">
        <f t="shared" ref="AO17:AO27" si="12">AA17+AN17</f>
        <v>3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7" si="13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7" si="14">BQ17+CD17</f>
        <v>0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7" si="15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7" si="16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7" si="17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7" si="18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7" si="19">FR17+GE17</f>
        <v>0</v>
      </c>
    </row>
    <row r="18" spans="1:188" x14ac:dyDescent="0.2">
      <c r="A18" s="6">
        <v>50</v>
      </c>
      <c r="B18" s="6">
        <v>1</v>
      </c>
      <c r="C18" s="6"/>
      <c r="D18" s="6"/>
      <c r="E18" s="3" t="s">
        <v>62</v>
      </c>
      <c r="F18" s="6">
        <f>$B$18*COUNTIF(U18:GD18,"e")</f>
        <v>0</v>
      </c>
      <c r="G18" s="6">
        <f>$B$18*COUNTIF(U18:GD18,"z")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30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2</v>
      </c>
      <c r="T18" s="7">
        <f>$B$18*1.3</f>
        <v>1.3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>
        <f>$B$18*30</f>
        <v>30</v>
      </c>
      <c r="BW18" s="10" t="s">
        <v>59</v>
      </c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51</v>
      </c>
      <c r="B19" s="6">
        <v>1</v>
      </c>
      <c r="C19" s="6"/>
      <c r="D19" s="6"/>
      <c r="E19" s="3" t="s">
        <v>63</v>
      </c>
      <c r="F19" s="6">
        <f>$B$19*COUNTIF(U19:GD19,"e")</f>
        <v>0</v>
      </c>
      <c r="G19" s="6">
        <f>$B$19*COUNTIF(U19:GD19,"z")</f>
        <v>1</v>
      </c>
      <c r="H19" s="6">
        <f t="shared" si="0"/>
        <v>60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60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2</v>
      </c>
      <c r="T19" s="7">
        <f>$B$19*2</f>
        <v>2</v>
      </c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>
        <f>$B$19*60</f>
        <v>60</v>
      </c>
      <c r="CR19" s="10" t="s">
        <v>59</v>
      </c>
      <c r="CS19" s="11"/>
      <c r="CT19" s="10"/>
      <c r="CU19" s="11"/>
      <c r="CV19" s="10"/>
      <c r="CW19" s="11"/>
      <c r="CX19" s="10"/>
      <c r="CY19" s="7">
        <f>$B$19*2</f>
        <v>2</v>
      </c>
      <c r="CZ19" s="7">
        <f t="shared" si="15"/>
        <v>2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>
        <v>52</v>
      </c>
      <c r="B20" s="6">
        <v>1</v>
      </c>
      <c r="C20" s="6"/>
      <c r="D20" s="6"/>
      <c r="E20" s="3" t="s">
        <v>64</v>
      </c>
      <c r="F20" s="6">
        <f>$B$20*COUNTIF(U20:GD20,"e")</f>
        <v>1</v>
      </c>
      <c r="G20" s="6">
        <f>$B$20*COUNTIF(U20:GD20,"z")</f>
        <v>0</v>
      </c>
      <c r="H20" s="6">
        <f t="shared" si="0"/>
        <v>60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60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3</v>
      </c>
      <c r="S20" s="7">
        <f t="shared" si="11"/>
        <v>3</v>
      </c>
      <c r="T20" s="7">
        <f>$B$20*2.6</f>
        <v>2.6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>
        <f>$B$20*60</f>
        <v>60</v>
      </c>
      <c r="DM20" s="10" t="s">
        <v>65</v>
      </c>
      <c r="DN20" s="11"/>
      <c r="DO20" s="10"/>
      <c r="DP20" s="11"/>
      <c r="DQ20" s="10"/>
      <c r="DR20" s="11"/>
      <c r="DS20" s="10"/>
      <c r="DT20" s="7">
        <f>$B$20*3</f>
        <v>3</v>
      </c>
      <c r="DU20" s="7">
        <f t="shared" si="16"/>
        <v>3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/>
      <c r="B21" s="6"/>
      <c r="C21" s="6"/>
      <c r="D21" s="6" t="s">
        <v>66</v>
      </c>
      <c r="E21" s="3" t="s">
        <v>67</v>
      </c>
      <c r="F21" s="6">
        <f>COUNTIF(U21:GD21,"e")</f>
        <v>0</v>
      </c>
      <c r="G21" s="6">
        <f>COUNTIF(U21:GD21,"z")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30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0</v>
      </c>
      <c r="S21" s="7">
        <f t="shared" si="11"/>
        <v>0</v>
      </c>
      <c r="T21" s="7">
        <v>0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>
        <v>30</v>
      </c>
      <c r="BS21" s="10" t="s">
        <v>59</v>
      </c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>
        <v>0</v>
      </c>
      <c r="CE21" s="7">
        <f t="shared" si="14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/>
      <c r="B22" s="6"/>
      <c r="C22" s="6"/>
      <c r="D22" s="6" t="s">
        <v>68</v>
      </c>
      <c r="E22" s="3" t="s">
        <v>69</v>
      </c>
      <c r="F22" s="6">
        <f>COUNTIF(U22:GD22,"e")</f>
        <v>0</v>
      </c>
      <c r="G22" s="6">
        <f>COUNTIF(U22:GD22,"z")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30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0</v>
      </c>
      <c r="S22" s="7">
        <f t="shared" si="11"/>
        <v>0</v>
      </c>
      <c r="T22" s="7">
        <v>0</v>
      </c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>
        <v>30</v>
      </c>
      <c r="CN22" s="10" t="s">
        <v>59</v>
      </c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>
        <v>0</v>
      </c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/>
      <c r="B23" s="6"/>
      <c r="C23" s="6"/>
      <c r="D23" s="6" t="s">
        <v>70</v>
      </c>
      <c r="E23" s="3" t="s">
        <v>71</v>
      </c>
      <c r="F23" s="6">
        <f>COUNTIF(U23:GD23,"e")</f>
        <v>0</v>
      </c>
      <c r="G23" s="6">
        <f>COUNTIF(U23:GD23,"z")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0.6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>
        <v>15</v>
      </c>
      <c r="ER23" s="10" t="s">
        <v>59</v>
      </c>
      <c r="ES23" s="11"/>
      <c r="ET23" s="10"/>
      <c r="EU23" s="11"/>
      <c r="EV23" s="10"/>
      <c r="EW23" s="7">
        <v>1</v>
      </c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1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>
        <v>1</v>
      </c>
      <c r="B24" s="6">
        <v>1</v>
      </c>
      <c r="C24" s="6"/>
      <c r="D24" s="6"/>
      <c r="E24" s="3" t="s">
        <v>72</v>
      </c>
      <c r="F24" s="6">
        <f>$B$24*COUNTIF(U24:GD24,"e")</f>
        <v>0</v>
      </c>
      <c r="G24" s="6">
        <f>$B$24*COUNTIF(U24:GD24,"z")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$B$24*0.7</f>
        <v>0.7</v>
      </c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>
        <f>$B$24*15</f>
        <v>15</v>
      </c>
      <c r="ER24" s="10" t="s">
        <v>59</v>
      </c>
      <c r="ES24" s="11"/>
      <c r="ET24" s="10"/>
      <c r="EU24" s="11"/>
      <c r="EV24" s="10"/>
      <c r="EW24" s="7">
        <f>$B$24*1</f>
        <v>1</v>
      </c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1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>
        <v>2</v>
      </c>
      <c r="B25" s="6">
        <v>1</v>
      </c>
      <c r="C25" s="6"/>
      <c r="D25" s="6"/>
      <c r="E25" s="3" t="s">
        <v>73</v>
      </c>
      <c r="F25" s="6">
        <f>$B$25*COUNTIF(U25:GD25,"e")</f>
        <v>0</v>
      </c>
      <c r="G25" s="6">
        <f>$B$25*COUNTIF(U25:GD25,"z")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f>$B$25*0.6</f>
        <v>0.6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>
        <f>$B$25*15</f>
        <v>15</v>
      </c>
      <c r="DW25" s="10" t="s">
        <v>59</v>
      </c>
      <c r="DX25" s="11"/>
      <c r="DY25" s="10"/>
      <c r="DZ25" s="11"/>
      <c r="EA25" s="10"/>
      <c r="EB25" s="7">
        <f>$B$25*1</f>
        <v>1</v>
      </c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1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">
      <c r="A26" s="6"/>
      <c r="B26" s="6"/>
      <c r="C26" s="6"/>
      <c r="D26" s="6" t="s">
        <v>74</v>
      </c>
      <c r="E26" s="3" t="s">
        <v>75</v>
      </c>
      <c r="F26" s="6">
        <f>COUNTIF(U26:GD26,"e")</f>
        <v>0</v>
      </c>
      <c r="G26" s="6">
        <f>COUNTIF(U26:GD26,"z")</f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0.6</v>
      </c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7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7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>
        <v>15</v>
      </c>
      <c r="ER26" s="10" t="s">
        <v>59</v>
      </c>
      <c r="ES26" s="11"/>
      <c r="ET26" s="10"/>
      <c r="EU26" s="11"/>
      <c r="EV26" s="10"/>
      <c r="EW26" s="7">
        <v>1</v>
      </c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1</v>
      </c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x14ac:dyDescent="0.2">
      <c r="A27" s="6">
        <v>3</v>
      </c>
      <c r="B27" s="6">
        <v>1</v>
      </c>
      <c r="C27" s="6"/>
      <c r="D27" s="6"/>
      <c r="E27" s="3" t="s">
        <v>76</v>
      </c>
      <c r="F27" s="6">
        <f>$B$27*COUNTIF(U27:GD27,"e")</f>
        <v>0</v>
      </c>
      <c r="G27" s="6">
        <f>$B$27*COUNTIF(U27:GD27,"z")</f>
        <v>2</v>
      </c>
      <c r="H27" s="6">
        <f t="shared" si="0"/>
        <v>30</v>
      </c>
      <c r="I27" s="6">
        <f t="shared" si="1"/>
        <v>15</v>
      </c>
      <c r="J27" s="6">
        <f t="shared" si="2"/>
        <v>15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2</v>
      </c>
      <c r="S27" s="7">
        <f t="shared" si="11"/>
        <v>0</v>
      </c>
      <c r="T27" s="7">
        <f>$B$27*1.4</f>
        <v>1.4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7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7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7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0</v>
      </c>
      <c r="EQ27" s="11">
        <f>$B$27*15</f>
        <v>15</v>
      </c>
      <c r="ER27" s="10" t="s">
        <v>59</v>
      </c>
      <c r="ES27" s="11">
        <f>$B$27*15</f>
        <v>15</v>
      </c>
      <c r="ET27" s="10" t="s">
        <v>59</v>
      </c>
      <c r="EU27" s="11"/>
      <c r="EV27" s="10"/>
      <c r="EW27" s="7">
        <f>$B$27*2</f>
        <v>2</v>
      </c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18"/>
        <v>2</v>
      </c>
      <c r="FL27" s="11"/>
      <c r="FM27" s="10"/>
      <c r="FN27" s="11"/>
      <c r="FO27" s="10"/>
      <c r="FP27" s="11"/>
      <c r="FQ27" s="10"/>
      <c r="FR27" s="7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19"/>
        <v>0</v>
      </c>
    </row>
    <row r="28" spans="1:188" ht="15.95" customHeight="1" x14ac:dyDescent="0.2">
      <c r="A28" s="6"/>
      <c r="B28" s="6"/>
      <c r="C28" s="6"/>
      <c r="D28" s="6"/>
      <c r="E28" s="6" t="s">
        <v>77</v>
      </c>
      <c r="F28" s="6">
        <f t="shared" ref="F28:AK28" si="20">SUM(F17:F27)</f>
        <v>1</v>
      </c>
      <c r="G28" s="6">
        <f t="shared" si="20"/>
        <v>12</v>
      </c>
      <c r="H28" s="6">
        <f t="shared" si="20"/>
        <v>345</v>
      </c>
      <c r="I28" s="6">
        <f t="shared" si="20"/>
        <v>90</v>
      </c>
      <c r="J28" s="6">
        <f t="shared" si="20"/>
        <v>15</v>
      </c>
      <c r="K28" s="6">
        <f t="shared" si="20"/>
        <v>0</v>
      </c>
      <c r="L28" s="6">
        <f t="shared" si="20"/>
        <v>60</v>
      </c>
      <c r="M28" s="6">
        <f t="shared" si="20"/>
        <v>30</v>
      </c>
      <c r="N28" s="6">
        <f t="shared" si="20"/>
        <v>150</v>
      </c>
      <c r="O28" s="6">
        <f t="shared" si="20"/>
        <v>0</v>
      </c>
      <c r="P28" s="6">
        <f t="shared" si="20"/>
        <v>0</v>
      </c>
      <c r="Q28" s="6">
        <f t="shared" si="20"/>
        <v>0</v>
      </c>
      <c r="R28" s="7">
        <f t="shared" si="20"/>
        <v>16</v>
      </c>
      <c r="S28" s="7">
        <f t="shared" si="20"/>
        <v>9</v>
      </c>
      <c r="T28" s="7">
        <f t="shared" si="20"/>
        <v>11.799999999999999</v>
      </c>
      <c r="U28" s="11">
        <f t="shared" si="20"/>
        <v>15</v>
      </c>
      <c r="V28" s="10">
        <f t="shared" si="20"/>
        <v>0</v>
      </c>
      <c r="W28" s="11">
        <f t="shared" si="20"/>
        <v>0</v>
      </c>
      <c r="X28" s="10">
        <f t="shared" si="20"/>
        <v>0</v>
      </c>
      <c r="Y28" s="11">
        <f t="shared" si="20"/>
        <v>0</v>
      </c>
      <c r="Z28" s="10">
        <f t="shared" si="20"/>
        <v>0</v>
      </c>
      <c r="AA28" s="7">
        <f t="shared" si="20"/>
        <v>1</v>
      </c>
      <c r="AB28" s="11">
        <f t="shared" si="20"/>
        <v>0</v>
      </c>
      <c r="AC28" s="10">
        <f t="shared" si="20"/>
        <v>0</v>
      </c>
      <c r="AD28" s="11">
        <f t="shared" si="20"/>
        <v>30</v>
      </c>
      <c r="AE28" s="10">
        <f t="shared" si="20"/>
        <v>0</v>
      </c>
      <c r="AF28" s="11">
        <f t="shared" si="20"/>
        <v>0</v>
      </c>
      <c r="AG28" s="10">
        <f t="shared" si="20"/>
        <v>0</v>
      </c>
      <c r="AH28" s="11">
        <f t="shared" si="20"/>
        <v>0</v>
      </c>
      <c r="AI28" s="10">
        <f t="shared" si="20"/>
        <v>0</v>
      </c>
      <c r="AJ28" s="11">
        <f t="shared" si="20"/>
        <v>0</v>
      </c>
      <c r="AK28" s="10">
        <f t="shared" si="20"/>
        <v>0</v>
      </c>
      <c r="AL28" s="11">
        <f t="shared" ref="AL28:BQ28" si="21">SUM(AL17:AL27)</f>
        <v>0</v>
      </c>
      <c r="AM28" s="10">
        <f t="shared" si="21"/>
        <v>0</v>
      </c>
      <c r="AN28" s="7">
        <f t="shared" si="21"/>
        <v>2</v>
      </c>
      <c r="AO28" s="7">
        <f t="shared" si="21"/>
        <v>3</v>
      </c>
      <c r="AP28" s="11">
        <f t="shared" si="21"/>
        <v>0</v>
      </c>
      <c r="AQ28" s="10">
        <f t="shared" si="21"/>
        <v>0</v>
      </c>
      <c r="AR28" s="11">
        <f t="shared" si="21"/>
        <v>0</v>
      </c>
      <c r="AS28" s="10">
        <f t="shared" si="21"/>
        <v>0</v>
      </c>
      <c r="AT28" s="11">
        <f t="shared" si="21"/>
        <v>0</v>
      </c>
      <c r="AU28" s="10">
        <f t="shared" si="21"/>
        <v>0</v>
      </c>
      <c r="AV28" s="7">
        <f t="shared" si="21"/>
        <v>0</v>
      </c>
      <c r="AW28" s="11">
        <f t="shared" si="21"/>
        <v>0</v>
      </c>
      <c r="AX28" s="10">
        <f t="shared" si="21"/>
        <v>0</v>
      </c>
      <c r="AY28" s="11">
        <f t="shared" si="21"/>
        <v>0</v>
      </c>
      <c r="AZ28" s="10">
        <f t="shared" si="21"/>
        <v>0</v>
      </c>
      <c r="BA28" s="11">
        <f t="shared" si="21"/>
        <v>0</v>
      </c>
      <c r="BB28" s="10">
        <f t="shared" si="21"/>
        <v>0</v>
      </c>
      <c r="BC28" s="11">
        <f t="shared" si="21"/>
        <v>0</v>
      </c>
      <c r="BD28" s="10">
        <f t="shared" si="21"/>
        <v>0</v>
      </c>
      <c r="BE28" s="11">
        <f t="shared" si="21"/>
        <v>0</v>
      </c>
      <c r="BF28" s="10">
        <f t="shared" si="21"/>
        <v>0</v>
      </c>
      <c r="BG28" s="11">
        <f t="shared" si="21"/>
        <v>0</v>
      </c>
      <c r="BH28" s="10">
        <f t="shared" si="21"/>
        <v>0</v>
      </c>
      <c r="BI28" s="7">
        <f t="shared" si="21"/>
        <v>0</v>
      </c>
      <c r="BJ28" s="7">
        <f t="shared" si="21"/>
        <v>0</v>
      </c>
      <c r="BK28" s="11">
        <f t="shared" si="21"/>
        <v>0</v>
      </c>
      <c r="BL28" s="10">
        <f t="shared" si="21"/>
        <v>0</v>
      </c>
      <c r="BM28" s="11">
        <f t="shared" si="21"/>
        <v>0</v>
      </c>
      <c r="BN28" s="10">
        <f t="shared" si="21"/>
        <v>0</v>
      </c>
      <c r="BO28" s="11">
        <f t="shared" si="21"/>
        <v>0</v>
      </c>
      <c r="BP28" s="10">
        <f t="shared" si="21"/>
        <v>0</v>
      </c>
      <c r="BQ28" s="7">
        <f t="shared" si="21"/>
        <v>0</v>
      </c>
      <c r="BR28" s="11">
        <f t="shared" ref="BR28:CW28" si="22">SUM(BR17:BR27)</f>
        <v>30</v>
      </c>
      <c r="BS28" s="10">
        <f t="shared" si="22"/>
        <v>0</v>
      </c>
      <c r="BT28" s="11">
        <f t="shared" si="22"/>
        <v>0</v>
      </c>
      <c r="BU28" s="10">
        <f t="shared" si="22"/>
        <v>0</v>
      </c>
      <c r="BV28" s="11">
        <f t="shared" si="22"/>
        <v>30</v>
      </c>
      <c r="BW28" s="10">
        <f t="shared" si="22"/>
        <v>0</v>
      </c>
      <c r="BX28" s="11">
        <f t="shared" si="22"/>
        <v>0</v>
      </c>
      <c r="BY28" s="10">
        <f t="shared" si="22"/>
        <v>0</v>
      </c>
      <c r="BZ28" s="11">
        <f t="shared" si="22"/>
        <v>0</v>
      </c>
      <c r="CA28" s="10">
        <f t="shared" si="22"/>
        <v>0</v>
      </c>
      <c r="CB28" s="11">
        <f t="shared" si="22"/>
        <v>0</v>
      </c>
      <c r="CC28" s="10">
        <f t="shared" si="22"/>
        <v>0</v>
      </c>
      <c r="CD28" s="7">
        <f t="shared" si="22"/>
        <v>2</v>
      </c>
      <c r="CE28" s="7">
        <f t="shared" si="22"/>
        <v>2</v>
      </c>
      <c r="CF28" s="11">
        <f t="shared" si="22"/>
        <v>0</v>
      </c>
      <c r="CG28" s="10">
        <f t="shared" si="22"/>
        <v>0</v>
      </c>
      <c r="CH28" s="11">
        <f t="shared" si="22"/>
        <v>0</v>
      </c>
      <c r="CI28" s="10">
        <f t="shared" si="22"/>
        <v>0</v>
      </c>
      <c r="CJ28" s="11">
        <f t="shared" si="22"/>
        <v>0</v>
      </c>
      <c r="CK28" s="10">
        <f t="shared" si="22"/>
        <v>0</v>
      </c>
      <c r="CL28" s="7">
        <f t="shared" si="22"/>
        <v>0</v>
      </c>
      <c r="CM28" s="11">
        <f t="shared" si="22"/>
        <v>30</v>
      </c>
      <c r="CN28" s="10">
        <f t="shared" si="22"/>
        <v>0</v>
      </c>
      <c r="CO28" s="11">
        <f t="shared" si="22"/>
        <v>0</v>
      </c>
      <c r="CP28" s="10">
        <f t="shared" si="22"/>
        <v>0</v>
      </c>
      <c r="CQ28" s="11">
        <f t="shared" si="22"/>
        <v>60</v>
      </c>
      <c r="CR28" s="10">
        <f t="shared" si="22"/>
        <v>0</v>
      </c>
      <c r="CS28" s="11">
        <f t="shared" si="22"/>
        <v>0</v>
      </c>
      <c r="CT28" s="10">
        <f t="shared" si="22"/>
        <v>0</v>
      </c>
      <c r="CU28" s="11">
        <f t="shared" si="22"/>
        <v>0</v>
      </c>
      <c r="CV28" s="10">
        <f t="shared" si="22"/>
        <v>0</v>
      </c>
      <c r="CW28" s="11">
        <f t="shared" si="22"/>
        <v>0</v>
      </c>
      <c r="CX28" s="10">
        <f t="shared" ref="CX28:EC28" si="23">SUM(CX17:CX27)</f>
        <v>0</v>
      </c>
      <c r="CY28" s="7">
        <f t="shared" si="23"/>
        <v>2</v>
      </c>
      <c r="CZ28" s="7">
        <f t="shared" si="23"/>
        <v>2</v>
      </c>
      <c r="DA28" s="11">
        <f t="shared" si="23"/>
        <v>0</v>
      </c>
      <c r="DB28" s="10">
        <f t="shared" si="23"/>
        <v>0</v>
      </c>
      <c r="DC28" s="11">
        <f t="shared" si="23"/>
        <v>0</v>
      </c>
      <c r="DD28" s="10">
        <f t="shared" si="23"/>
        <v>0</v>
      </c>
      <c r="DE28" s="11">
        <f t="shared" si="23"/>
        <v>0</v>
      </c>
      <c r="DF28" s="10">
        <f t="shared" si="23"/>
        <v>0</v>
      </c>
      <c r="DG28" s="7">
        <f t="shared" si="23"/>
        <v>0</v>
      </c>
      <c r="DH28" s="11">
        <f t="shared" si="23"/>
        <v>0</v>
      </c>
      <c r="DI28" s="10">
        <f t="shared" si="23"/>
        <v>0</v>
      </c>
      <c r="DJ28" s="11">
        <f t="shared" si="23"/>
        <v>0</v>
      </c>
      <c r="DK28" s="10">
        <f t="shared" si="23"/>
        <v>0</v>
      </c>
      <c r="DL28" s="11">
        <f t="shared" si="23"/>
        <v>60</v>
      </c>
      <c r="DM28" s="10">
        <f t="shared" si="23"/>
        <v>0</v>
      </c>
      <c r="DN28" s="11">
        <f t="shared" si="23"/>
        <v>0</v>
      </c>
      <c r="DO28" s="10">
        <f t="shared" si="23"/>
        <v>0</v>
      </c>
      <c r="DP28" s="11">
        <f t="shared" si="23"/>
        <v>0</v>
      </c>
      <c r="DQ28" s="10">
        <f t="shared" si="23"/>
        <v>0</v>
      </c>
      <c r="DR28" s="11">
        <f t="shared" si="23"/>
        <v>0</v>
      </c>
      <c r="DS28" s="10">
        <f t="shared" si="23"/>
        <v>0</v>
      </c>
      <c r="DT28" s="7">
        <f t="shared" si="23"/>
        <v>3</v>
      </c>
      <c r="DU28" s="7">
        <f t="shared" si="23"/>
        <v>3</v>
      </c>
      <c r="DV28" s="11">
        <f t="shared" si="23"/>
        <v>15</v>
      </c>
      <c r="DW28" s="10">
        <f t="shared" si="23"/>
        <v>0</v>
      </c>
      <c r="DX28" s="11">
        <f t="shared" si="23"/>
        <v>0</v>
      </c>
      <c r="DY28" s="10">
        <f t="shared" si="23"/>
        <v>0</v>
      </c>
      <c r="DZ28" s="11">
        <f t="shared" si="23"/>
        <v>0</v>
      </c>
      <c r="EA28" s="10">
        <f t="shared" si="23"/>
        <v>0</v>
      </c>
      <c r="EB28" s="7">
        <f t="shared" si="23"/>
        <v>1</v>
      </c>
      <c r="EC28" s="11">
        <f t="shared" si="23"/>
        <v>0</v>
      </c>
      <c r="ED28" s="10">
        <f t="shared" ref="ED28:FI28" si="24">SUM(ED17:ED27)</f>
        <v>0</v>
      </c>
      <c r="EE28" s="11">
        <f t="shared" si="24"/>
        <v>0</v>
      </c>
      <c r="EF28" s="10">
        <f t="shared" si="24"/>
        <v>0</v>
      </c>
      <c r="EG28" s="11">
        <f t="shared" si="24"/>
        <v>0</v>
      </c>
      <c r="EH28" s="10">
        <f t="shared" si="24"/>
        <v>0</v>
      </c>
      <c r="EI28" s="11">
        <f t="shared" si="24"/>
        <v>0</v>
      </c>
      <c r="EJ28" s="10">
        <f t="shared" si="24"/>
        <v>0</v>
      </c>
      <c r="EK28" s="11">
        <f t="shared" si="24"/>
        <v>0</v>
      </c>
      <c r="EL28" s="10">
        <f t="shared" si="24"/>
        <v>0</v>
      </c>
      <c r="EM28" s="11">
        <f t="shared" si="24"/>
        <v>0</v>
      </c>
      <c r="EN28" s="10">
        <f t="shared" si="24"/>
        <v>0</v>
      </c>
      <c r="EO28" s="7">
        <f t="shared" si="24"/>
        <v>0</v>
      </c>
      <c r="EP28" s="7">
        <f t="shared" si="24"/>
        <v>1</v>
      </c>
      <c r="EQ28" s="11">
        <f t="shared" si="24"/>
        <v>60</v>
      </c>
      <c r="ER28" s="10">
        <f t="shared" si="24"/>
        <v>0</v>
      </c>
      <c r="ES28" s="11">
        <f t="shared" si="24"/>
        <v>15</v>
      </c>
      <c r="ET28" s="10">
        <f t="shared" si="24"/>
        <v>0</v>
      </c>
      <c r="EU28" s="11">
        <f t="shared" si="24"/>
        <v>0</v>
      </c>
      <c r="EV28" s="10">
        <f t="shared" si="24"/>
        <v>0</v>
      </c>
      <c r="EW28" s="7">
        <f t="shared" si="24"/>
        <v>5</v>
      </c>
      <c r="EX28" s="11">
        <f t="shared" si="24"/>
        <v>0</v>
      </c>
      <c r="EY28" s="10">
        <f t="shared" si="24"/>
        <v>0</v>
      </c>
      <c r="EZ28" s="11">
        <f t="shared" si="24"/>
        <v>0</v>
      </c>
      <c r="FA28" s="10">
        <f t="shared" si="24"/>
        <v>0</v>
      </c>
      <c r="FB28" s="11">
        <f t="shared" si="24"/>
        <v>0</v>
      </c>
      <c r="FC28" s="10">
        <f t="shared" si="24"/>
        <v>0</v>
      </c>
      <c r="FD28" s="11">
        <f t="shared" si="24"/>
        <v>0</v>
      </c>
      <c r="FE28" s="10">
        <f t="shared" si="24"/>
        <v>0</v>
      </c>
      <c r="FF28" s="11">
        <f t="shared" si="24"/>
        <v>0</v>
      </c>
      <c r="FG28" s="10">
        <f t="shared" si="24"/>
        <v>0</v>
      </c>
      <c r="FH28" s="11">
        <f t="shared" si="24"/>
        <v>0</v>
      </c>
      <c r="FI28" s="10">
        <f t="shared" si="24"/>
        <v>0</v>
      </c>
      <c r="FJ28" s="7">
        <f t="shared" ref="FJ28:GF28" si="25">SUM(FJ17:FJ27)</f>
        <v>0</v>
      </c>
      <c r="FK28" s="7">
        <f t="shared" si="25"/>
        <v>5</v>
      </c>
      <c r="FL28" s="11">
        <f t="shared" si="25"/>
        <v>0</v>
      </c>
      <c r="FM28" s="10">
        <f t="shared" si="25"/>
        <v>0</v>
      </c>
      <c r="FN28" s="11">
        <f t="shared" si="25"/>
        <v>0</v>
      </c>
      <c r="FO28" s="10">
        <f t="shared" si="25"/>
        <v>0</v>
      </c>
      <c r="FP28" s="11">
        <f t="shared" si="25"/>
        <v>0</v>
      </c>
      <c r="FQ28" s="10">
        <f t="shared" si="25"/>
        <v>0</v>
      </c>
      <c r="FR28" s="7">
        <f t="shared" si="25"/>
        <v>0</v>
      </c>
      <c r="FS28" s="11">
        <f t="shared" si="25"/>
        <v>0</v>
      </c>
      <c r="FT28" s="10">
        <f t="shared" si="25"/>
        <v>0</v>
      </c>
      <c r="FU28" s="11">
        <f t="shared" si="25"/>
        <v>0</v>
      </c>
      <c r="FV28" s="10">
        <f t="shared" si="25"/>
        <v>0</v>
      </c>
      <c r="FW28" s="11">
        <f t="shared" si="25"/>
        <v>0</v>
      </c>
      <c r="FX28" s="10">
        <f t="shared" si="25"/>
        <v>0</v>
      </c>
      <c r="FY28" s="11">
        <f t="shared" si="25"/>
        <v>0</v>
      </c>
      <c r="FZ28" s="10">
        <f t="shared" si="25"/>
        <v>0</v>
      </c>
      <c r="GA28" s="11">
        <f t="shared" si="25"/>
        <v>0</v>
      </c>
      <c r="GB28" s="10">
        <f t="shared" si="25"/>
        <v>0</v>
      </c>
      <c r="GC28" s="11">
        <f t="shared" si="25"/>
        <v>0</v>
      </c>
      <c r="GD28" s="10">
        <f t="shared" si="25"/>
        <v>0</v>
      </c>
      <c r="GE28" s="7">
        <f t="shared" si="25"/>
        <v>0</v>
      </c>
      <c r="GF28" s="7">
        <f t="shared" si="25"/>
        <v>0</v>
      </c>
    </row>
    <row r="29" spans="1:188" ht="20.100000000000001" customHeight="1" x14ac:dyDescent="0.2">
      <c r="A29" s="19" t="s">
        <v>78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9"/>
      <c r="GF29" s="13"/>
    </row>
    <row r="30" spans="1:188" x14ac:dyDescent="0.2">
      <c r="A30" s="6"/>
      <c r="B30" s="6"/>
      <c r="C30" s="6"/>
      <c r="D30" s="6" t="s">
        <v>79</v>
      </c>
      <c r="E30" s="3" t="s">
        <v>80</v>
      </c>
      <c r="F30" s="6">
        <f t="shared" ref="F30:F41" si="26">COUNTIF(U30:GD30,"e")</f>
        <v>1</v>
      </c>
      <c r="G30" s="6">
        <f t="shared" ref="G30:G41" si="27">COUNTIF(U30:GD30,"z")</f>
        <v>1</v>
      </c>
      <c r="H30" s="6">
        <f t="shared" ref="H30:H41" si="28">SUM(I30:Q30)</f>
        <v>60</v>
      </c>
      <c r="I30" s="6">
        <f t="shared" ref="I30:I41" si="29">U30+AP30+BK30+CF30+DA30+DV30+EQ30+FL30</f>
        <v>30</v>
      </c>
      <c r="J30" s="6">
        <f t="shared" ref="J30:J41" si="30">W30+AR30+BM30+CH30+DC30+DX30+ES30+FN30</f>
        <v>30</v>
      </c>
      <c r="K30" s="6">
        <f t="shared" ref="K30:K41" si="31">Y30+AT30+BO30+CJ30+DE30+DZ30+EU30+FP30</f>
        <v>0</v>
      </c>
      <c r="L30" s="6">
        <f t="shared" ref="L30:L41" si="32">AB30+AW30+BR30+CM30+DH30+EC30+EX30+FS30</f>
        <v>0</v>
      </c>
      <c r="M30" s="6">
        <f t="shared" ref="M30:M41" si="33">AD30+AY30+BT30+CO30+DJ30+EE30+EZ30+FU30</f>
        <v>0</v>
      </c>
      <c r="N30" s="6">
        <f t="shared" ref="N30:N41" si="34">AF30+BA30+BV30+CQ30+DL30+EG30+FB30+FW30</f>
        <v>0</v>
      </c>
      <c r="O30" s="6">
        <f t="shared" ref="O30:O41" si="35">AH30+BC30+BX30+CS30+DN30+EI30+FD30+FY30</f>
        <v>0</v>
      </c>
      <c r="P30" s="6">
        <f t="shared" ref="P30:P41" si="36">AJ30+BE30+BZ30+CU30+DP30+EK30+FF30+GA30</f>
        <v>0</v>
      </c>
      <c r="Q30" s="6">
        <f t="shared" ref="Q30:Q41" si="37">AL30+BG30+CB30+CW30+DR30+EM30+FH30+GC30</f>
        <v>0</v>
      </c>
      <c r="R30" s="7">
        <f t="shared" ref="R30:R41" si="38">AO30+BJ30+CE30+CZ30+DU30+EP30+FK30+GF30</f>
        <v>5</v>
      </c>
      <c r="S30" s="7">
        <f t="shared" ref="S30:S41" si="39">AN30+BI30+CD30+CY30+DT30+EO30+FJ30+GE30</f>
        <v>0</v>
      </c>
      <c r="T30" s="7">
        <v>2.6</v>
      </c>
      <c r="U30" s="11">
        <v>30</v>
      </c>
      <c r="V30" s="10" t="s">
        <v>65</v>
      </c>
      <c r="W30" s="11">
        <v>30</v>
      </c>
      <c r="X30" s="10" t="s">
        <v>59</v>
      </c>
      <c r="Y30" s="11"/>
      <c r="Z30" s="10"/>
      <c r="AA30" s="7">
        <v>5</v>
      </c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ref="AO30:AO41" si="40">AA30+AN30</f>
        <v>5</v>
      </c>
      <c r="AP30" s="11"/>
      <c r="AQ30" s="10"/>
      <c r="AR30" s="11"/>
      <c r="AS30" s="10"/>
      <c r="AT30" s="11"/>
      <c r="AU30" s="10"/>
      <c r="AV30" s="7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ref="BJ30:BJ41" si="41">AV30+BI30</f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ref="CE30:CE41" si="42">BQ30+CD30</f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ref="CZ30:CZ41" si="43">CL30+CY30</f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ref="DU30:DU41" si="44">DG30+DT30</f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ref="EP30:EP41" si="45">EB30+EO30</f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ref="FK30:FK41" si="46">EW30+FJ30</f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ref="GF30:GF41" si="47">FR30+GE30</f>
        <v>0</v>
      </c>
    </row>
    <row r="31" spans="1:188" x14ac:dyDescent="0.2">
      <c r="A31" s="6"/>
      <c r="B31" s="6"/>
      <c r="C31" s="6"/>
      <c r="D31" s="6" t="s">
        <v>81</v>
      </c>
      <c r="E31" s="3" t="s">
        <v>82</v>
      </c>
      <c r="F31" s="6">
        <f t="shared" si="26"/>
        <v>1</v>
      </c>
      <c r="G31" s="6">
        <f t="shared" si="27"/>
        <v>1</v>
      </c>
      <c r="H31" s="6">
        <f t="shared" si="28"/>
        <v>60</v>
      </c>
      <c r="I31" s="6">
        <f t="shared" si="29"/>
        <v>30</v>
      </c>
      <c r="J31" s="6">
        <f t="shared" si="30"/>
        <v>30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0</v>
      </c>
      <c r="T31" s="7">
        <v>2.6</v>
      </c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0</v>
      </c>
      <c r="AP31" s="11">
        <v>30</v>
      </c>
      <c r="AQ31" s="10" t="s">
        <v>65</v>
      </c>
      <c r="AR31" s="11">
        <v>30</v>
      </c>
      <c r="AS31" s="10" t="s">
        <v>59</v>
      </c>
      <c r="AT31" s="11"/>
      <c r="AU31" s="10"/>
      <c r="AV31" s="7">
        <v>5</v>
      </c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5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">
      <c r="A32" s="6"/>
      <c r="B32" s="6"/>
      <c r="C32" s="6"/>
      <c r="D32" s="6" t="s">
        <v>83</v>
      </c>
      <c r="E32" s="3" t="s">
        <v>84</v>
      </c>
      <c r="F32" s="6">
        <f t="shared" si="26"/>
        <v>1</v>
      </c>
      <c r="G32" s="6">
        <f t="shared" si="27"/>
        <v>1</v>
      </c>
      <c r="H32" s="6">
        <f t="shared" si="28"/>
        <v>45</v>
      </c>
      <c r="I32" s="6">
        <f t="shared" si="29"/>
        <v>30</v>
      </c>
      <c r="J32" s="6">
        <f t="shared" si="30"/>
        <v>0</v>
      </c>
      <c r="K32" s="6">
        <f t="shared" si="31"/>
        <v>0</v>
      </c>
      <c r="L32" s="6">
        <f t="shared" si="32"/>
        <v>0</v>
      </c>
      <c r="M32" s="6">
        <f t="shared" si="33"/>
        <v>15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4</v>
      </c>
      <c r="S32" s="7">
        <f t="shared" si="39"/>
        <v>1.5</v>
      </c>
      <c r="T32" s="7">
        <v>2.4</v>
      </c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0</v>
      </c>
      <c r="AP32" s="11"/>
      <c r="AQ32" s="10"/>
      <c r="AR32" s="11"/>
      <c r="AS32" s="10"/>
      <c r="AT32" s="11"/>
      <c r="AU32" s="10"/>
      <c r="AV32" s="7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>
        <v>30</v>
      </c>
      <c r="CG32" s="10" t="s">
        <v>65</v>
      </c>
      <c r="CH32" s="11"/>
      <c r="CI32" s="10"/>
      <c r="CJ32" s="11"/>
      <c r="CK32" s="10"/>
      <c r="CL32" s="7">
        <v>2.5</v>
      </c>
      <c r="CM32" s="11"/>
      <c r="CN32" s="10"/>
      <c r="CO32" s="11">
        <v>15</v>
      </c>
      <c r="CP32" s="10" t="s">
        <v>59</v>
      </c>
      <c r="CQ32" s="11"/>
      <c r="CR32" s="10"/>
      <c r="CS32" s="11"/>
      <c r="CT32" s="10"/>
      <c r="CU32" s="11"/>
      <c r="CV32" s="10"/>
      <c r="CW32" s="11"/>
      <c r="CX32" s="10"/>
      <c r="CY32" s="7">
        <v>1.5</v>
      </c>
      <c r="CZ32" s="7">
        <f t="shared" si="43"/>
        <v>4</v>
      </c>
      <c r="DA32" s="11"/>
      <c r="DB32" s="10"/>
      <c r="DC32" s="11"/>
      <c r="DD32" s="10"/>
      <c r="DE32" s="11"/>
      <c r="DF32" s="10"/>
      <c r="DG32" s="7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7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7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85</v>
      </c>
      <c r="E33" s="3" t="s">
        <v>86</v>
      </c>
      <c r="F33" s="6">
        <f t="shared" si="26"/>
        <v>0</v>
      </c>
      <c r="G33" s="6">
        <f t="shared" si="27"/>
        <v>2</v>
      </c>
      <c r="H33" s="6">
        <f t="shared" si="28"/>
        <v>45</v>
      </c>
      <c r="I33" s="6">
        <f t="shared" si="29"/>
        <v>15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30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3</v>
      </c>
      <c r="S33" s="7">
        <f t="shared" si="39"/>
        <v>2</v>
      </c>
      <c r="T33" s="7">
        <v>2</v>
      </c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15</v>
      </c>
      <c r="AQ33" s="10" t="s">
        <v>59</v>
      </c>
      <c r="AR33" s="11"/>
      <c r="AS33" s="10"/>
      <c r="AT33" s="11"/>
      <c r="AU33" s="10"/>
      <c r="AV33" s="7">
        <v>1</v>
      </c>
      <c r="AW33" s="11"/>
      <c r="AX33" s="10"/>
      <c r="AY33" s="11">
        <v>30</v>
      </c>
      <c r="AZ33" s="10" t="s">
        <v>59</v>
      </c>
      <c r="BA33" s="11"/>
      <c r="BB33" s="10"/>
      <c r="BC33" s="11"/>
      <c r="BD33" s="10"/>
      <c r="BE33" s="11"/>
      <c r="BF33" s="10"/>
      <c r="BG33" s="11"/>
      <c r="BH33" s="10"/>
      <c r="BI33" s="7">
        <v>2</v>
      </c>
      <c r="BJ33" s="7">
        <f t="shared" si="41"/>
        <v>3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7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87</v>
      </c>
      <c r="E34" s="3" t="s">
        <v>88</v>
      </c>
      <c r="F34" s="6">
        <f t="shared" si="26"/>
        <v>1</v>
      </c>
      <c r="G34" s="6">
        <f t="shared" si="27"/>
        <v>1</v>
      </c>
      <c r="H34" s="6">
        <f t="shared" si="28"/>
        <v>60</v>
      </c>
      <c r="I34" s="6">
        <f t="shared" si="29"/>
        <v>30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30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4</v>
      </c>
      <c r="S34" s="7">
        <f t="shared" si="39"/>
        <v>2</v>
      </c>
      <c r="T34" s="7">
        <v>4</v>
      </c>
      <c r="U34" s="11">
        <v>30</v>
      </c>
      <c r="V34" s="10" t="s">
        <v>65</v>
      </c>
      <c r="W34" s="11"/>
      <c r="X34" s="10"/>
      <c r="Y34" s="11"/>
      <c r="Z34" s="10"/>
      <c r="AA34" s="7">
        <v>2</v>
      </c>
      <c r="AB34" s="11"/>
      <c r="AC34" s="10"/>
      <c r="AD34" s="11">
        <v>30</v>
      </c>
      <c r="AE34" s="10" t="s">
        <v>59</v>
      </c>
      <c r="AF34" s="11"/>
      <c r="AG34" s="10"/>
      <c r="AH34" s="11"/>
      <c r="AI34" s="10"/>
      <c r="AJ34" s="11"/>
      <c r="AK34" s="10"/>
      <c r="AL34" s="11"/>
      <c r="AM34" s="10"/>
      <c r="AN34" s="7">
        <v>2</v>
      </c>
      <c r="AO34" s="7">
        <f t="shared" si="40"/>
        <v>4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89</v>
      </c>
      <c r="E35" s="3" t="s">
        <v>90</v>
      </c>
      <c r="F35" s="6">
        <f t="shared" si="26"/>
        <v>1</v>
      </c>
      <c r="G35" s="6">
        <f t="shared" si="27"/>
        <v>1</v>
      </c>
      <c r="H35" s="6">
        <f t="shared" si="28"/>
        <v>60</v>
      </c>
      <c r="I35" s="6">
        <f t="shared" si="29"/>
        <v>30</v>
      </c>
      <c r="J35" s="6">
        <f t="shared" si="30"/>
        <v>30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5</v>
      </c>
      <c r="S35" s="7">
        <f t="shared" si="39"/>
        <v>0</v>
      </c>
      <c r="T35" s="7">
        <v>2.7</v>
      </c>
      <c r="U35" s="11">
        <v>30</v>
      </c>
      <c r="V35" s="10" t="s">
        <v>65</v>
      </c>
      <c r="W35" s="11">
        <v>30</v>
      </c>
      <c r="X35" s="10" t="s">
        <v>59</v>
      </c>
      <c r="Y35" s="11"/>
      <c r="Z35" s="10"/>
      <c r="AA35" s="7">
        <v>5</v>
      </c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5</v>
      </c>
      <c r="AP35" s="11"/>
      <c r="AQ35" s="10"/>
      <c r="AR35" s="11"/>
      <c r="AS35" s="10"/>
      <c r="AT35" s="11"/>
      <c r="AU35" s="10"/>
      <c r="AV35" s="7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91</v>
      </c>
      <c r="E36" s="3" t="s">
        <v>92</v>
      </c>
      <c r="F36" s="6">
        <f t="shared" si="26"/>
        <v>1</v>
      </c>
      <c r="G36" s="6">
        <f t="shared" si="27"/>
        <v>1</v>
      </c>
      <c r="H36" s="6">
        <f t="shared" si="28"/>
        <v>60</v>
      </c>
      <c r="I36" s="6">
        <f t="shared" si="29"/>
        <v>30</v>
      </c>
      <c r="J36" s="6">
        <f t="shared" si="30"/>
        <v>30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5</v>
      </c>
      <c r="S36" s="7">
        <f t="shared" si="39"/>
        <v>0</v>
      </c>
      <c r="T36" s="7">
        <v>2.8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>
        <v>30</v>
      </c>
      <c r="AQ36" s="10" t="s">
        <v>65</v>
      </c>
      <c r="AR36" s="11">
        <v>30</v>
      </c>
      <c r="AS36" s="10" t="s">
        <v>59</v>
      </c>
      <c r="AT36" s="11"/>
      <c r="AU36" s="10"/>
      <c r="AV36" s="7">
        <v>5</v>
      </c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5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/>
      <c r="B37" s="6"/>
      <c r="C37" s="6"/>
      <c r="D37" s="6" t="s">
        <v>93</v>
      </c>
      <c r="E37" s="3" t="s">
        <v>94</v>
      </c>
      <c r="F37" s="6">
        <f t="shared" si="26"/>
        <v>1</v>
      </c>
      <c r="G37" s="6">
        <f t="shared" si="27"/>
        <v>1</v>
      </c>
      <c r="H37" s="6">
        <f t="shared" si="28"/>
        <v>45</v>
      </c>
      <c r="I37" s="6">
        <f t="shared" si="29"/>
        <v>30</v>
      </c>
      <c r="J37" s="6">
        <f t="shared" si="30"/>
        <v>15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4</v>
      </c>
      <c r="S37" s="7">
        <f t="shared" si="39"/>
        <v>0</v>
      </c>
      <c r="T37" s="7">
        <v>2.2000000000000002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>
        <v>30</v>
      </c>
      <c r="AQ37" s="10" t="s">
        <v>65</v>
      </c>
      <c r="AR37" s="11">
        <v>15</v>
      </c>
      <c r="AS37" s="10" t="s">
        <v>59</v>
      </c>
      <c r="AT37" s="11"/>
      <c r="AU37" s="10"/>
      <c r="AV37" s="7">
        <v>4</v>
      </c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1"/>
        <v>4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">
      <c r="A38" s="6"/>
      <c r="B38" s="6"/>
      <c r="C38" s="6"/>
      <c r="D38" s="6" t="s">
        <v>95</v>
      </c>
      <c r="E38" s="3" t="s">
        <v>96</v>
      </c>
      <c r="F38" s="6">
        <f t="shared" si="26"/>
        <v>0</v>
      </c>
      <c r="G38" s="6">
        <f t="shared" si="27"/>
        <v>3</v>
      </c>
      <c r="H38" s="6">
        <f t="shared" si="28"/>
        <v>75</v>
      </c>
      <c r="I38" s="6">
        <f t="shared" si="29"/>
        <v>30</v>
      </c>
      <c r="J38" s="6">
        <f t="shared" si="30"/>
        <v>30</v>
      </c>
      <c r="K38" s="6">
        <f t="shared" si="31"/>
        <v>0</v>
      </c>
      <c r="L38" s="6">
        <f t="shared" si="32"/>
        <v>0</v>
      </c>
      <c r="M38" s="6">
        <f t="shared" si="33"/>
        <v>15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5</v>
      </c>
      <c r="S38" s="7">
        <f t="shared" si="39"/>
        <v>1.6</v>
      </c>
      <c r="T38" s="7">
        <v>3.3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>
        <v>30</v>
      </c>
      <c r="BL38" s="10" t="s">
        <v>59</v>
      </c>
      <c r="BM38" s="11">
        <v>30</v>
      </c>
      <c r="BN38" s="10" t="s">
        <v>59</v>
      </c>
      <c r="BO38" s="11"/>
      <c r="BP38" s="10"/>
      <c r="BQ38" s="7">
        <v>3.4</v>
      </c>
      <c r="BR38" s="11"/>
      <c r="BS38" s="10"/>
      <c r="BT38" s="11">
        <v>15</v>
      </c>
      <c r="BU38" s="10" t="s">
        <v>59</v>
      </c>
      <c r="BV38" s="11"/>
      <c r="BW38" s="10"/>
      <c r="BX38" s="11"/>
      <c r="BY38" s="10"/>
      <c r="BZ38" s="11"/>
      <c r="CA38" s="10"/>
      <c r="CB38" s="11"/>
      <c r="CC38" s="10"/>
      <c r="CD38" s="7">
        <v>1.6</v>
      </c>
      <c r="CE38" s="7">
        <f t="shared" si="42"/>
        <v>5</v>
      </c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">
      <c r="A39" s="6"/>
      <c r="B39" s="6"/>
      <c r="C39" s="6"/>
      <c r="D39" s="6" t="s">
        <v>97</v>
      </c>
      <c r="E39" s="3" t="s">
        <v>98</v>
      </c>
      <c r="F39" s="6">
        <f t="shared" si="26"/>
        <v>1</v>
      </c>
      <c r="G39" s="6">
        <f t="shared" si="27"/>
        <v>1</v>
      </c>
      <c r="H39" s="6">
        <f t="shared" si="28"/>
        <v>45</v>
      </c>
      <c r="I39" s="6">
        <f t="shared" si="29"/>
        <v>30</v>
      </c>
      <c r="J39" s="6">
        <f t="shared" si="30"/>
        <v>15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3</v>
      </c>
      <c r="S39" s="7">
        <f t="shared" si="39"/>
        <v>0</v>
      </c>
      <c r="T39" s="7">
        <v>2.1</v>
      </c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0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1"/>
        <v>0</v>
      </c>
      <c r="BK39" s="11">
        <v>30</v>
      </c>
      <c r="BL39" s="10" t="s">
        <v>65</v>
      </c>
      <c r="BM39" s="11">
        <v>15</v>
      </c>
      <c r="BN39" s="10" t="s">
        <v>59</v>
      </c>
      <c r="BO39" s="11"/>
      <c r="BP39" s="10"/>
      <c r="BQ39" s="7">
        <v>3</v>
      </c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3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">
      <c r="A40" s="6"/>
      <c r="B40" s="6"/>
      <c r="C40" s="6"/>
      <c r="D40" s="6" t="s">
        <v>99</v>
      </c>
      <c r="E40" s="3" t="s">
        <v>100</v>
      </c>
      <c r="F40" s="6">
        <f t="shared" si="26"/>
        <v>0</v>
      </c>
      <c r="G40" s="6">
        <f t="shared" si="27"/>
        <v>2</v>
      </c>
      <c r="H40" s="6">
        <f t="shared" si="28"/>
        <v>45</v>
      </c>
      <c r="I40" s="6">
        <f t="shared" si="29"/>
        <v>15</v>
      </c>
      <c r="J40" s="6">
        <f t="shared" si="30"/>
        <v>0</v>
      </c>
      <c r="K40" s="6">
        <f t="shared" si="31"/>
        <v>0</v>
      </c>
      <c r="L40" s="6">
        <f t="shared" si="32"/>
        <v>0</v>
      </c>
      <c r="M40" s="6">
        <f t="shared" si="33"/>
        <v>30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4</v>
      </c>
      <c r="S40" s="7">
        <f t="shared" si="39"/>
        <v>2</v>
      </c>
      <c r="T40" s="7">
        <v>2.2000000000000002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0</v>
      </c>
      <c r="AP40" s="11"/>
      <c r="AQ40" s="10"/>
      <c r="AR40" s="11"/>
      <c r="AS40" s="10"/>
      <c r="AT40" s="11"/>
      <c r="AU40" s="10"/>
      <c r="AV40" s="7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>
        <v>15</v>
      </c>
      <c r="CG40" s="10" t="s">
        <v>59</v>
      </c>
      <c r="CH40" s="11"/>
      <c r="CI40" s="10"/>
      <c r="CJ40" s="11"/>
      <c r="CK40" s="10"/>
      <c r="CL40" s="7">
        <v>2</v>
      </c>
      <c r="CM40" s="11"/>
      <c r="CN40" s="10"/>
      <c r="CO40" s="11">
        <v>30</v>
      </c>
      <c r="CP40" s="10" t="s">
        <v>59</v>
      </c>
      <c r="CQ40" s="11"/>
      <c r="CR40" s="10"/>
      <c r="CS40" s="11"/>
      <c r="CT40" s="10"/>
      <c r="CU40" s="11"/>
      <c r="CV40" s="10"/>
      <c r="CW40" s="11"/>
      <c r="CX40" s="10"/>
      <c r="CY40" s="7">
        <v>2</v>
      </c>
      <c r="CZ40" s="7">
        <f t="shared" si="43"/>
        <v>4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x14ac:dyDescent="0.2">
      <c r="A41" s="6"/>
      <c r="B41" s="6"/>
      <c r="C41" s="6"/>
      <c r="D41" s="6" t="s">
        <v>101</v>
      </c>
      <c r="E41" s="3" t="s">
        <v>102</v>
      </c>
      <c r="F41" s="6">
        <f t="shared" si="26"/>
        <v>0</v>
      </c>
      <c r="G41" s="6">
        <f t="shared" si="27"/>
        <v>3</v>
      </c>
      <c r="H41" s="6">
        <f t="shared" si="28"/>
        <v>45</v>
      </c>
      <c r="I41" s="6">
        <f t="shared" si="29"/>
        <v>15</v>
      </c>
      <c r="J41" s="6">
        <f t="shared" si="30"/>
        <v>15</v>
      </c>
      <c r="K41" s="6">
        <f t="shared" si="31"/>
        <v>0</v>
      </c>
      <c r="L41" s="6">
        <f t="shared" si="32"/>
        <v>0</v>
      </c>
      <c r="M41" s="6">
        <f t="shared" si="33"/>
        <v>15</v>
      </c>
      <c r="N41" s="6">
        <f t="shared" si="34"/>
        <v>0</v>
      </c>
      <c r="O41" s="6">
        <f t="shared" si="35"/>
        <v>0</v>
      </c>
      <c r="P41" s="6">
        <f t="shared" si="36"/>
        <v>0</v>
      </c>
      <c r="Q41" s="6">
        <f t="shared" si="37"/>
        <v>0</v>
      </c>
      <c r="R41" s="7">
        <f t="shared" si="38"/>
        <v>4</v>
      </c>
      <c r="S41" s="7">
        <f t="shared" si="39"/>
        <v>1</v>
      </c>
      <c r="T41" s="7">
        <v>2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0"/>
        <v>0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1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2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3"/>
        <v>0</v>
      </c>
      <c r="DA41" s="11">
        <v>15</v>
      </c>
      <c r="DB41" s="10" t="s">
        <v>59</v>
      </c>
      <c r="DC41" s="11">
        <v>15</v>
      </c>
      <c r="DD41" s="10" t="s">
        <v>59</v>
      </c>
      <c r="DE41" s="11"/>
      <c r="DF41" s="10"/>
      <c r="DG41" s="7">
        <v>3</v>
      </c>
      <c r="DH41" s="11"/>
      <c r="DI41" s="10"/>
      <c r="DJ41" s="11">
        <v>15</v>
      </c>
      <c r="DK41" s="10" t="s">
        <v>59</v>
      </c>
      <c r="DL41" s="11"/>
      <c r="DM41" s="10"/>
      <c r="DN41" s="11"/>
      <c r="DO41" s="10"/>
      <c r="DP41" s="11"/>
      <c r="DQ41" s="10"/>
      <c r="DR41" s="11"/>
      <c r="DS41" s="10"/>
      <c r="DT41" s="7">
        <v>1</v>
      </c>
      <c r="DU41" s="7">
        <f t="shared" si="44"/>
        <v>4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5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6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7"/>
        <v>0</v>
      </c>
    </row>
    <row r="42" spans="1:188" ht="15.95" customHeight="1" x14ac:dyDescent="0.2">
      <c r="A42" s="6"/>
      <c r="B42" s="6"/>
      <c r="C42" s="6"/>
      <c r="D42" s="6"/>
      <c r="E42" s="6" t="s">
        <v>77</v>
      </c>
      <c r="F42" s="6">
        <f t="shared" ref="F42:AK42" si="48">SUM(F30:F41)</f>
        <v>8</v>
      </c>
      <c r="G42" s="6">
        <f t="shared" si="48"/>
        <v>18</v>
      </c>
      <c r="H42" s="6">
        <f t="shared" si="48"/>
        <v>645</v>
      </c>
      <c r="I42" s="6">
        <f t="shared" si="48"/>
        <v>315</v>
      </c>
      <c r="J42" s="6">
        <f t="shared" si="48"/>
        <v>195</v>
      </c>
      <c r="K42" s="6">
        <f t="shared" si="48"/>
        <v>0</v>
      </c>
      <c r="L42" s="6">
        <f t="shared" si="48"/>
        <v>0</v>
      </c>
      <c r="M42" s="6">
        <f t="shared" si="48"/>
        <v>135</v>
      </c>
      <c r="N42" s="6">
        <f t="shared" si="48"/>
        <v>0</v>
      </c>
      <c r="O42" s="6">
        <f t="shared" si="48"/>
        <v>0</v>
      </c>
      <c r="P42" s="6">
        <f t="shared" si="48"/>
        <v>0</v>
      </c>
      <c r="Q42" s="6">
        <f t="shared" si="48"/>
        <v>0</v>
      </c>
      <c r="R42" s="7">
        <f t="shared" si="48"/>
        <v>51</v>
      </c>
      <c r="S42" s="7">
        <f t="shared" si="48"/>
        <v>10.1</v>
      </c>
      <c r="T42" s="7">
        <f t="shared" si="48"/>
        <v>30.900000000000002</v>
      </c>
      <c r="U42" s="11">
        <f t="shared" si="48"/>
        <v>90</v>
      </c>
      <c r="V42" s="10">
        <f t="shared" si="48"/>
        <v>0</v>
      </c>
      <c r="W42" s="11">
        <f t="shared" si="48"/>
        <v>60</v>
      </c>
      <c r="X42" s="10">
        <f t="shared" si="48"/>
        <v>0</v>
      </c>
      <c r="Y42" s="11">
        <f t="shared" si="48"/>
        <v>0</v>
      </c>
      <c r="Z42" s="10">
        <f t="shared" si="48"/>
        <v>0</v>
      </c>
      <c r="AA42" s="7">
        <f t="shared" si="48"/>
        <v>12</v>
      </c>
      <c r="AB42" s="11">
        <f t="shared" si="48"/>
        <v>0</v>
      </c>
      <c r="AC42" s="10">
        <f t="shared" si="48"/>
        <v>0</v>
      </c>
      <c r="AD42" s="11">
        <f t="shared" si="48"/>
        <v>30</v>
      </c>
      <c r="AE42" s="10">
        <f t="shared" si="48"/>
        <v>0</v>
      </c>
      <c r="AF42" s="11">
        <f t="shared" si="48"/>
        <v>0</v>
      </c>
      <c r="AG42" s="10">
        <f t="shared" si="48"/>
        <v>0</v>
      </c>
      <c r="AH42" s="11">
        <f t="shared" si="48"/>
        <v>0</v>
      </c>
      <c r="AI42" s="10">
        <f t="shared" si="48"/>
        <v>0</v>
      </c>
      <c r="AJ42" s="11">
        <f t="shared" si="48"/>
        <v>0</v>
      </c>
      <c r="AK42" s="10">
        <f t="shared" si="48"/>
        <v>0</v>
      </c>
      <c r="AL42" s="11">
        <f t="shared" ref="AL42:BQ42" si="49">SUM(AL30:AL41)</f>
        <v>0</v>
      </c>
      <c r="AM42" s="10">
        <f t="shared" si="49"/>
        <v>0</v>
      </c>
      <c r="AN42" s="7">
        <f t="shared" si="49"/>
        <v>2</v>
      </c>
      <c r="AO42" s="7">
        <f t="shared" si="49"/>
        <v>14</v>
      </c>
      <c r="AP42" s="11">
        <f t="shared" si="49"/>
        <v>105</v>
      </c>
      <c r="AQ42" s="10">
        <f t="shared" si="49"/>
        <v>0</v>
      </c>
      <c r="AR42" s="11">
        <f t="shared" si="49"/>
        <v>75</v>
      </c>
      <c r="AS42" s="10">
        <f t="shared" si="49"/>
        <v>0</v>
      </c>
      <c r="AT42" s="11">
        <f t="shared" si="49"/>
        <v>0</v>
      </c>
      <c r="AU42" s="10">
        <f t="shared" si="49"/>
        <v>0</v>
      </c>
      <c r="AV42" s="7">
        <f t="shared" si="49"/>
        <v>15</v>
      </c>
      <c r="AW42" s="11">
        <f t="shared" si="49"/>
        <v>0</v>
      </c>
      <c r="AX42" s="10">
        <f t="shared" si="49"/>
        <v>0</v>
      </c>
      <c r="AY42" s="11">
        <f t="shared" si="49"/>
        <v>30</v>
      </c>
      <c r="AZ42" s="10">
        <f t="shared" si="49"/>
        <v>0</v>
      </c>
      <c r="BA42" s="11">
        <f t="shared" si="49"/>
        <v>0</v>
      </c>
      <c r="BB42" s="10">
        <f t="shared" si="49"/>
        <v>0</v>
      </c>
      <c r="BC42" s="11">
        <f t="shared" si="49"/>
        <v>0</v>
      </c>
      <c r="BD42" s="10">
        <f t="shared" si="49"/>
        <v>0</v>
      </c>
      <c r="BE42" s="11">
        <f t="shared" si="49"/>
        <v>0</v>
      </c>
      <c r="BF42" s="10">
        <f t="shared" si="49"/>
        <v>0</v>
      </c>
      <c r="BG42" s="11">
        <f t="shared" si="49"/>
        <v>0</v>
      </c>
      <c r="BH42" s="10">
        <f t="shared" si="49"/>
        <v>0</v>
      </c>
      <c r="BI42" s="7">
        <f t="shared" si="49"/>
        <v>2</v>
      </c>
      <c r="BJ42" s="7">
        <f t="shared" si="49"/>
        <v>17</v>
      </c>
      <c r="BK42" s="11">
        <f t="shared" si="49"/>
        <v>60</v>
      </c>
      <c r="BL42" s="10">
        <f t="shared" si="49"/>
        <v>0</v>
      </c>
      <c r="BM42" s="11">
        <f t="shared" si="49"/>
        <v>45</v>
      </c>
      <c r="BN42" s="10">
        <f t="shared" si="49"/>
        <v>0</v>
      </c>
      <c r="BO42" s="11">
        <f t="shared" si="49"/>
        <v>0</v>
      </c>
      <c r="BP42" s="10">
        <f t="shared" si="49"/>
        <v>0</v>
      </c>
      <c r="BQ42" s="7">
        <f t="shared" si="49"/>
        <v>6.4</v>
      </c>
      <c r="BR42" s="11">
        <f t="shared" ref="BR42:CW42" si="50">SUM(BR30:BR41)</f>
        <v>0</v>
      </c>
      <c r="BS42" s="10">
        <f t="shared" si="50"/>
        <v>0</v>
      </c>
      <c r="BT42" s="11">
        <f t="shared" si="50"/>
        <v>15</v>
      </c>
      <c r="BU42" s="10">
        <f t="shared" si="50"/>
        <v>0</v>
      </c>
      <c r="BV42" s="11">
        <f t="shared" si="50"/>
        <v>0</v>
      </c>
      <c r="BW42" s="10">
        <f t="shared" si="50"/>
        <v>0</v>
      </c>
      <c r="BX42" s="11">
        <f t="shared" si="50"/>
        <v>0</v>
      </c>
      <c r="BY42" s="10">
        <f t="shared" si="50"/>
        <v>0</v>
      </c>
      <c r="BZ42" s="11">
        <f t="shared" si="50"/>
        <v>0</v>
      </c>
      <c r="CA42" s="10">
        <f t="shared" si="50"/>
        <v>0</v>
      </c>
      <c r="CB42" s="11">
        <f t="shared" si="50"/>
        <v>0</v>
      </c>
      <c r="CC42" s="10">
        <f t="shared" si="50"/>
        <v>0</v>
      </c>
      <c r="CD42" s="7">
        <f t="shared" si="50"/>
        <v>1.6</v>
      </c>
      <c r="CE42" s="7">
        <f t="shared" si="50"/>
        <v>8</v>
      </c>
      <c r="CF42" s="11">
        <f t="shared" si="50"/>
        <v>45</v>
      </c>
      <c r="CG42" s="10">
        <f t="shared" si="50"/>
        <v>0</v>
      </c>
      <c r="CH42" s="11">
        <f t="shared" si="50"/>
        <v>0</v>
      </c>
      <c r="CI42" s="10">
        <f t="shared" si="50"/>
        <v>0</v>
      </c>
      <c r="CJ42" s="11">
        <f t="shared" si="50"/>
        <v>0</v>
      </c>
      <c r="CK42" s="10">
        <f t="shared" si="50"/>
        <v>0</v>
      </c>
      <c r="CL42" s="7">
        <f t="shared" si="50"/>
        <v>4.5</v>
      </c>
      <c r="CM42" s="11">
        <f t="shared" si="50"/>
        <v>0</v>
      </c>
      <c r="CN42" s="10">
        <f t="shared" si="50"/>
        <v>0</v>
      </c>
      <c r="CO42" s="11">
        <f t="shared" si="50"/>
        <v>45</v>
      </c>
      <c r="CP42" s="10">
        <f t="shared" si="50"/>
        <v>0</v>
      </c>
      <c r="CQ42" s="11">
        <f t="shared" si="50"/>
        <v>0</v>
      </c>
      <c r="CR42" s="10">
        <f t="shared" si="50"/>
        <v>0</v>
      </c>
      <c r="CS42" s="11">
        <f t="shared" si="50"/>
        <v>0</v>
      </c>
      <c r="CT42" s="10">
        <f t="shared" si="50"/>
        <v>0</v>
      </c>
      <c r="CU42" s="11">
        <f t="shared" si="50"/>
        <v>0</v>
      </c>
      <c r="CV42" s="10">
        <f t="shared" si="50"/>
        <v>0</v>
      </c>
      <c r="CW42" s="11">
        <f t="shared" si="50"/>
        <v>0</v>
      </c>
      <c r="CX42" s="10">
        <f t="shared" ref="CX42:EC42" si="51">SUM(CX30:CX41)</f>
        <v>0</v>
      </c>
      <c r="CY42" s="7">
        <f t="shared" si="51"/>
        <v>3.5</v>
      </c>
      <c r="CZ42" s="7">
        <f t="shared" si="51"/>
        <v>8</v>
      </c>
      <c r="DA42" s="11">
        <f t="shared" si="51"/>
        <v>15</v>
      </c>
      <c r="DB42" s="10">
        <f t="shared" si="51"/>
        <v>0</v>
      </c>
      <c r="DC42" s="11">
        <f t="shared" si="51"/>
        <v>15</v>
      </c>
      <c r="DD42" s="10">
        <f t="shared" si="51"/>
        <v>0</v>
      </c>
      <c r="DE42" s="11">
        <f t="shared" si="51"/>
        <v>0</v>
      </c>
      <c r="DF42" s="10">
        <f t="shared" si="51"/>
        <v>0</v>
      </c>
      <c r="DG42" s="7">
        <f t="shared" si="51"/>
        <v>3</v>
      </c>
      <c r="DH42" s="11">
        <f t="shared" si="51"/>
        <v>0</v>
      </c>
      <c r="DI42" s="10">
        <f t="shared" si="51"/>
        <v>0</v>
      </c>
      <c r="DJ42" s="11">
        <f t="shared" si="51"/>
        <v>15</v>
      </c>
      <c r="DK42" s="10">
        <f t="shared" si="51"/>
        <v>0</v>
      </c>
      <c r="DL42" s="11">
        <f t="shared" si="51"/>
        <v>0</v>
      </c>
      <c r="DM42" s="10">
        <f t="shared" si="51"/>
        <v>0</v>
      </c>
      <c r="DN42" s="11">
        <f t="shared" si="51"/>
        <v>0</v>
      </c>
      <c r="DO42" s="10">
        <f t="shared" si="51"/>
        <v>0</v>
      </c>
      <c r="DP42" s="11">
        <f t="shared" si="51"/>
        <v>0</v>
      </c>
      <c r="DQ42" s="10">
        <f t="shared" si="51"/>
        <v>0</v>
      </c>
      <c r="DR42" s="11">
        <f t="shared" si="51"/>
        <v>0</v>
      </c>
      <c r="DS42" s="10">
        <f t="shared" si="51"/>
        <v>0</v>
      </c>
      <c r="DT42" s="7">
        <f t="shared" si="51"/>
        <v>1</v>
      </c>
      <c r="DU42" s="7">
        <f t="shared" si="51"/>
        <v>4</v>
      </c>
      <c r="DV42" s="11">
        <f t="shared" si="51"/>
        <v>0</v>
      </c>
      <c r="DW42" s="10">
        <f t="shared" si="51"/>
        <v>0</v>
      </c>
      <c r="DX42" s="11">
        <f t="shared" si="51"/>
        <v>0</v>
      </c>
      <c r="DY42" s="10">
        <f t="shared" si="51"/>
        <v>0</v>
      </c>
      <c r="DZ42" s="11">
        <f t="shared" si="51"/>
        <v>0</v>
      </c>
      <c r="EA42" s="10">
        <f t="shared" si="51"/>
        <v>0</v>
      </c>
      <c r="EB42" s="7">
        <f t="shared" si="51"/>
        <v>0</v>
      </c>
      <c r="EC42" s="11">
        <f t="shared" si="51"/>
        <v>0</v>
      </c>
      <c r="ED42" s="10">
        <f t="shared" ref="ED42:FI42" si="52">SUM(ED30:ED41)</f>
        <v>0</v>
      </c>
      <c r="EE42" s="11">
        <f t="shared" si="52"/>
        <v>0</v>
      </c>
      <c r="EF42" s="10">
        <f t="shared" si="52"/>
        <v>0</v>
      </c>
      <c r="EG42" s="11">
        <f t="shared" si="52"/>
        <v>0</v>
      </c>
      <c r="EH42" s="10">
        <f t="shared" si="52"/>
        <v>0</v>
      </c>
      <c r="EI42" s="11">
        <f t="shared" si="52"/>
        <v>0</v>
      </c>
      <c r="EJ42" s="10">
        <f t="shared" si="52"/>
        <v>0</v>
      </c>
      <c r="EK42" s="11">
        <f t="shared" si="52"/>
        <v>0</v>
      </c>
      <c r="EL42" s="10">
        <f t="shared" si="52"/>
        <v>0</v>
      </c>
      <c r="EM42" s="11">
        <f t="shared" si="52"/>
        <v>0</v>
      </c>
      <c r="EN42" s="10">
        <f t="shared" si="52"/>
        <v>0</v>
      </c>
      <c r="EO42" s="7">
        <f t="shared" si="52"/>
        <v>0</v>
      </c>
      <c r="EP42" s="7">
        <f t="shared" si="52"/>
        <v>0</v>
      </c>
      <c r="EQ42" s="11">
        <f t="shared" si="52"/>
        <v>0</v>
      </c>
      <c r="ER42" s="10">
        <f t="shared" si="52"/>
        <v>0</v>
      </c>
      <c r="ES42" s="11">
        <f t="shared" si="52"/>
        <v>0</v>
      </c>
      <c r="ET42" s="10">
        <f t="shared" si="52"/>
        <v>0</v>
      </c>
      <c r="EU42" s="11">
        <f t="shared" si="52"/>
        <v>0</v>
      </c>
      <c r="EV42" s="10">
        <f t="shared" si="52"/>
        <v>0</v>
      </c>
      <c r="EW42" s="7">
        <f t="shared" si="52"/>
        <v>0</v>
      </c>
      <c r="EX42" s="11">
        <f t="shared" si="52"/>
        <v>0</v>
      </c>
      <c r="EY42" s="10">
        <f t="shared" si="52"/>
        <v>0</v>
      </c>
      <c r="EZ42" s="11">
        <f t="shared" si="52"/>
        <v>0</v>
      </c>
      <c r="FA42" s="10">
        <f t="shared" si="52"/>
        <v>0</v>
      </c>
      <c r="FB42" s="11">
        <f t="shared" si="52"/>
        <v>0</v>
      </c>
      <c r="FC42" s="10">
        <f t="shared" si="52"/>
        <v>0</v>
      </c>
      <c r="FD42" s="11">
        <f t="shared" si="52"/>
        <v>0</v>
      </c>
      <c r="FE42" s="10">
        <f t="shared" si="52"/>
        <v>0</v>
      </c>
      <c r="FF42" s="11">
        <f t="shared" si="52"/>
        <v>0</v>
      </c>
      <c r="FG42" s="10">
        <f t="shared" si="52"/>
        <v>0</v>
      </c>
      <c r="FH42" s="11">
        <f t="shared" si="52"/>
        <v>0</v>
      </c>
      <c r="FI42" s="10">
        <f t="shared" si="52"/>
        <v>0</v>
      </c>
      <c r="FJ42" s="7">
        <f t="shared" ref="FJ42:GF42" si="53">SUM(FJ30:FJ41)</f>
        <v>0</v>
      </c>
      <c r="FK42" s="7">
        <f t="shared" si="53"/>
        <v>0</v>
      </c>
      <c r="FL42" s="11">
        <f t="shared" si="53"/>
        <v>0</v>
      </c>
      <c r="FM42" s="10">
        <f t="shared" si="53"/>
        <v>0</v>
      </c>
      <c r="FN42" s="11">
        <f t="shared" si="53"/>
        <v>0</v>
      </c>
      <c r="FO42" s="10">
        <f t="shared" si="53"/>
        <v>0</v>
      </c>
      <c r="FP42" s="11">
        <f t="shared" si="53"/>
        <v>0</v>
      </c>
      <c r="FQ42" s="10">
        <f t="shared" si="53"/>
        <v>0</v>
      </c>
      <c r="FR42" s="7">
        <f t="shared" si="53"/>
        <v>0</v>
      </c>
      <c r="FS42" s="11">
        <f t="shared" si="53"/>
        <v>0</v>
      </c>
      <c r="FT42" s="10">
        <f t="shared" si="53"/>
        <v>0</v>
      </c>
      <c r="FU42" s="11">
        <f t="shared" si="53"/>
        <v>0</v>
      </c>
      <c r="FV42" s="10">
        <f t="shared" si="53"/>
        <v>0</v>
      </c>
      <c r="FW42" s="11">
        <f t="shared" si="53"/>
        <v>0</v>
      </c>
      <c r="FX42" s="10">
        <f t="shared" si="53"/>
        <v>0</v>
      </c>
      <c r="FY42" s="11">
        <f t="shared" si="53"/>
        <v>0</v>
      </c>
      <c r="FZ42" s="10">
        <f t="shared" si="53"/>
        <v>0</v>
      </c>
      <c r="GA42" s="11">
        <f t="shared" si="53"/>
        <v>0</v>
      </c>
      <c r="GB42" s="10">
        <f t="shared" si="53"/>
        <v>0</v>
      </c>
      <c r="GC42" s="11">
        <f t="shared" si="53"/>
        <v>0</v>
      </c>
      <c r="GD42" s="10">
        <f t="shared" si="53"/>
        <v>0</v>
      </c>
      <c r="GE42" s="7">
        <f t="shared" si="53"/>
        <v>0</v>
      </c>
      <c r="GF42" s="7">
        <f t="shared" si="53"/>
        <v>0</v>
      </c>
    </row>
    <row r="43" spans="1:188" ht="20.100000000000001" customHeight="1" x14ac:dyDescent="0.2">
      <c r="A43" s="19" t="s">
        <v>103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9"/>
      <c r="GF43" s="13"/>
    </row>
    <row r="44" spans="1:188" x14ac:dyDescent="0.2">
      <c r="A44" s="6"/>
      <c r="B44" s="6"/>
      <c r="C44" s="6"/>
      <c r="D44" s="6" t="s">
        <v>104</v>
      </c>
      <c r="E44" s="3" t="s">
        <v>105</v>
      </c>
      <c r="F44" s="6">
        <f t="shared" ref="F44:F66" si="54">COUNTIF(U44:GD44,"e")</f>
        <v>0</v>
      </c>
      <c r="G44" s="6">
        <f t="shared" ref="G44:G66" si="55">COUNTIF(U44:GD44,"z")</f>
        <v>2</v>
      </c>
      <c r="H44" s="6">
        <f t="shared" ref="H44:H77" si="56">SUM(I44:Q44)</f>
        <v>45</v>
      </c>
      <c r="I44" s="6">
        <f t="shared" ref="I44:I77" si="57">U44+AP44+BK44+CF44+DA44+DV44+EQ44+FL44</f>
        <v>15</v>
      </c>
      <c r="J44" s="6">
        <f t="shared" ref="J44:J77" si="58">W44+AR44+BM44+CH44+DC44+DX44+ES44+FN44</f>
        <v>0</v>
      </c>
      <c r="K44" s="6">
        <f t="shared" ref="K44:K77" si="59">Y44+AT44+BO44+CJ44+DE44+DZ44+EU44+FP44</f>
        <v>0</v>
      </c>
      <c r="L44" s="6">
        <f t="shared" ref="L44:L77" si="60">AB44+AW44+BR44+CM44+DH44+EC44+EX44+FS44</f>
        <v>0</v>
      </c>
      <c r="M44" s="6">
        <f t="shared" ref="M44:M77" si="61">AD44+AY44+BT44+CO44+DJ44+EE44+EZ44+FU44</f>
        <v>30</v>
      </c>
      <c r="N44" s="6">
        <f t="shared" ref="N44:N77" si="62">AF44+BA44+BV44+CQ44+DL44+EG44+FB44+FW44</f>
        <v>0</v>
      </c>
      <c r="O44" s="6">
        <f t="shared" ref="O44:O77" si="63">AH44+BC44+BX44+CS44+DN44+EI44+FD44+FY44</f>
        <v>0</v>
      </c>
      <c r="P44" s="6">
        <f t="shared" ref="P44:P77" si="64">AJ44+BE44+BZ44+CU44+DP44+EK44+FF44+GA44</f>
        <v>0</v>
      </c>
      <c r="Q44" s="6">
        <f t="shared" ref="Q44:Q77" si="65">AL44+BG44+CB44+CW44+DR44+EM44+FH44+GC44</f>
        <v>0</v>
      </c>
      <c r="R44" s="7">
        <f t="shared" ref="R44:R77" si="66">AO44+BJ44+CE44+CZ44+DU44+EP44+FK44+GF44</f>
        <v>3</v>
      </c>
      <c r="S44" s="7">
        <f t="shared" ref="S44:S77" si="67">AN44+BI44+CD44+CY44+DT44+EO44+FJ44+GE44</f>
        <v>2</v>
      </c>
      <c r="T44" s="7">
        <v>2</v>
      </c>
      <c r="U44" s="11">
        <v>15</v>
      </c>
      <c r="V44" s="10" t="s">
        <v>59</v>
      </c>
      <c r="W44" s="11"/>
      <c r="X44" s="10"/>
      <c r="Y44" s="11"/>
      <c r="Z44" s="10"/>
      <c r="AA44" s="7">
        <v>1</v>
      </c>
      <c r="AB44" s="11"/>
      <c r="AC44" s="10"/>
      <c r="AD44" s="11">
        <v>30</v>
      </c>
      <c r="AE44" s="10" t="s">
        <v>59</v>
      </c>
      <c r="AF44" s="11"/>
      <c r="AG44" s="10"/>
      <c r="AH44" s="11"/>
      <c r="AI44" s="10"/>
      <c r="AJ44" s="11"/>
      <c r="AK44" s="10"/>
      <c r="AL44" s="11"/>
      <c r="AM44" s="10"/>
      <c r="AN44" s="7">
        <v>2</v>
      </c>
      <c r="AO44" s="7">
        <f t="shared" ref="AO44:AO77" si="68">AA44+AN44</f>
        <v>3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ref="BJ44:BJ77" si="69">AV44+BI44</f>
        <v>0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ref="CE44:CE77" si="70">BQ44+CD44</f>
        <v>0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ref="CZ44:CZ77" si="71">CL44+CY44</f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ref="DU44:DU77" si="72">DG44+DT44</f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ref="EP44:EP77" si="73">EB44+EO44</f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ref="FK44:FK77" si="74">EW44+FJ44</f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ref="GF44:GF77" si="75">FR44+GE44</f>
        <v>0</v>
      </c>
    </row>
    <row r="45" spans="1:188" x14ac:dyDescent="0.2">
      <c r="A45" s="6"/>
      <c r="B45" s="6"/>
      <c r="C45" s="6"/>
      <c r="D45" s="6" t="s">
        <v>106</v>
      </c>
      <c r="E45" s="3" t="s">
        <v>107</v>
      </c>
      <c r="F45" s="6">
        <f t="shared" si="54"/>
        <v>0</v>
      </c>
      <c r="G45" s="6">
        <f t="shared" si="55"/>
        <v>2</v>
      </c>
      <c r="H45" s="6">
        <f t="shared" si="56"/>
        <v>45</v>
      </c>
      <c r="I45" s="6">
        <f t="shared" si="57"/>
        <v>15</v>
      </c>
      <c r="J45" s="6">
        <f t="shared" si="58"/>
        <v>0</v>
      </c>
      <c r="K45" s="6">
        <f t="shared" si="59"/>
        <v>0</v>
      </c>
      <c r="L45" s="6">
        <f t="shared" si="60"/>
        <v>0</v>
      </c>
      <c r="M45" s="6">
        <f t="shared" si="61"/>
        <v>30</v>
      </c>
      <c r="N45" s="6">
        <f t="shared" si="62"/>
        <v>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3</v>
      </c>
      <c r="S45" s="7">
        <f t="shared" si="67"/>
        <v>2</v>
      </c>
      <c r="T45" s="7">
        <v>1.9</v>
      </c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>
        <v>15</v>
      </c>
      <c r="AQ45" s="10" t="s">
        <v>59</v>
      </c>
      <c r="AR45" s="11"/>
      <c r="AS45" s="10"/>
      <c r="AT45" s="11"/>
      <c r="AU45" s="10"/>
      <c r="AV45" s="7">
        <v>1</v>
      </c>
      <c r="AW45" s="11"/>
      <c r="AX45" s="10"/>
      <c r="AY45" s="11">
        <v>30</v>
      </c>
      <c r="AZ45" s="10" t="s">
        <v>59</v>
      </c>
      <c r="BA45" s="11"/>
      <c r="BB45" s="10"/>
      <c r="BC45" s="11"/>
      <c r="BD45" s="10"/>
      <c r="BE45" s="11"/>
      <c r="BF45" s="10"/>
      <c r="BG45" s="11"/>
      <c r="BH45" s="10"/>
      <c r="BI45" s="7">
        <v>2</v>
      </c>
      <c r="BJ45" s="7">
        <f t="shared" si="69"/>
        <v>3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">
      <c r="A46" s="6"/>
      <c r="B46" s="6"/>
      <c r="C46" s="6"/>
      <c r="D46" s="6" t="s">
        <v>108</v>
      </c>
      <c r="E46" s="3" t="s">
        <v>109</v>
      </c>
      <c r="F46" s="6">
        <f t="shared" si="54"/>
        <v>0</v>
      </c>
      <c r="G46" s="6">
        <f t="shared" si="55"/>
        <v>2</v>
      </c>
      <c r="H46" s="6">
        <f t="shared" si="56"/>
        <v>45</v>
      </c>
      <c r="I46" s="6">
        <f t="shared" si="57"/>
        <v>15</v>
      </c>
      <c r="J46" s="6">
        <f t="shared" si="58"/>
        <v>0</v>
      </c>
      <c r="K46" s="6">
        <f t="shared" si="59"/>
        <v>0</v>
      </c>
      <c r="L46" s="6">
        <f t="shared" si="60"/>
        <v>0</v>
      </c>
      <c r="M46" s="6">
        <f t="shared" si="61"/>
        <v>30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4</v>
      </c>
      <c r="S46" s="7">
        <f t="shared" si="67"/>
        <v>2.5</v>
      </c>
      <c r="T46" s="7">
        <v>2</v>
      </c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11"/>
      <c r="AU46" s="10"/>
      <c r="AV46" s="7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>
        <v>15</v>
      </c>
      <c r="BL46" s="10" t="s">
        <v>59</v>
      </c>
      <c r="BM46" s="11"/>
      <c r="BN46" s="10"/>
      <c r="BO46" s="11"/>
      <c r="BP46" s="10"/>
      <c r="BQ46" s="7">
        <v>1.5</v>
      </c>
      <c r="BR46" s="11"/>
      <c r="BS46" s="10"/>
      <c r="BT46" s="11">
        <v>30</v>
      </c>
      <c r="BU46" s="10" t="s">
        <v>59</v>
      </c>
      <c r="BV46" s="11"/>
      <c r="BW46" s="10"/>
      <c r="BX46" s="11"/>
      <c r="BY46" s="10"/>
      <c r="BZ46" s="11"/>
      <c r="CA46" s="10"/>
      <c r="CB46" s="11"/>
      <c r="CC46" s="10"/>
      <c r="CD46" s="7">
        <v>2.5</v>
      </c>
      <c r="CE46" s="7">
        <f t="shared" si="70"/>
        <v>4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11"/>
      <c r="EA46" s="10"/>
      <c r="EB46" s="7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11"/>
      <c r="EV46" s="10"/>
      <c r="EW46" s="7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">
      <c r="A47" s="6"/>
      <c r="B47" s="6"/>
      <c r="C47" s="6"/>
      <c r="D47" s="6" t="s">
        <v>110</v>
      </c>
      <c r="E47" s="3" t="s">
        <v>111</v>
      </c>
      <c r="F47" s="6">
        <f t="shared" si="54"/>
        <v>0</v>
      </c>
      <c r="G47" s="6">
        <f t="shared" si="55"/>
        <v>2</v>
      </c>
      <c r="H47" s="6">
        <f t="shared" si="56"/>
        <v>60</v>
      </c>
      <c r="I47" s="6">
        <f t="shared" si="57"/>
        <v>30</v>
      </c>
      <c r="J47" s="6">
        <f t="shared" si="58"/>
        <v>0</v>
      </c>
      <c r="K47" s="6">
        <f t="shared" si="59"/>
        <v>0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30</v>
      </c>
      <c r="P47" s="6">
        <f t="shared" si="64"/>
        <v>0</v>
      </c>
      <c r="Q47" s="6">
        <f t="shared" si="65"/>
        <v>0</v>
      </c>
      <c r="R47" s="7">
        <f t="shared" si="66"/>
        <v>5</v>
      </c>
      <c r="S47" s="7">
        <f t="shared" si="67"/>
        <v>2.5</v>
      </c>
      <c r="T47" s="7">
        <v>2.8</v>
      </c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11"/>
      <c r="AU47" s="10"/>
      <c r="AV47" s="7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>
        <v>30</v>
      </c>
      <c r="BL47" s="10" t="s">
        <v>59</v>
      </c>
      <c r="BM47" s="11"/>
      <c r="BN47" s="10"/>
      <c r="BO47" s="11"/>
      <c r="BP47" s="10"/>
      <c r="BQ47" s="7">
        <v>2.5</v>
      </c>
      <c r="BR47" s="11"/>
      <c r="BS47" s="10"/>
      <c r="BT47" s="11"/>
      <c r="BU47" s="10"/>
      <c r="BV47" s="11"/>
      <c r="BW47" s="10"/>
      <c r="BX47" s="11">
        <v>30</v>
      </c>
      <c r="BY47" s="10" t="s">
        <v>59</v>
      </c>
      <c r="BZ47" s="11"/>
      <c r="CA47" s="10"/>
      <c r="CB47" s="11"/>
      <c r="CC47" s="10"/>
      <c r="CD47" s="7">
        <v>2.5</v>
      </c>
      <c r="CE47" s="7">
        <f t="shared" si="70"/>
        <v>5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11"/>
      <c r="EV47" s="10"/>
      <c r="EW47" s="7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">
      <c r="A48" s="6"/>
      <c r="B48" s="6"/>
      <c r="C48" s="6"/>
      <c r="D48" s="6" t="s">
        <v>112</v>
      </c>
      <c r="E48" s="3" t="s">
        <v>113</v>
      </c>
      <c r="F48" s="6">
        <f t="shared" si="54"/>
        <v>1</v>
      </c>
      <c r="G48" s="6">
        <f t="shared" si="55"/>
        <v>2</v>
      </c>
      <c r="H48" s="6">
        <f t="shared" si="56"/>
        <v>75</v>
      </c>
      <c r="I48" s="6">
        <f t="shared" si="57"/>
        <v>30</v>
      </c>
      <c r="J48" s="6">
        <f t="shared" si="58"/>
        <v>0</v>
      </c>
      <c r="K48" s="6">
        <f t="shared" si="59"/>
        <v>0</v>
      </c>
      <c r="L48" s="6">
        <f t="shared" si="60"/>
        <v>0</v>
      </c>
      <c r="M48" s="6">
        <f t="shared" si="61"/>
        <v>15</v>
      </c>
      <c r="N48" s="6">
        <f t="shared" si="62"/>
        <v>0</v>
      </c>
      <c r="O48" s="6">
        <f t="shared" si="63"/>
        <v>30</v>
      </c>
      <c r="P48" s="6">
        <f t="shared" si="64"/>
        <v>0</v>
      </c>
      <c r="Q48" s="6">
        <f t="shared" si="65"/>
        <v>0</v>
      </c>
      <c r="R48" s="7">
        <f t="shared" si="66"/>
        <v>5</v>
      </c>
      <c r="S48" s="7">
        <f t="shared" si="67"/>
        <v>3</v>
      </c>
      <c r="T48" s="7">
        <v>3.2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11"/>
      <c r="AU48" s="10"/>
      <c r="AV48" s="7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70"/>
        <v>0</v>
      </c>
      <c r="CF48" s="11">
        <v>30</v>
      </c>
      <c r="CG48" s="10" t="s">
        <v>65</v>
      </c>
      <c r="CH48" s="11"/>
      <c r="CI48" s="10"/>
      <c r="CJ48" s="11"/>
      <c r="CK48" s="10"/>
      <c r="CL48" s="7">
        <v>2</v>
      </c>
      <c r="CM48" s="11"/>
      <c r="CN48" s="10"/>
      <c r="CO48" s="11">
        <v>15</v>
      </c>
      <c r="CP48" s="10" t="s">
        <v>59</v>
      </c>
      <c r="CQ48" s="11"/>
      <c r="CR48" s="10"/>
      <c r="CS48" s="11">
        <v>30</v>
      </c>
      <c r="CT48" s="10" t="s">
        <v>59</v>
      </c>
      <c r="CU48" s="11"/>
      <c r="CV48" s="10"/>
      <c r="CW48" s="11"/>
      <c r="CX48" s="10"/>
      <c r="CY48" s="7">
        <v>3</v>
      </c>
      <c r="CZ48" s="7">
        <f t="shared" si="71"/>
        <v>5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">
      <c r="A49" s="6"/>
      <c r="B49" s="6"/>
      <c r="C49" s="6"/>
      <c r="D49" s="6" t="s">
        <v>114</v>
      </c>
      <c r="E49" s="3" t="s">
        <v>115</v>
      </c>
      <c r="F49" s="6">
        <f t="shared" si="54"/>
        <v>1</v>
      </c>
      <c r="G49" s="6">
        <f t="shared" si="55"/>
        <v>1</v>
      </c>
      <c r="H49" s="6">
        <f t="shared" si="56"/>
        <v>60</v>
      </c>
      <c r="I49" s="6">
        <f t="shared" si="57"/>
        <v>30</v>
      </c>
      <c r="J49" s="6">
        <f t="shared" si="58"/>
        <v>0</v>
      </c>
      <c r="K49" s="6">
        <f t="shared" si="59"/>
        <v>0</v>
      </c>
      <c r="L49" s="6">
        <f t="shared" si="60"/>
        <v>0</v>
      </c>
      <c r="M49" s="6">
        <f t="shared" si="61"/>
        <v>30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5</v>
      </c>
      <c r="S49" s="7">
        <f t="shared" si="67"/>
        <v>2.2999999999999998</v>
      </c>
      <c r="T49" s="7">
        <v>2.4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>
        <v>30</v>
      </c>
      <c r="CG49" s="10" t="s">
        <v>65</v>
      </c>
      <c r="CH49" s="11"/>
      <c r="CI49" s="10"/>
      <c r="CJ49" s="11"/>
      <c r="CK49" s="10"/>
      <c r="CL49" s="7">
        <v>2.7</v>
      </c>
      <c r="CM49" s="11"/>
      <c r="CN49" s="10"/>
      <c r="CO49" s="11">
        <v>30</v>
      </c>
      <c r="CP49" s="10" t="s">
        <v>59</v>
      </c>
      <c r="CQ49" s="11"/>
      <c r="CR49" s="10"/>
      <c r="CS49" s="11"/>
      <c r="CT49" s="10"/>
      <c r="CU49" s="11"/>
      <c r="CV49" s="10"/>
      <c r="CW49" s="11"/>
      <c r="CX49" s="10"/>
      <c r="CY49" s="7">
        <v>2.2999999999999998</v>
      </c>
      <c r="CZ49" s="7">
        <f t="shared" si="71"/>
        <v>5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">
      <c r="A50" s="6"/>
      <c r="B50" s="6"/>
      <c r="C50" s="6"/>
      <c r="D50" s="6" t="s">
        <v>116</v>
      </c>
      <c r="E50" s="3" t="s">
        <v>117</v>
      </c>
      <c r="F50" s="6">
        <f t="shared" si="54"/>
        <v>0</v>
      </c>
      <c r="G50" s="6">
        <f t="shared" si="55"/>
        <v>2</v>
      </c>
      <c r="H50" s="6">
        <f t="shared" si="56"/>
        <v>60</v>
      </c>
      <c r="I50" s="6">
        <f t="shared" si="57"/>
        <v>30</v>
      </c>
      <c r="J50" s="6">
        <f t="shared" si="58"/>
        <v>0</v>
      </c>
      <c r="K50" s="6">
        <f t="shared" si="59"/>
        <v>0</v>
      </c>
      <c r="L50" s="6">
        <f t="shared" si="60"/>
        <v>0</v>
      </c>
      <c r="M50" s="6">
        <f t="shared" si="61"/>
        <v>0</v>
      </c>
      <c r="N50" s="6">
        <f t="shared" si="62"/>
        <v>0</v>
      </c>
      <c r="O50" s="6">
        <f t="shared" si="63"/>
        <v>30</v>
      </c>
      <c r="P50" s="6">
        <f t="shared" si="64"/>
        <v>0</v>
      </c>
      <c r="Q50" s="6">
        <f t="shared" si="65"/>
        <v>0</v>
      </c>
      <c r="R50" s="7">
        <f t="shared" si="66"/>
        <v>5</v>
      </c>
      <c r="S50" s="7">
        <f t="shared" si="67"/>
        <v>2.5</v>
      </c>
      <c r="T50" s="7">
        <v>3.2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>
        <v>30</v>
      </c>
      <c r="DB50" s="10" t="s">
        <v>59</v>
      </c>
      <c r="DC50" s="11"/>
      <c r="DD50" s="10"/>
      <c r="DE50" s="11"/>
      <c r="DF50" s="10"/>
      <c r="DG50" s="7">
        <v>2.5</v>
      </c>
      <c r="DH50" s="11"/>
      <c r="DI50" s="10"/>
      <c r="DJ50" s="11"/>
      <c r="DK50" s="10"/>
      <c r="DL50" s="11"/>
      <c r="DM50" s="10"/>
      <c r="DN50" s="11">
        <v>30</v>
      </c>
      <c r="DO50" s="10" t="s">
        <v>59</v>
      </c>
      <c r="DP50" s="11"/>
      <c r="DQ50" s="10"/>
      <c r="DR50" s="11"/>
      <c r="DS50" s="10"/>
      <c r="DT50" s="7">
        <v>2.5</v>
      </c>
      <c r="DU50" s="7">
        <f t="shared" si="72"/>
        <v>5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11"/>
      <c r="EV50" s="10"/>
      <c r="EW50" s="7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">
      <c r="A51" s="6"/>
      <c r="B51" s="6"/>
      <c r="C51" s="6"/>
      <c r="D51" s="6" t="s">
        <v>118</v>
      </c>
      <c r="E51" s="3" t="s">
        <v>119</v>
      </c>
      <c r="F51" s="6">
        <f t="shared" si="54"/>
        <v>0</v>
      </c>
      <c r="G51" s="6">
        <f t="shared" si="55"/>
        <v>2</v>
      </c>
      <c r="H51" s="6">
        <f t="shared" si="56"/>
        <v>30</v>
      </c>
      <c r="I51" s="6">
        <f t="shared" si="57"/>
        <v>15</v>
      </c>
      <c r="J51" s="6">
        <f t="shared" si="58"/>
        <v>15</v>
      </c>
      <c r="K51" s="6">
        <f t="shared" si="59"/>
        <v>0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3</v>
      </c>
      <c r="S51" s="7">
        <f t="shared" si="67"/>
        <v>0</v>
      </c>
      <c r="T51" s="7">
        <v>1.9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/>
      <c r="DB51" s="10"/>
      <c r="DC51" s="11"/>
      <c r="DD51" s="10"/>
      <c r="DE51" s="11"/>
      <c r="DF51" s="10"/>
      <c r="DG51" s="7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>
        <v>15</v>
      </c>
      <c r="DW51" s="10" t="s">
        <v>59</v>
      </c>
      <c r="DX51" s="11">
        <v>15</v>
      </c>
      <c r="DY51" s="10" t="s">
        <v>59</v>
      </c>
      <c r="DZ51" s="11"/>
      <c r="EA51" s="10"/>
      <c r="EB51" s="7">
        <v>3</v>
      </c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3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">
      <c r="A52" s="6"/>
      <c r="B52" s="6"/>
      <c r="C52" s="6"/>
      <c r="D52" s="6" t="s">
        <v>120</v>
      </c>
      <c r="E52" s="3" t="s">
        <v>121</v>
      </c>
      <c r="F52" s="6">
        <f t="shared" si="54"/>
        <v>0</v>
      </c>
      <c r="G52" s="6">
        <f t="shared" si="55"/>
        <v>2</v>
      </c>
      <c r="H52" s="6">
        <f t="shared" si="56"/>
        <v>60</v>
      </c>
      <c r="I52" s="6">
        <f t="shared" si="57"/>
        <v>30</v>
      </c>
      <c r="J52" s="6">
        <f t="shared" si="58"/>
        <v>0</v>
      </c>
      <c r="K52" s="6">
        <f t="shared" si="59"/>
        <v>0</v>
      </c>
      <c r="L52" s="6">
        <f t="shared" si="60"/>
        <v>0</v>
      </c>
      <c r="M52" s="6">
        <f t="shared" si="61"/>
        <v>30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4</v>
      </c>
      <c r="S52" s="7">
        <f t="shared" si="67"/>
        <v>2</v>
      </c>
      <c r="T52" s="7">
        <v>2.6</v>
      </c>
      <c r="U52" s="11">
        <v>30</v>
      </c>
      <c r="V52" s="10" t="s">
        <v>59</v>
      </c>
      <c r="W52" s="11"/>
      <c r="X52" s="10"/>
      <c r="Y52" s="11"/>
      <c r="Z52" s="10"/>
      <c r="AA52" s="7">
        <v>2</v>
      </c>
      <c r="AB52" s="11"/>
      <c r="AC52" s="10"/>
      <c r="AD52" s="11">
        <v>30</v>
      </c>
      <c r="AE52" s="10" t="s">
        <v>59</v>
      </c>
      <c r="AF52" s="11"/>
      <c r="AG52" s="10"/>
      <c r="AH52" s="11"/>
      <c r="AI52" s="10"/>
      <c r="AJ52" s="11"/>
      <c r="AK52" s="10"/>
      <c r="AL52" s="11"/>
      <c r="AM52" s="10"/>
      <c r="AN52" s="7">
        <v>2</v>
      </c>
      <c r="AO52" s="7">
        <f t="shared" si="68"/>
        <v>4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0</v>
      </c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">
      <c r="A53" s="6"/>
      <c r="B53" s="6"/>
      <c r="C53" s="6"/>
      <c r="D53" s="6" t="s">
        <v>122</v>
      </c>
      <c r="E53" s="3" t="s">
        <v>123</v>
      </c>
      <c r="F53" s="6">
        <f t="shared" si="54"/>
        <v>1</v>
      </c>
      <c r="G53" s="6">
        <f t="shared" si="55"/>
        <v>1</v>
      </c>
      <c r="H53" s="6">
        <f t="shared" si="56"/>
        <v>75</v>
      </c>
      <c r="I53" s="6">
        <f t="shared" si="57"/>
        <v>45</v>
      </c>
      <c r="J53" s="6">
        <f t="shared" si="58"/>
        <v>0</v>
      </c>
      <c r="K53" s="6">
        <f t="shared" si="59"/>
        <v>0</v>
      </c>
      <c r="L53" s="6">
        <f t="shared" si="60"/>
        <v>0</v>
      </c>
      <c r="M53" s="6">
        <f t="shared" si="61"/>
        <v>30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5</v>
      </c>
      <c r="S53" s="7">
        <f t="shared" si="67"/>
        <v>2</v>
      </c>
      <c r="T53" s="7">
        <v>3.3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>
        <v>45</v>
      </c>
      <c r="AQ53" s="10" t="s">
        <v>65</v>
      </c>
      <c r="AR53" s="11"/>
      <c r="AS53" s="10"/>
      <c r="AT53" s="11"/>
      <c r="AU53" s="10"/>
      <c r="AV53" s="7">
        <v>3</v>
      </c>
      <c r="AW53" s="11"/>
      <c r="AX53" s="10"/>
      <c r="AY53" s="11">
        <v>30</v>
      </c>
      <c r="AZ53" s="10" t="s">
        <v>59</v>
      </c>
      <c r="BA53" s="11"/>
      <c r="BB53" s="10"/>
      <c r="BC53" s="11"/>
      <c r="BD53" s="10"/>
      <c r="BE53" s="11"/>
      <c r="BF53" s="10"/>
      <c r="BG53" s="11"/>
      <c r="BH53" s="10"/>
      <c r="BI53" s="7">
        <v>2</v>
      </c>
      <c r="BJ53" s="7">
        <f t="shared" si="69"/>
        <v>5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">
      <c r="A54" s="6"/>
      <c r="B54" s="6"/>
      <c r="C54" s="6"/>
      <c r="D54" s="6" t="s">
        <v>124</v>
      </c>
      <c r="E54" s="3" t="s">
        <v>125</v>
      </c>
      <c r="F54" s="6">
        <f t="shared" si="54"/>
        <v>0</v>
      </c>
      <c r="G54" s="6">
        <f t="shared" si="55"/>
        <v>2</v>
      </c>
      <c r="H54" s="6">
        <f t="shared" si="56"/>
        <v>45</v>
      </c>
      <c r="I54" s="6">
        <f t="shared" si="57"/>
        <v>30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15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3</v>
      </c>
      <c r="S54" s="7">
        <f t="shared" si="67"/>
        <v>1</v>
      </c>
      <c r="T54" s="7">
        <v>2.1</v>
      </c>
      <c r="U54" s="11">
        <v>30</v>
      </c>
      <c r="V54" s="10" t="s">
        <v>59</v>
      </c>
      <c r="W54" s="11"/>
      <c r="X54" s="10"/>
      <c r="Y54" s="11"/>
      <c r="Z54" s="10"/>
      <c r="AA54" s="7">
        <v>2</v>
      </c>
      <c r="AB54" s="11"/>
      <c r="AC54" s="10"/>
      <c r="AD54" s="11">
        <v>15</v>
      </c>
      <c r="AE54" s="10" t="s">
        <v>59</v>
      </c>
      <c r="AF54" s="11"/>
      <c r="AG54" s="10"/>
      <c r="AH54" s="11"/>
      <c r="AI54" s="10"/>
      <c r="AJ54" s="11"/>
      <c r="AK54" s="10"/>
      <c r="AL54" s="11"/>
      <c r="AM54" s="10"/>
      <c r="AN54" s="7">
        <v>1</v>
      </c>
      <c r="AO54" s="7">
        <f t="shared" si="68"/>
        <v>3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0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">
      <c r="A55" s="6"/>
      <c r="B55" s="6"/>
      <c r="C55" s="6"/>
      <c r="D55" s="6" t="s">
        <v>126</v>
      </c>
      <c r="E55" s="3" t="s">
        <v>127</v>
      </c>
      <c r="F55" s="6">
        <f t="shared" si="54"/>
        <v>0</v>
      </c>
      <c r="G55" s="6">
        <f t="shared" si="55"/>
        <v>2</v>
      </c>
      <c r="H55" s="6">
        <f t="shared" si="56"/>
        <v>30</v>
      </c>
      <c r="I55" s="6">
        <f t="shared" si="57"/>
        <v>15</v>
      </c>
      <c r="J55" s="6">
        <f t="shared" si="58"/>
        <v>0</v>
      </c>
      <c r="K55" s="6">
        <f t="shared" si="59"/>
        <v>0</v>
      </c>
      <c r="L55" s="6">
        <f t="shared" si="60"/>
        <v>0</v>
      </c>
      <c r="M55" s="6">
        <f t="shared" si="61"/>
        <v>15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2</v>
      </c>
      <c r="S55" s="7">
        <f t="shared" si="67"/>
        <v>1</v>
      </c>
      <c r="T55" s="7">
        <v>1.3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>
        <v>15</v>
      </c>
      <c r="AQ55" s="10" t="s">
        <v>59</v>
      </c>
      <c r="AR55" s="11"/>
      <c r="AS55" s="10"/>
      <c r="AT55" s="11"/>
      <c r="AU55" s="10"/>
      <c r="AV55" s="7">
        <v>1</v>
      </c>
      <c r="AW55" s="11"/>
      <c r="AX55" s="10"/>
      <c r="AY55" s="11">
        <v>15</v>
      </c>
      <c r="AZ55" s="10" t="s">
        <v>59</v>
      </c>
      <c r="BA55" s="11"/>
      <c r="BB55" s="10"/>
      <c r="BC55" s="11"/>
      <c r="BD55" s="10"/>
      <c r="BE55" s="11"/>
      <c r="BF55" s="10"/>
      <c r="BG55" s="11"/>
      <c r="BH55" s="10"/>
      <c r="BI55" s="7">
        <v>1</v>
      </c>
      <c r="BJ55" s="7">
        <f t="shared" si="69"/>
        <v>2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/>
      <c r="DB55" s="10"/>
      <c r="DC55" s="11"/>
      <c r="DD55" s="10"/>
      <c r="DE55" s="11"/>
      <c r="DF55" s="10"/>
      <c r="DG55" s="7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">
      <c r="A56" s="6"/>
      <c r="B56" s="6"/>
      <c r="C56" s="6"/>
      <c r="D56" s="6" t="s">
        <v>128</v>
      </c>
      <c r="E56" s="3" t="s">
        <v>129</v>
      </c>
      <c r="F56" s="6">
        <f t="shared" si="54"/>
        <v>1</v>
      </c>
      <c r="G56" s="6">
        <f t="shared" si="55"/>
        <v>1</v>
      </c>
      <c r="H56" s="6">
        <f t="shared" si="56"/>
        <v>75</v>
      </c>
      <c r="I56" s="6">
        <f t="shared" si="57"/>
        <v>45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30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5</v>
      </c>
      <c r="S56" s="7">
        <f t="shared" si="67"/>
        <v>2.5</v>
      </c>
      <c r="T56" s="7">
        <v>3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>
        <v>45</v>
      </c>
      <c r="BL56" s="10" t="s">
        <v>65</v>
      </c>
      <c r="BM56" s="11"/>
      <c r="BN56" s="10"/>
      <c r="BO56" s="11"/>
      <c r="BP56" s="10"/>
      <c r="BQ56" s="7">
        <v>2.5</v>
      </c>
      <c r="BR56" s="11"/>
      <c r="BS56" s="10"/>
      <c r="BT56" s="11">
        <v>30</v>
      </c>
      <c r="BU56" s="10" t="s">
        <v>59</v>
      </c>
      <c r="BV56" s="11"/>
      <c r="BW56" s="10"/>
      <c r="BX56" s="11"/>
      <c r="BY56" s="10"/>
      <c r="BZ56" s="11"/>
      <c r="CA56" s="10"/>
      <c r="CB56" s="11"/>
      <c r="CC56" s="10"/>
      <c r="CD56" s="7">
        <v>2.5</v>
      </c>
      <c r="CE56" s="7">
        <f t="shared" si="70"/>
        <v>5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/>
      <c r="DB56" s="10"/>
      <c r="DC56" s="11"/>
      <c r="DD56" s="10"/>
      <c r="DE56" s="11"/>
      <c r="DF56" s="10"/>
      <c r="DG56" s="7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">
      <c r="A57" s="6"/>
      <c r="B57" s="6"/>
      <c r="C57" s="6"/>
      <c r="D57" s="6" t="s">
        <v>130</v>
      </c>
      <c r="E57" s="3" t="s">
        <v>131</v>
      </c>
      <c r="F57" s="6">
        <f t="shared" si="54"/>
        <v>0</v>
      </c>
      <c r="G57" s="6">
        <f t="shared" si="55"/>
        <v>2</v>
      </c>
      <c r="H57" s="6">
        <f t="shared" si="56"/>
        <v>45</v>
      </c>
      <c r="I57" s="6">
        <f t="shared" si="57"/>
        <v>30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15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3</v>
      </c>
      <c r="S57" s="7">
        <f t="shared" si="67"/>
        <v>1</v>
      </c>
      <c r="T57" s="7">
        <v>1.8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>
        <v>30</v>
      </c>
      <c r="AQ57" s="10" t="s">
        <v>59</v>
      </c>
      <c r="AR57" s="11"/>
      <c r="AS57" s="10"/>
      <c r="AT57" s="11"/>
      <c r="AU57" s="10"/>
      <c r="AV57" s="7">
        <v>2</v>
      </c>
      <c r="AW57" s="11"/>
      <c r="AX57" s="10"/>
      <c r="AY57" s="11">
        <v>15</v>
      </c>
      <c r="AZ57" s="10" t="s">
        <v>59</v>
      </c>
      <c r="BA57" s="11"/>
      <c r="BB57" s="10"/>
      <c r="BC57" s="11"/>
      <c r="BD57" s="10"/>
      <c r="BE57" s="11"/>
      <c r="BF57" s="10"/>
      <c r="BG57" s="11"/>
      <c r="BH57" s="10"/>
      <c r="BI57" s="7">
        <v>1</v>
      </c>
      <c r="BJ57" s="7">
        <f t="shared" si="69"/>
        <v>3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1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">
      <c r="A58" s="6"/>
      <c r="B58" s="6"/>
      <c r="C58" s="6"/>
      <c r="D58" s="6" t="s">
        <v>132</v>
      </c>
      <c r="E58" s="3" t="s">
        <v>133</v>
      </c>
      <c r="F58" s="6">
        <f t="shared" si="54"/>
        <v>1</v>
      </c>
      <c r="G58" s="6">
        <f t="shared" si="55"/>
        <v>2</v>
      </c>
      <c r="H58" s="6">
        <f t="shared" si="56"/>
        <v>75</v>
      </c>
      <c r="I58" s="6">
        <f t="shared" si="57"/>
        <v>45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15</v>
      </c>
      <c r="N58" s="6">
        <f t="shared" si="62"/>
        <v>0</v>
      </c>
      <c r="O58" s="6">
        <f t="shared" si="63"/>
        <v>15</v>
      </c>
      <c r="P58" s="6">
        <f t="shared" si="64"/>
        <v>0</v>
      </c>
      <c r="Q58" s="6">
        <f t="shared" si="65"/>
        <v>0</v>
      </c>
      <c r="R58" s="7">
        <f t="shared" si="66"/>
        <v>5</v>
      </c>
      <c r="S58" s="7">
        <f t="shared" si="67"/>
        <v>2</v>
      </c>
      <c r="T58" s="7">
        <v>4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11"/>
      <c r="CK58" s="10"/>
      <c r="CL58" s="7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>
        <v>45</v>
      </c>
      <c r="DB58" s="10" t="s">
        <v>65</v>
      </c>
      <c r="DC58" s="11"/>
      <c r="DD58" s="10"/>
      <c r="DE58" s="11"/>
      <c r="DF58" s="10"/>
      <c r="DG58" s="7">
        <v>3</v>
      </c>
      <c r="DH58" s="11"/>
      <c r="DI58" s="10"/>
      <c r="DJ58" s="11">
        <v>15</v>
      </c>
      <c r="DK58" s="10" t="s">
        <v>59</v>
      </c>
      <c r="DL58" s="11"/>
      <c r="DM58" s="10"/>
      <c r="DN58" s="11">
        <v>15</v>
      </c>
      <c r="DO58" s="10" t="s">
        <v>59</v>
      </c>
      <c r="DP58" s="11"/>
      <c r="DQ58" s="10"/>
      <c r="DR58" s="11"/>
      <c r="DS58" s="10"/>
      <c r="DT58" s="7">
        <v>2</v>
      </c>
      <c r="DU58" s="7">
        <f t="shared" si="72"/>
        <v>5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">
      <c r="A59" s="6"/>
      <c r="B59" s="6"/>
      <c r="C59" s="6"/>
      <c r="D59" s="6" t="s">
        <v>134</v>
      </c>
      <c r="E59" s="3" t="s">
        <v>135</v>
      </c>
      <c r="F59" s="6">
        <f t="shared" si="54"/>
        <v>1</v>
      </c>
      <c r="G59" s="6">
        <f t="shared" si="55"/>
        <v>1</v>
      </c>
      <c r="H59" s="6">
        <f t="shared" si="56"/>
        <v>45</v>
      </c>
      <c r="I59" s="6">
        <f t="shared" si="57"/>
        <v>30</v>
      </c>
      <c r="J59" s="6">
        <f t="shared" si="58"/>
        <v>15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3</v>
      </c>
      <c r="S59" s="7">
        <f t="shared" si="67"/>
        <v>0</v>
      </c>
      <c r="T59" s="7">
        <v>1.8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>
        <v>30</v>
      </c>
      <c r="BL59" s="10" t="s">
        <v>65</v>
      </c>
      <c r="BM59" s="11">
        <v>15</v>
      </c>
      <c r="BN59" s="10" t="s">
        <v>59</v>
      </c>
      <c r="BO59" s="11"/>
      <c r="BP59" s="10"/>
      <c r="BQ59" s="7">
        <v>3</v>
      </c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3</v>
      </c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/>
      <c r="DB59" s="10"/>
      <c r="DC59" s="11"/>
      <c r="DD59" s="10"/>
      <c r="DE59" s="11"/>
      <c r="DF59" s="10"/>
      <c r="DG59" s="7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">
      <c r="A60" s="6"/>
      <c r="B60" s="6"/>
      <c r="C60" s="6"/>
      <c r="D60" s="6" t="s">
        <v>136</v>
      </c>
      <c r="E60" s="3" t="s">
        <v>137</v>
      </c>
      <c r="F60" s="6">
        <f t="shared" si="54"/>
        <v>0</v>
      </c>
      <c r="G60" s="6">
        <f t="shared" si="55"/>
        <v>2</v>
      </c>
      <c r="H60" s="6">
        <f t="shared" si="56"/>
        <v>45</v>
      </c>
      <c r="I60" s="6">
        <f t="shared" si="57"/>
        <v>30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15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3</v>
      </c>
      <c r="S60" s="7">
        <f t="shared" si="67"/>
        <v>1</v>
      </c>
      <c r="T60" s="7">
        <v>1.8</v>
      </c>
      <c r="U60" s="11">
        <v>30</v>
      </c>
      <c r="V60" s="10" t="s">
        <v>59</v>
      </c>
      <c r="W60" s="11"/>
      <c r="X60" s="10"/>
      <c r="Y60" s="11"/>
      <c r="Z60" s="10"/>
      <c r="AA60" s="7">
        <v>2</v>
      </c>
      <c r="AB60" s="11"/>
      <c r="AC60" s="10"/>
      <c r="AD60" s="11">
        <v>15</v>
      </c>
      <c r="AE60" s="10" t="s">
        <v>59</v>
      </c>
      <c r="AF60" s="11"/>
      <c r="AG60" s="10"/>
      <c r="AH60" s="11"/>
      <c r="AI60" s="10"/>
      <c r="AJ60" s="11"/>
      <c r="AK60" s="10"/>
      <c r="AL60" s="11"/>
      <c r="AM60" s="10"/>
      <c r="AN60" s="7">
        <v>1</v>
      </c>
      <c r="AO60" s="7">
        <f t="shared" si="68"/>
        <v>3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/>
      <c r="DB60" s="10"/>
      <c r="DC60" s="11"/>
      <c r="DD60" s="10"/>
      <c r="DE60" s="11"/>
      <c r="DF60" s="10"/>
      <c r="DG60" s="7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x14ac:dyDescent="0.2">
      <c r="A61" s="6"/>
      <c r="B61" s="6"/>
      <c r="C61" s="6"/>
      <c r="D61" s="6" t="s">
        <v>138</v>
      </c>
      <c r="E61" s="3" t="s">
        <v>139</v>
      </c>
      <c r="F61" s="6">
        <f t="shared" si="54"/>
        <v>1</v>
      </c>
      <c r="G61" s="6">
        <f t="shared" si="55"/>
        <v>1</v>
      </c>
      <c r="H61" s="6">
        <f t="shared" si="56"/>
        <v>60</v>
      </c>
      <c r="I61" s="6">
        <f t="shared" si="57"/>
        <v>30</v>
      </c>
      <c r="J61" s="6">
        <f t="shared" si="58"/>
        <v>0</v>
      </c>
      <c r="K61" s="6">
        <f t="shared" si="59"/>
        <v>0</v>
      </c>
      <c r="L61" s="6">
        <f t="shared" si="60"/>
        <v>0</v>
      </c>
      <c r="M61" s="6">
        <f t="shared" si="61"/>
        <v>30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4</v>
      </c>
      <c r="S61" s="7">
        <f t="shared" si="67"/>
        <v>2</v>
      </c>
      <c r="T61" s="7">
        <v>2.6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>
        <v>30</v>
      </c>
      <c r="DB61" s="10" t="s">
        <v>65</v>
      </c>
      <c r="DC61" s="11"/>
      <c r="DD61" s="10"/>
      <c r="DE61" s="11"/>
      <c r="DF61" s="10"/>
      <c r="DG61" s="7">
        <v>2</v>
      </c>
      <c r="DH61" s="11"/>
      <c r="DI61" s="10"/>
      <c r="DJ61" s="11">
        <v>30</v>
      </c>
      <c r="DK61" s="10" t="s">
        <v>59</v>
      </c>
      <c r="DL61" s="11"/>
      <c r="DM61" s="10"/>
      <c r="DN61" s="11"/>
      <c r="DO61" s="10"/>
      <c r="DP61" s="11"/>
      <c r="DQ61" s="10"/>
      <c r="DR61" s="11"/>
      <c r="DS61" s="10"/>
      <c r="DT61" s="7">
        <v>2</v>
      </c>
      <c r="DU61" s="7">
        <f t="shared" si="72"/>
        <v>4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3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</row>
    <row r="62" spans="1:188" x14ac:dyDescent="0.2">
      <c r="A62" s="6"/>
      <c r="B62" s="6"/>
      <c r="C62" s="6"/>
      <c r="D62" s="6" t="s">
        <v>140</v>
      </c>
      <c r="E62" s="3" t="s">
        <v>141</v>
      </c>
      <c r="F62" s="6">
        <f t="shared" si="54"/>
        <v>1</v>
      </c>
      <c r="G62" s="6">
        <f t="shared" si="55"/>
        <v>1</v>
      </c>
      <c r="H62" s="6">
        <f t="shared" si="56"/>
        <v>45</v>
      </c>
      <c r="I62" s="6">
        <f t="shared" si="57"/>
        <v>30</v>
      </c>
      <c r="J62" s="6">
        <f t="shared" si="58"/>
        <v>0</v>
      </c>
      <c r="K62" s="6">
        <f t="shared" si="59"/>
        <v>0</v>
      </c>
      <c r="L62" s="6">
        <f t="shared" si="60"/>
        <v>0</v>
      </c>
      <c r="M62" s="6">
        <f t="shared" si="61"/>
        <v>15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3</v>
      </c>
      <c r="S62" s="7">
        <f t="shared" si="67"/>
        <v>1.3</v>
      </c>
      <c r="T62" s="7">
        <v>1.8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>
        <v>30</v>
      </c>
      <c r="BL62" s="10" t="s">
        <v>65</v>
      </c>
      <c r="BM62" s="11"/>
      <c r="BN62" s="10"/>
      <c r="BO62" s="11"/>
      <c r="BP62" s="10"/>
      <c r="BQ62" s="7">
        <v>1.7</v>
      </c>
      <c r="BR62" s="11"/>
      <c r="BS62" s="10"/>
      <c r="BT62" s="11">
        <v>15</v>
      </c>
      <c r="BU62" s="10" t="s">
        <v>59</v>
      </c>
      <c r="BV62" s="11"/>
      <c r="BW62" s="10"/>
      <c r="BX62" s="11"/>
      <c r="BY62" s="10"/>
      <c r="BZ62" s="11"/>
      <c r="CA62" s="10"/>
      <c r="CB62" s="11"/>
      <c r="CC62" s="10"/>
      <c r="CD62" s="7">
        <v>1.3</v>
      </c>
      <c r="CE62" s="7">
        <f t="shared" si="70"/>
        <v>3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2"/>
        <v>0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0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">
      <c r="A63" s="6"/>
      <c r="B63" s="6"/>
      <c r="C63" s="6"/>
      <c r="D63" s="6" t="s">
        <v>142</v>
      </c>
      <c r="E63" s="3" t="s">
        <v>143</v>
      </c>
      <c r="F63" s="6">
        <f t="shared" si="54"/>
        <v>1</v>
      </c>
      <c r="G63" s="6">
        <f t="shared" si="55"/>
        <v>1</v>
      </c>
      <c r="H63" s="6">
        <f t="shared" si="56"/>
        <v>45</v>
      </c>
      <c r="I63" s="6">
        <f t="shared" si="57"/>
        <v>15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30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4</v>
      </c>
      <c r="S63" s="7">
        <f t="shared" si="67"/>
        <v>2.7</v>
      </c>
      <c r="T63" s="7">
        <v>1.8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>
        <v>15</v>
      </c>
      <c r="CG63" s="10" t="s">
        <v>65</v>
      </c>
      <c r="CH63" s="11"/>
      <c r="CI63" s="10"/>
      <c r="CJ63" s="11"/>
      <c r="CK63" s="10"/>
      <c r="CL63" s="7">
        <v>1.3</v>
      </c>
      <c r="CM63" s="11"/>
      <c r="CN63" s="10"/>
      <c r="CO63" s="11">
        <v>30</v>
      </c>
      <c r="CP63" s="10" t="s">
        <v>59</v>
      </c>
      <c r="CQ63" s="11"/>
      <c r="CR63" s="10"/>
      <c r="CS63" s="11"/>
      <c r="CT63" s="10"/>
      <c r="CU63" s="11"/>
      <c r="CV63" s="10"/>
      <c r="CW63" s="11"/>
      <c r="CX63" s="10"/>
      <c r="CY63" s="7">
        <v>2.7</v>
      </c>
      <c r="CZ63" s="7">
        <f t="shared" si="71"/>
        <v>4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3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">
      <c r="A64" s="6"/>
      <c r="B64" s="6"/>
      <c r="C64" s="6"/>
      <c r="D64" s="6" t="s">
        <v>144</v>
      </c>
      <c r="E64" s="3" t="s">
        <v>145</v>
      </c>
      <c r="F64" s="6">
        <f t="shared" si="54"/>
        <v>0</v>
      </c>
      <c r="G64" s="6">
        <f t="shared" si="55"/>
        <v>1</v>
      </c>
      <c r="H64" s="6">
        <f t="shared" si="56"/>
        <v>15</v>
      </c>
      <c r="I64" s="6">
        <f t="shared" si="57"/>
        <v>15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1</v>
      </c>
      <c r="S64" s="7">
        <f t="shared" si="67"/>
        <v>0</v>
      </c>
      <c r="T64" s="7">
        <v>0.6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/>
      <c r="DW64" s="10"/>
      <c r="DX64" s="11"/>
      <c r="DY64" s="10"/>
      <c r="DZ64" s="11"/>
      <c r="EA64" s="10"/>
      <c r="EB64" s="7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>
        <v>15</v>
      </c>
      <c r="ER64" s="10" t="s">
        <v>59</v>
      </c>
      <c r="ES64" s="11"/>
      <c r="ET64" s="10"/>
      <c r="EU64" s="11"/>
      <c r="EV64" s="10"/>
      <c r="EW64" s="7">
        <v>1</v>
      </c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1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">
      <c r="A65" s="6"/>
      <c r="B65" s="6"/>
      <c r="C65" s="6"/>
      <c r="D65" s="6" t="s">
        <v>146</v>
      </c>
      <c r="E65" s="3" t="s">
        <v>147</v>
      </c>
      <c r="F65" s="6">
        <f t="shared" si="54"/>
        <v>0</v>
      </c>
      <c r="G65" s="6">
        <f t="shared" si="55"/>
        <v>2</v>
      </c>
      <c r="H65" s="6">
        <f t="shared" si="56"/>
        <v>30</v>
      </c>
      <c r="I65" s="6">
        <f t="shared" si="57"/>
        <v>15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15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2</v>
      </c>
      <c r="S65" s="7">
        <f t="shared" si="67"/>
        <v>1</v>
      </c>
      <c r="T65" s="7">
        <v>1.4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>
        <v>15</v>
      </c>
      <c r="CG65" s="10" t="s">
        <v>59</v>
      </c>
      <c r="CH65" s="11"/>
      <c r="CI65" s="10"/>
      <c r="CJ65" s="11"/>
      <c r="CK65" s="10"/>
      <c r="CL65" s="7">
        <v>1</v>
      </c>
      <c r="CM65" s="11"/>
      <c r="CN65" s="10"/>
      <c r="CO65" s="11">
        <v>15</v>
      </c>
      <c r="CP65" s="10" t="s">
        <v>59</v>
      </c>
      <c r="CQ65" s="11"/>
      <c r="CR65" s="10"/>
      <c r="CS65" s="11"/>
      <c r="CT65" s="10"/>
      <c r="CU65" s="11"/>
      <c r="CV65" s="10"/>
      <c r="CW65" s="11"/>
      <c r="CX65" s="10"/>
      <c r="CY65" s="7">
        <v>1</v>
      </c>
      <c r="CZ65" s="7">
        <f t="shared" si="71"/>
        <v>2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">
      <c r="A66" s="6"/>
      <c r="B66" s="6"/>
      <c r="C66" s="6"/>
      <c r="D66" s="6" t="s">
        <v>148</v>
      </c>
      <c r="E66" s="3" t="s">
        <v>149</v>
      </c>
      <c r="F66" s="6">
        <f t="shared" si="54"/>
        <v>0</v>
      </c>
      <c r="G66" s="6">
        <f t="shared" si="55"/>
        <v>2</v>
      </c>
      <c r="H66" s="6">
        <f t="shared" si="56"/>
        <v>45</v>
      </c>
      <c r="I66" s="6">
        <f t="shared" si="57"/>
        <v>30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15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4</v>
      </c>
      <c r="S66" s="7">
        <f t="shared" si="67"/>
        <v>1.3</v>
      </c>
      <c r="T66" s="7">
        <v>2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>
        <v>30</v>
      </c>
      <c r="CG66" s="10" t="s">
        <v>59</v>
      </c>
      <c r="CH66" s="11"/>
      <c r="CI66" s="10"/>
      <c r="CJ66" s="11"/>
      <c r="CK66" s="10"/>
      <c r="CL66" s="7">
        <v>2.7</v>
      </c>
      <c r="CM66" s="11"/>
      <c r="CN66" s="10"/>
      <c r="CO66" s="11">
        <v>15</v>
      </c>
      <c r="CP66" s="10" t="s">
        <v>59</v>
      </c>
      <c r="CQ66" s="11"/>
      <c r="CR66" s="10"/>
      <c r="CS66" s="11"/>
      <c r="CT66" s="10"/>
      <c r="CU66" s="11"/>
      <c r="CV66" s="10"/>
      <c r="CW66" s="11"/>
      <c r="CX66" s="10"/>
      <c r="CY66" s="7">
        <v>1.3</v>
      </c>
      <c r="CZ66" s="7">
        <f t="shared" si="71"/>
        <v>4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">
      <c r="A67" s="6">
        <v>9</v>
      </c>
      <c r="B67" s="6">
        <v>1</v>
      </c>
      <c r="C67" s="6"/>
      <c r="D67" s="6"/>
      <c r="E67" s="3" t="s">
        <v>150</v>
      </c>
      <c r="F67" s="6">
        <f>$B$67*COUNTIF(U67:GD67,"e")</f>
        <v>0</v>
      </c>
      <c r="G67" s="6">
        <f>$B$67*COUNTIF(U67:GD67,"z")</f>
        <v>2</v>
      </c>
      <c r="H67" s="6">
        <f t="shared" si="56"/>
        <v>30</v>
      </c>
      <c r="I67" s="6">
        <f t="shared" si="57"/>
        <v>15</v>
      </c>
      <c r="J67" s="6">
        <f t="shared" si="58"/>
        <v>0</v>
      </c>
      <c r="K67" s="6">
        <f t="shared" si="59"/>
        <v>15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4</v>
      </c>
      <c r="S67" s="7">
        <f t="shared" si="67"/>
        <v>0</v>
      </c>
      <c r="T67" s="7">
        <f>$B$67*1.8</f>
        <v>1.8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>
        <f>$B$67*15</f>
        <v>15</v>
      </c>
      <c r="DB67" s="10" t="s">
        <v>59</v>
      </c>
      <c r="DC67" s="11"/>
      <c r="DD67" s="10"/>
      <c r="DE67" s="11">
        <f>$B$67*15</f>
        <v>15</v>
      </c>
      <c r="DF67" s="10" t="s">
        <v>59</v>
      </c>
      <c r="DG67" s="7">
        <f>$B$67*4</f>
        <v>4</v>
      </c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4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">
      <c r="A68" s="6">
        <v>4</v>
      </c>
      <c r="B68" s="6">
        <v>1</v>
      </c>
      <c r="C68" s="6"/>
      <c r="D68" s="6"/>
      <c r="E68" s="3" t="s">
        <v>151</v>
      </c>
      <c r="F68" s="6">
        <f>$B$68*COUNTIF(U68:GD68,"e")</f>
        <v>1</v>
      </c>
      <c r="G68" s="6">
        <f>$B$68*COUNTIF(U68:GD68,"z")</f>
        <v>1</v>
      </c>
      <c r="H68" s="6">
        <f t="shared" si="56"/>
        <v>45</v>
      </c>
      <c r="I68" s="6">
        <f t="shared" si="57"/>
        <v>30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15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5</v>
      </c>
      <c r="S68" s="7">
        <f t="shared" si="67"/>
        <v>1.7</v>
      </c>
      <c r="T68" s="7">
        <f>$B$68*2.1</f>
        <v>2.1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>
        <f>$B$68*30</f>
        <v>30</v>
      </c>
      <c r="DB68" s="10" t="s">
        <v>65</v>
      </c>
      <c r="DC68" s="11"/>
      <c r="DD68" s="10"/>
      <c r="DE68" s="11"/>
      <c r="DF68" s="10"/>
      <c r="DG68" s="7">
        <f>$B$68*3.3</f>
        <v>3.3</v>
      </c>
      <c r="DH68" s="11"/>
      <c r="DI68" s="10"/>
      <c r="DJ68" s="11">
        <f>$B$68*15</f>
        <v>15</v>
      </c>
      <c r="DK68" s="10" t="s">
        <v>59</v>
      </c>
      <c r="DL68" s="11"/>
      <c r="DM68" s="10"/>
      <c r="DN68" s="11"/>
      <c r="DO68" s="10"/>
      <c r="DP68" s="11"/>
      <c r="DQ68" s="10"/>
      <c r="DR68" s="11"/>
      <c r="DS68" s="10"/>
      <c r="DT68" s="7">
        <f>$B$68*1.7</f>
        <v>1.7</v>
      </c>
      <c r="DU68" s="7">
        <f t="shared" si="72"/>
        <v>5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3"/>
        <v>0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">
      <c r="A69" s="6"/>
      <c r="B69" s="6"/>
      <c r="C69" s="6"/>
      <c r="D69" s="6" t="s">
        <v>152</v>
      </c>
      <c r="E69" s="3" t="s">
        <v>153</v>
      </c>
      <c r="F69" s="6">
        <f>COUNTIF(U69:GD69,"e")</f>
        <v>1</v>
      </c>
      <c r="G69" s="6">
        <f>COUNTIF(U69:GD69,"z")</f>
        <v>1</v>
      </c>
      <c r="H69" s="6">
        <f t="shared" si="56"/>
        <v>60</v>
      </c>
      <c r="I69" s="6">
        <f t="shared" si="57"/>
        <v>30</v>
      </c>
      <c r="J69" s="6">
        <f t="shared" si="58"/>
        <v>0</v>
      </c>
      <c r="K69" s="6">
        <f t="shared" si="59"/>
        <v>0</v>
      </c>
      <c r="L69" s="6">
        <f t="shared" si="60"/>
        <v>0</v>
      </c>
      <c r="M69" s="6">
        <f t="shared" si="61"/>
        <v>30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5</v>
      </c>
      <c r="S69" s="7">
        <f t="shared" si="67"/>
        <v>2.5</v>
      </c>
      <c r="T69" s="7">
        <v>3.2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>
        <v>30</v>
      </c>
      <c r="DW69" s="10" t="s">
        <v>65</v>
      </c>
      <c r="DX69" s="11"/>
      <c r="DY69" s="10"/>
      <c r="DZ69" s="11"/>
      <c r="EA69" s="10"/>
      <c r="EB69" s="7">
        <v>2.5</v>
      </c>
      <c r="EC69" s="11"/>
      <c r="ED69" s="10"/>
      <c r="EE69" s="11">
        <v>30</v>
      </c>
      <c r="EF69" s="10" t="s">
        <v>59</v>
      </c>
      <c r="EG69" s="11"/>
      <c r="EH69" s="10"/>
      <c r="EI69" s="11"/>
      <c r="EJ69" s="10"/>
      <c r="EK69" s="11"/>
      <c r="EL69" s="10"/>
      <c r="EM69" s="11"/>
      <c r="EN69" s="10"/>
      <c r="EO69" s="7">
        <v>2.5</v>
      </c>
      <c r="EP69" s="7">
        <f t="shared" si="73"/>
        <v>5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">
      <c r="A70" s="6">
        <v>5</v>
      </c>
      <c r="B70" s="6">
        <v>1</v>
      </c>
      <c r="C70" s="6"/>
      <c r="D70" s="6"/>
      <c r="E70" s="3" t="s">
        <v>154</v>
      </c>
      <c r="F70" s="6">
        <f>$B$70*COUNTIF(U70:GD70,"e")</f>
        <v>1</v>
      </c>
      <c r="G70" s="6">
        <f>$B$70*COUNTIF(U70:GD70,"z")</f>
        <v>2</v>
      </c>
      <c r="H70" s="6">
        <f t="shared" si="56"/>
        <v>60</v>
      </c>
      <c r="I70" s="6">
        <f t="shared" si="57"/>
        <v>30</v>
      </c>
      <c r="J70" s="6">
        <f t="shared" si="58"/>
        <v>15</v>
      </c>
      <c r="K70" s="6">
        <f t="shared" si="59"/>
        <v>0</v>
      </c>
      <c r="L70" s="6">
        <f t="shared" si="60"/>
        <v>0</v>
      </c>
      <c r="M70" s="6">
        <f t="shared" si="61"/>
        <v>15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5</v>
      </c>
      <c r="S70" s="7">
        <f t="shared" si="67"/>
        <v>1.1000000000000001</v>
      </c>
      <c r="T70" s="7">
        <f>$B$70*2.8</f>
        <v>2.8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/>
      <c r="DW70" s="10"/>
      <c r="DX70" s="11"/>
      <c r="DY70" s="10"/>
      <c r="DZ70" s="11"/>
      <c r="EA70" s="10"/>
      <c r="EB70" s="7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3"/>
        <v>0</v>
      </c>
      <c r="EQ70" s="11">
        <f>$B$70*30</f>
        <v>30</v>
      </c>
      <c r="ER70" s="10" t="s">
        <v>65</v>
      </c>
      <c r="ES70" s="11">
        <f>$B$70*15</f>
        <v>15</v>
      </c>
      <c r="ET70" s="10" t="s">
        <v>59</v>
      </c>
      <c r="EU70" s="11"/>
      <c r="EV70" s="10"/>
      <c r="EW70" s="7">
        <f>$B$70*3.9</f>
        <v>3.9</v>
      </c>
      <c r="EX70" s="11"/>
      <c r="EY70" s="10"/>
      <c r="EZ70" s="11">
        <f>$B$70*15</f>
        <v>15</v>
      </c>
      <c r="FA70" s="10" t="s">
        <v>59</v>
      </c>
      <c r="FB70" s="11"/>
      <c r="FC70" s="10"/>
      <c r="FD70" s="11"/>
      <c r="FE70" s="10"/>
      <c r="FF70" s="11"/>
      <c r="FG70" s="10"/>
      <c r="FH70" s="11"/>
      <c r="FI70" s="10"/>
      <c r="FJ70" s="7">
        <f>$B$70*1.1</f>
        <v>1.1000000000000001</v>
      </c>
      <c r="FK70" s="7">
        <f t="shared" si="74"/>
        <v>5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">
      <c r="A71" s="6">
        <v>6</v>
      </c>
      <c r="B71" s="6">
        <v>1</v>
      </c>
      <c r="C71" s="6"/>
      <c r="D71" s="6"/>
      <c r="E71" s="3" t="s">
        <v>155</v>
      </c>
      <c r="F71" s="6">
        <f>$B$71*COUNTIF(U71:GD71,"e")</f>
        <v>0</v>
      </c>
      <c r="G71" s="6">
        <f>$B$71*COUNTIF(U71:GD71,"z")</f>
        <v>2</v>
      </c>
      <c r="H71" s="6">
        <f t="shared" si="56"/>
        <v>45</v>
      </c>
      <c r="I71" s="6">
        <f t="shared" si="57"/>
        <v>30</v>
      </c>
      <c r="J71" s="6">
        <f t="shared" si="58"/>
        <v>0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15</v>
      </c>
      <c r="P71" s="6">
        <f t="shared" si="64"/>
        <v>0</v>
      </c>
      <c r="Q71" s="6">
        <f t="shared" si="65"/>
        <v>0</v>
      </c>
      <c r="R71" s="7">
        <f t="shared" si="66"/>
        <v>5</v>
      </c>
      <c r="S71" s="7">
        <f t="shared" si="67"/>
        <v>2</v>
      </c>
      <c r="T71" s="7">
        <f>$B$71*2.8</f>
        <v>2.8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>
        <f>$B$71*30</f>
        <v>30</v>
      </c>
      <c r="DW71" s="10" t="s">
        <v>59</v>
      </c>
      <c r="DX71" s="11"/>
      <c r="DY71" s="10"/>
      <c r="DZ71" s="11"/>
      <c r="EA71" s="10"/>
      <c r="EB71" s="7">
        <f>$B$71*3</f>
        <v>3</v>
      </c>
      <c r="EC71" s="11"/>
      <c r="ED71" s="10"/>
      <c r="EE71" s="11"/>
      <c r="EF71" s="10"/>
      <c r="EG71" s="11"/>
      <c r="EH71" s="10"/>
      <c r="EI71" s="11">
        <f>$B$71*15</f>
        <v>15</v>
      </c>
      <c r="EJ71" s="10" t="s">
        <v>59</v>
      </c>
      <c r="EK71" s="11"/>
      <c r="EL71" s="10"/>
      <c r="EM71" s="11"/>
      <c r="EN71" s="10"/>
      <c r="EO71" s="7">
        <f>$B$71*2</f>
        <v>2</v>
      </c>
      <c r="EP71" s="7">
        <f t="shared" si="73"/>
        <v>5</v>
      </c>
      <c r="EQ71" s="11"/>
      <c r="ER71" s="10"/>
      <c r="ES71" s="11"/>
      <c r="ET71" s="10"/>
      <c r="EU71" s="11"/>
      <c r="EV71" s="10"/>
      <c r="EW71" s="7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4"/>
        <v>0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x14ac:dyDescent="0.2">
      <c r="A72" s="6">
        <v>7</v>
      </c>
      <c r="B72" s="6">
        <v>1</v>
      </c>
      <c r="C72" s="6"/>
      <c r="D72" s="6"/>
      <c r="E72" s="3" t="s">
        <v>156</v>
      </c>
      <c r="F72" s="6">
        <f>$B$72*COUNTIF(U72:GD72,"e")</f>
        <v>0</v>
      </c>
      <c r="G72" s="6">
        <f>$B$72*COUNTIF(U72:GD72,"z")</f>
        <v>2</v>
      </c>
      <c r="H72" s="6">
        <f t="shared" si="56"/>
        <v>45</v>
      </c>
      <c r="I72" s="6">
        <f t="shared" si="57"/>
        <v>30</v>
      </c>
      <c r="J72" s="6">
        <f t="shared" si="58"/>
        <v>0</v>
      </c>
      <c r="K72" s="6">
        <f t="shared" si="59"/>
        <v>0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15</v>
      </c>
      <c r="P72" s="6">
        <f t="shared" si="64"/>
        <v>0</v>
      </c>
      <c r="Q72" s="6">
        <f t="shared" si="65"/>
        <v>0</v>
      </c>
      <c r="R72" s="7">
        <f t="shared" si="66"/>
        <v>5</v>
      </c>
      <c r="S72" s="7">
        <f t="shared" si="67"/>
        <v>2</v>
      </c>
      <c r="T72" s="7">
        <f>$B$72*2.2</f>
        <v>2.2000000000000002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>
        <f>$B$72*30</f>
        <v>30</v>
      </c>
      <c r="DW72" s="10" t="s">
        <v>59</v>
      </c>
      <c r="DX72" s="11"/>
      <c r="DY72" s="10"/>
      <c r="DZ72" s="11"/>
      <c r="EA72" s="10"/>
      <c r="EB72" s="7">
        <f>$B$72*3</f>
        <v>3</v>
      </c>
      <c r="EC72" s="11"/>
      <c r="ED72" s="10"/>
      <c r="EE72" s="11"/>
      <c r="EF72" s="10"/>
      <c r="EG72" s="11"/>
      <c r="EH72" s="10"/>
      <c r="EI72" s="11">
        <f>$B$72*15</f>
        <v>15</v>
      </c>
      <c r="EJ72" s="10" t="s">
        <v>59</v>
      </c>
      <c r="EK72" s="11"/>
      <c r="EL72" s="10"/>
      <c r="EM72" s="11"/>
      <c r="EN72" s="10"/>
      <c r="EO72" s="7">
        <f>$B$72*2</f>
        <v>2</v>
      </c>
      <c r="EP72" s="7">
        <f t="shared" si="73"/>
        <v>5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4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5"/>
        <v>0</v>
      </c>
    </row>
    <row r="73" spans="1:188" x14ac:dyDescent="0.2">
      <c r="A73" s="6">
        <v>8</v>
      </c>
      <c r="B73" s="6">
        <v>1</v>
      </c>
      <c r="C73" s="6"/>
      <c r="D73" s="6"/>
      <c r="E73" s="3" t="s">
        <v>157</v>
      </c>
      <c r="F73" s="6">
        <f>$B$73*COUNTIF(U73:GD73,"e")</f>
        <v>0</v>
      </c>
      <c r="G73" s="6">
        <f>$B$73*COUNTIF(U73:GD73,"z")</f>
        <v>2</v>
      </c>
      <c r="H73" s="6">
        <f t="shared" si="56"/>
        <v>45</v>
      </c>
      <c r="I73" s="6">
        <f t="shared" si="57"/>
        <v>30</v>
      </c>
      <c r="J73" s="6">
        <f t="shared" si="58"/>
        <v>0</v>
      </c>
      <c r="K73" s="6">
        <f t="shared" si="59"/>
        <v>0</v>
      </c>
      <c r="L73" s="6">
        <f t="shared" si="60"/>
        <v>0</v>
      </c>
      <c r="M73" s="6">
        <f t="shared" si="61"/>
        <v>15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3</v>
      </c>
      <c r="S73" s="7">
        <f t="shared" si="67"/>
        <v>0.8</v>
      </c>
      <c r="T73" s="7">
        <f>$B$73*1.9</f>
        <v>1.9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>
        <f>$B$73*30</f>
        <v>30</v>
      </c>
      <c r="ER73" s="10" t="s">
        <v>59</v>
      </c>
      <c r="ES73" s="11"/>
      <c r="ET73" s="10"/>
      <c r="EU73" s="11"/>
      <c r="EV73" s="10"/>
      <c r="EW73" s="7">
        <f>$B$73*2.2</f>
        <v>2.2000000000000002</v>
      </c>
      <c r="EX73" s="11"/>
      <c r="EY73" s="10"/>
      <c r="EZ73" s="11">
        <f>$B$73*15</f>
        <v>15</v>
      </c>
      <c r="FA73" s="10" t="s">
        <v>59</v>
      </c>
      <c r="FB73" s="11"/>
      <c r="FC73" s="10"/>
      <c r="FD73" s="11"/>
      <c r="FE73" s="10"/>
      <c r="FF73" s="11"/>
      <c r="FG73" s="10"/>
      <c r="FH73" s="11"/>
      <c r="FI73" s="10"/>
      <c r="FJ73" s="7">
        <f>$B$73*0.8</f>
        <v>0.8</v>
      </c>
      <c r="FK73" s="7">
        <f t="shared" si="74"/>
        <v>3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x14ac:dyDescent="0.2">
      <c r="A74" s="6"/>
      <c r="B74" s="6"/>
      <c r="C74" s="6"/>
      <c r="D74" s="6" t="s">
        <v>158</v>
      </c>
      <c r="E74" s="3" t="s">
        <v>159</v>
      </c>
      <c r="F74" s="6">
        <f>COUNTIF(U74:GD74,"e")</f>
        <v>0</v>
      </c>
      <c r="G74" s="6">
        <f>COUNTIF(U74:GD74,"z")</f>
        <v>1</v>
      </c>
      <c r="H74" s="6">
        <f t="shared" si="56"/>
        <v>15</v>
      </c>
      <c r="I74" s="6">
        <f t="shared" si="57"/>
        <v>0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0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15</v>
      </c>
      <c r="R74" s="7">
        <f t="shared" si="66"/>
        <v>1</v>
      </c>
      <c r="S74" s="7">
        <f t="shared" si="67"/>
        <v>1</v>
      </c>
      <c r="T74" s="7">
        <v>0.6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>
        <v>15</v>
      </c>
      <c r="EN74" s="10" t="s">
        <v>59</v>
      </c>
      <c r="EO74" s="7">
        <v>1</v>
      </c>
      <c r="EP74" s="7">
        <f t="shared" si="73"/>
        <v>1</v>
      </c>
      <c r="EQ74" s="11"/>
      <c r="ER74" s="10"/>
      <c r="ES74" s="11"/>
      <c r="ET74" s="10"/>
      <c r="EU74" s="11"/>
      <c r="EV74" s="10"/>
      <c r="EW74" s="7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4"/>
        <v>0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5"/>
        <v>0</v>
      </c>
    </row>
    <row r="75" spans="1:188" x14ac:dyDescent="0.2">
      <c r="A75" s="6"/>
      <c r="B75" s="6"/>
      <c r="C75" s="6"/>
      <c r="D75" s="6" t="s">
        <v>160</v>
      </c>
      <c r="E75" s="3" t="s">
        <v>161</v>
      </c>
      <c r="F75" s="6">
        <f>COUNTIF(U75:GD75,"e")</f>
        <v>0</v>
      </c>
      <c r="G75" s="6">
        <f>COUNTIF(U75:GD75,"z")</f>
        <v>1</v>
      </c>
      <c r="H75" s="6">
        <f t="shared" si="56"/>
        <v>15</v>
      </c>
      <c r="I75" s="6">
        <f t="shared" si="57"/>
        <v>0</v>
      </c>
      <c r="J75" s="6">
        <f t="shared" si="58"/>
        <v>0</v>
      </c>
      <c r="K75" s="6">
        <f t="shared" si="59"/>
        <v>0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15</v>
      </c>
      <c r="R75" s="7">
        <f t="shared" si="66"/>
        <v>1</v>
      </c>
      <c r="S75" s="7">
        <f t="shared" si="67"/>
        <v>1</v>
      </c>
      <c r="T75" s="7">
        <v>0.6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1"/>
        <v>0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/>
      <c r="ER75" s="10"/>
      <c r="ES75" s="11"/>
      <c r="ET75" s="10"/>
      <c r="EU75" s="11"/>
      <c r="EV75" s="10"/>
      <c r="EW75" s="7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>
        <v>15</v>
      </c>
      <c r="FI75" s="10" t="s">
        <v>59</v>
      </c>
      <c r="FJ75" s="7">
        <v>1</v>
      </c>
      <c r="FK75" s="7">
        <f t="shared" si="74"/>
        <v>1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5"/>
        <v>0</v>
      </c>
    </row>
    <row r="76" spans="1:188" x14ac:dyDescent="0.2">
      <c r="A76" s="6"/>
      <c r="B76" s="6"/>
      <c r="C76" s="6"/>
      <c r="D76" s="6" t="s">
        <v>162</v>
      </c>
      <c r="E76" s="3" t="s">
        <v>163</v>
      </c>
      <c r="F76" s="6">
        <f>COUNTIF(U76:GD76,"e")</f>
        <v>1</v>
      </c>
      <c r="G76" s="6">
        <f>COUNTIF(U76:GD76,"z")</f>
        <v>0</v>
      </c>
      <c r="H76" s="6">
        <f t="shared" si="56"/>
        <v>0</v>
      </c>
      <c r="I76" s="6">
        <f t="shared" si="57"/>
        <v>0</v>
      </c>
      <c r="J76" s="6">
        <f t="shared" si="58"/>
        <v>0</v>
      </c>
      <c r="K76" s="6">
        <f t="shared" si="59"/>
        <v>0</v>
      </c>
      <c r="L76" s="6">
        <f t="shared" si="60"/>
        <v>0</v>
      </c>
      <c r="M76" s="6">
        <f t="shared" si="61"/>
        <v>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6">
        <f t="shared" si="65"/>
        <v>0</v>
      </c>
      <c r="R76" s="7">
        <f t="shared" si="66"/>
        <v>15</v>
      </c>
      <c r="S76" s="7">
        <f t="shared" si="67"/>
        <v>15</v>
      </c>
      <c r="T76" s="7">
        <v>0.6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8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9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0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1"/>
        <v>0</v>
      </c>
      <c r="DA76" s="11"/>
      <c r="DB76" s="10"/>
      <c r="DC76" s="11"/>
      <c r="DD76" s="10"/>
      <c r="DE76" s="11"/>
      <c r="DF76" s="10"/>
      <c r="DG76" s="7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2"/>
        <v>0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3"/>
        <v>0</v>
      </c>
      <c r="EQ76" s="11"/>
      <c r="ER76" s="10"/>
      <c r="ES76" s="11"/>
      <c r="ET76" s="10"/>
      <c r="EU76" s="11"/>
      <c r="EV76" s="10"/>
      <c r="EW76" s="7"/>
      <c r="EX76" s="11"/>
      <c r="EY76" s="10"/>
      <c r="EZ76" s="11"/>
      <c r="FA76" s="10"/>
      <c r="FB76" s="11"/>
      <c r="FC76" s="10"/>
      <c r="FD76" s="11">
        <v>0</v>
      </c>
      <c r="FE76" s="10" t="s">
        <v>65</v>
      </c>
      <c r="FF76" s="11"/>
      <c r="FG76" s="10"/>
      <c r="FH76" s="11"/>
      <c r="FI76" s="10"/>
      <c r="FJ76" s="7">
        <v>15</v>
      </c>
      <c r="FK76" s="7">
        <f t="shared" si="74"/>
        <v>15</v>
      </c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5"/>
        <v>0</v>
      </c>
    </row>
    <row r="77" spans="1:188" x14ac:dyDescent="0.2">
      <c r="A77" s="6">
        <v>10</v>
      </c>
      <c r="B77" s="6">
        <v>1</v>
      </c>
      <c r="C77" s="6"/>
      <c r="D77" s="6"/>
      <c r="E77" s="3" t="s">
        <v>164</v>
      </c>
      <c r="F77" s="6">
        <f>$B$77*COUNTIF(U77:GD77,"e")</f>
        <v>0</v>
      </c>
      <c r="G77" s="6">
        <f>$B$77*COUNTIF(U77:GD77,"z")</f>
        <v>2</v>
      </c>
      <c r="H77" s="6">
        <f t="shared" si="56"/>
        <v>45</v>
      </c>
      <c r="I77" s="6">
        <f t="shared" si="57"/>
        <v>30</v>
      </c>
      <c r="J77" s="6">
        <f t="shared" si="58"/>
        <v>0</v>
      </c>
      <c r="K77" s="6">
        <f t="shared" si="59"/>
        <v>0</v>
      </c>
      <c r="L77" s="6">
        <f t="shared" si="60"/>
        <v>0</v>
      </c>
      <c r="M77" s="6">
        <f t="shared" si="61"/>
        <v>15</v>
      </c>
      <c r="N77" s="6">
        <f t="shared" si="62"/>
        <v>0</v>
      </c>
      <c r="O77" s="6">
        <f t="shared" si="63"/>
        <v>0</v>
      </c>
      <c r="P77" s="6">
        <f t="shared" si="64"/>
        <v>0</v>
      </c>
      <c r="Q77" s="6">
        <f t="shared" si="65"/>
        <v>0</v>
      </c>
      <c r="R77" s="7">
        <f t="shared" si="66"/>
        <v>4</v>
      </c>
      <c r="S77" s="7">
        <f t="shared" si="67"/>
        <v>1.5</v>
      </c>
      <c r="T77" s="7">
        <f>$B$77*1.8</f>
        <v>1.8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8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9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70"/>
        <v>0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71"/>
        <v>0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72"/>
        <v>0</v>
      </c>
      <c r="DV77" s="11">
        <f>$B$77*30</f>
        <v>30</v>
      </c>
      <c r="DW77" s="10" t="s">
        <v>59</v>
      </c>
      <c r="DX77" s="11"/>
      <c r="DY77" s="10"/>
      <c r="DZ77" s="11"/>
      <c r="EA77" s="10"/>
      <c r="EB77" s="7">
        <f>$B$77*2.5</f>
        <v>2.5</v>
      </c>
      <c r="EC77" s="11"/>
      <c r="ED77" s="10"/>
      <c r="EE77" s="11">
        <f>$B$77*15</f>
        <v>15</v>
      </c>
      <c r="EF77" s="10" t="s">
        <v>59</v>
      </c>
      <c r="EG77" s="11"/>
      <c r="EH77" s="10"/>
      <c r="EI77" s="11"/>
      <c r="EJ77" s="10"/>
      <c r="EK77" s="11"/>
      <c r="EL77" s="10"/>
      <c r="EM77" s="11"/>
      <c r="EN77" s="10"/>
      <c r="EO77" s="7">
        <f>$B$77*1.5</f>
        <v>1.5</v>
      </c>
      <c r="EP77" s="7">
        <f t="shared" si="73"/>
        <v>4</v>
      </c>
      <c r="EQ77" s="11"/>
      <c r="ER77" s="10"/>
      <c r="ES77" s="11"/>
      <c r="ET77" s="10"/>
      <c r="EU77" s="11"/>
      <c r="EV77" s="10"/>
      <c r="EW77" s="7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74"/>
        <v>0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5"/>
        <v>0</v>
      </c>
    </row>
    <row r="78" spans="1:188" ht="15.95" customHeight="1" x14ac:dyDescent="0.2">
      <c r="A78" s="6"/>
      <c r="B78" s="6"/>
      <c r="C78" s="6"/>
      <c r="D78" s="6"/>
      <c r="E78" s="6" t="s">
        <v>77</v>
      </c>
      <c r="F78" s="6">
        <f t="shared" ref="F78:AK78" si="76">SUM(F44:F77)</f>
        <v>13</v>
      </c>
      <c r="G78" s="6">
        <f t="shared" si="76"/>
        <v>54</v>
      </c>
      <c r="H78" s="6">
        <f t="shared" si="76"/>
        <v>1560</v>
      </c>
      <c r="I78" s="6">
        <f t="shared" si="76"/>
        <v>840</v>
      </c>
      <c r="J78" s="6">
        <f t="shared" si="76"/>
        <v>45</v>
      </c>
      <c r="K78" s="6">
        <f t="shared" si="76"/>
        <v>15</v>
      </c>
      <c r="L78" s="6">
        <f t="shared" si="76"/>
        <v>0</v>
      </c>
      <c r="M78" s="6">
        <f t="shared" si="76"/>
        <v>495</v>
      </c>
      <c r="N78" s="6">
        <f t="shared" si="76"/>
        <v>0</v>
      </c>
      <c r="O78" s="6">
        <f t="shared" si="76"/>
        <v>135</v>
      </c>
      <c r="P78" s="6">
        <f t="shared" si="76"/>
        <v>0</v>
      </c>
      <c r="Q78" s="6">
        <f t="shared" si="76"/>
        <v>30</v>
      </c>
      <c r="R78" s="7">
        <f t="shared" si="76"/>
        <v>137</v>
      </c>
      <c r="S78" s="7">
        <f t="shared" si="76"/>
        <v>66.2</v>
      </c>
      <c r="T78" s="7">
        <f t="shared" si="76"/>
        <v>71.699999999999974</v>
      </c>
      <c r="U78" s="11">
        <f t="shared" si="76"/>
        <v>105</v>
      </c>
      <c r="V78" s="10">
        <f t="shared" si="76"/>
        <v>0</v>
      </c>
      <c r="W78" s="11">
        <f t="shared" si="76"/>
        <v>0</v>
      </c>
      <c r="X78" s="10">
        <f t="shared" si="76"/>
        <v>0</v>
      </c>
      <c r="Y78" s="11">
        <f t="shared" si="76"/>
        <v>0</v>
      </c>
      <c r="Z78" s="10">
        <f t="shared" si="76"/>
        <v>0</v>
      </c>
      <c r="AA78" s="7">
        <f t="shared" si="76"/>
        <v>7</v>
      </c>
      <c r="AB78" s="11">
        <f t="shared" si="76"/>
        <v>0</v>
      </c>
      <c r="AC78" s="10">
        <f t="shared" si="76"/>
        <v>0</v>
      </c>
      <c r="AD78" s="11">
        <f t="shared" si="76"/>
        <v>90</v>
      </c>
      <c r="AE78" s="10">
        <f t="shared" si="76"/>
        <v>0</v>
      </c>
      <c r="AF78" s="11">
        <f t="shared" si="76"/>
        <v>0</v>
      </c>
      <c r="AG78" s="10">
        <f t="shared" si="76"/>
        <v>0</v>
      </c>
      <c r="AH78" s="11">
        <f t="shared" si="76"/>
        <v>0</v>
      </c>
      <c r="AI78" s="10">
        <f t="shared" si="76"/>
        <v>0</v>
      </c>
      <c r="AJ78" s="11">
        <f t="shared" si="76"/>
        <v>0</v>
      </c>
      <c r="AK78" s="10">
        <f t="shared" si="76"/>
        <v>0</v>
      </c>
      <c r="AL78" s="11">
        <f t="shared" ref="AL78:BQ78" si="77">SUM(AL44:AL77)</f>
        <v>0</v>
      </c>
      <c r="AM78" s="10">
        <f t="shared" si="77"/>
        <v>0</v>
      </c>
      <c r="AN78" s="7">
        <f t="shared" si="77"/>
        <v>6</v>
      </c>
      <c r="AO78" s="7">
        <f t="shared" si="77"/>
        <v>13</v>
      </c>
      <c r="AP78" s="11">
        <f t="shared" si="77"/>
        <v>105</v>
      </c>
      <c r="AQ78" s="10">
        <f t="shared" si="77"/>
        <v>0</v>
      </c>
      <c r="AR78" s="11">
        <f t="shared" si="77"/>
        <v>0</v>
      </c>
      <c r="AS78" s="10">
        <f t="shared" si="77"/>
        <v>0</v>
      </c>
      <c r="AT78" s="11">
        <f t="shared" si="77"/>
        <v>0</v>
      </c>
      <c r="AU78" s="10">
        <f t="shared" si="77"/>
        <v>0</v>
      </c>
      <c r="AV78" s="7">
        <f t="shared" si="77"/>
        <v>7</v>
      </c>
      <c r="AW78" s="11">
        <f t="shared" si="77"/>
        <v>0</v>
      </c>
      <c r="AX78" s="10">
        <f t="shared" si="77"/>
        <v>0</v>
      </c>
      <c r="AY78" s="11">
        <f t="shared" si="77"/>
        <v>90</v>
      </c>
      <c r="AZ78" s="10">
        <f t="shared" si="77"/>
        <v>0</v>
      </c>
      <c r="BA78" s="11">
        <f t="shared" si="77"/>
        <v>0</v>
      </c>
      <c r="BB78" s="10">
        <f t="shared" si="77"/>
        <v>0</v>
      </c>
      <c r="BC78" s="11">
        <f t="shared" si="77"/>
        <v>0</v>
      </c>
      <c r="BD78" s="10">
        <f t="shared" si="77"/>
        <v>0</v>
      </c>
      <c r="BE78" s="11">
        <f t="shared" si="77"/>
        <v>0</v>
      </c>
      <c r="BF78" s="10">
        <f t="shared" si="77"/>
        <v>0</v>
      </c>
      <c r="BG78" s="11">
        <f t="shared" si="77"/>
        <v>0</v>
      </c>
      <c r="BH78" s="10">
        <f t="shared" si="77"/>
        <v>0</v>
      </c>
      <c r="BI78" s="7">
        <f t="shared" si="77"/>
        <v>6</v>
      </c>
      <c r="BJ78" s="7">
        <f t="shared" si="77"/>
        <v>13</v>
      </c>
      <c r="BK78" s="11">
        <f t="shared" si="77"/>
        <v>150</v>
      </c>
      <c r="BL78" s="10">
        <f t="shared" si="77"/>
        <v>0</v>
      </c>
      <c r="BM78" s="11">
        <f t="shared" si="77"/>
        <v>15</v>
      </c>
      <c r="BN78" s="10">
        <f t="shared" si="77"/>
        <v>0</v>
      </c>
      <c r="BO78" s="11">
        <f t="shared" si="77"/>
        <v>0</v>
      </c>
      <c r="BP78" s="10">
        <f t="shared" si="77"/>
        <v>0</v>
      </c>
      <c r="BQ78" s="7">
        <f t="shared" si="77"/>
        <v>11.2</v>
      </c>
      <c r="BR78" s="11">
        <f t="shared" ref="BR78:CW78" si="78">SUM(BR44:BR77)</f>
        <v>0</v>
      </c>
      <c r="BS78" s="10">
        <f t="shared" si="78"/>
        <v>0</v>
      </c>
      <c r="BT78" s="11">
        <f t="shared" si="78"/>
        <v>75</v>
      </c>
      <c r="BU78" s="10">
        <f t="shared" si="78"/>
        <v>0</v>
      </c>
      <c r="BV78" s="11">
        <f t="shared" si="78"/>
        <v>0</v>
      </c>
      <c r="BW78" s="10">
        <f t="shared" si="78"/>
        <v>0</v>
      </c>
      <c r="BX78" s="11">
        <f t="shared" si="78"/>
        <v>30</v>
      </c>
      <c r="BY78" s="10">
        <f t="shared" si="78"/>
        <v>0</v>
      </c>
      <c r="BZ78" s="11">
        <f t="shared" si="78"/>
        <v>0</v>
      </c>
      <c r="CA78" s="10">
        <f t="shared" si="78"/>
        <v>0</v>
      </c>
      <c r="CB78" s="11">
        <f t="shared" si="78"/>
        <v>0</v>
      </c>
      <c r="CC78" s="10">
        <f t="shared" si="78"/>
        <v>0</v>
      </c>
      <c r="CD78" s="7">
        <f t="shared" si="78"/>
        <v>8.8000000000000007</v>
      </c>
      <c r="CE78" s="7">
        <f t="shared" si="78"/>
        <v>20</v>
      </c>
      <c r="CF78" s="11">
        <f t="shared" si="78"/>
        <v>120</v>
      </c>
      <c r="CG78" s="10">
        <f t="shared" si="78"/>
        <v>0</v>
      </c>
      <c r="CH78" s="11">
        <f t="shared" si="78"/>
        <v>0</v>
      </c>
      <c r="CI78" s="10">
        <f t="shared" si="78"/>
        <v>0</v>
      </c>
      <c r="CJ78" s="11">
        <f t="shared" si="78"/>
        <v>0</v>
      </c>
      <c r="CK78" s="10">
        <f t="shared" si="78"/>
        <v>0</v>
      </c>
      <c r="CL78" s="7">
        <f t="shared" si="78"/>
        <v>9.6999999999999993</v>
      </c>
      <c r="CM78" s="11">
        <f t="shared" si="78"/>
        <v>0</v>
      </c>
      <c r="CN78" s="10">
        <f t="shared" si="78"/>
        <v>0</v>
      </c>
      <c r="CO78" s="11">
        <f t="shared" si="78"/>
        <v>105</v>
      </c>
      <c r="CP78" s="10">
        <f t="shared" si="78"/>
        <v>0</v>
      </c>
      <c r="CQ78" s="11">
        <f t="shared" si="78"/>
        <v>0</v>
      </c>
      <c r="CR78" s="10">
        <f t="shared" si="78"/>
        <v>0</v>
      </c>
      <c r="CS78" s="11">
        <f t="shared" si="78"/>
        <v>30</v>
      </c>
      <c r="CT78" s="10">
        <f t="shared" si="78"/>
        <v>0</v>
      </c>
      <c r="CU78" s="11">
        <f t="shared" si="78"/>
        <v>0</v>
      </c>
      <c r="CV78" s="10">
        <f t="shared" si="78"/>
        <v>0</v>
      </c>
      <c r="CW78" s="11">
        <f t="shared" si="78"/>
        <v>0</v>
      </c>
      <c r="CX78" s="10">
        <f t="shared" ref="CX78:EC78" si="79">SUM(CX44:CX77)</f>
        <v>0</v>
      </c>
      <c r="CY78" s="7">
        <f t="shared" si="79"/>
        <v>10.3</v>
      </c>
      <c r="CZ78" s="7">
        <f t="shared" si="79"/>
        <v>20</v>
      </c>
      <c r="DA78" s="11">
        <f t="shared" si="79"/>
        <v>150</v>
      </c>
      <c r="DB78" s="10">
        <f t="shared" si="79"/>
        <v>0</v>
      </c>
      <c r="DC78" s="11">
        <f t="shared" si="79"/>
        <v>0</v>
      </c>
      <c r="DD78" s="10">
        <f t="shared" si="79"/>
        <v>0</v>
      </c>
      <c r="DE78" s="11">
        <f t="shared" si="79"/>
        <v>15</v>
      </c>
      <c r="DF78" s="10">
        <f t="shared" si="79"/>
        <v>0</v>
      </c>
      <c r="DG78" s="7">
        <f t="shared" si="79"/>
        <v>14.8</v>
      </c>
      <c r="DH78" s="11">
        <f t="shared" si="79"/>
        <v>0</v>
      </c>
      <c r="DI78" s="10">
        <f t="shared" si="79"/>
        <v>0</v>
      </c>
      <c r="DJ78" s="11">
        <f t="shared" si="79"/>
        <v>60</v>
      </c>
      <c r="DK78" s="10">
        <f t="shared" si="79"/>
        <v>0</v>
      </c>
      <c r="DL78" s="11">
        <f t="shared" si="79"/>
        <v>0</v>
      </c>
      <c r="DM78" s="10">
        <f t="shared" si="79"/>
        <v>0</v>
      </c>
      <c r="DN78" s="11">
        <f t="shared" si="79"/>
        <v>45</v>
      </c>
      <c r="DO78" s="10">
        <f t="shared" si="79"/>
        <v>0</v>
      </c>
      <c r="DP78" s="11">
        <f t="shared" si="79"/>
        <v>0</v>
      </c>
      <c r="DQ78" s="10">
        <f t="shared" si="79"/>
        <v>0</v>
      </c>
      <c r="DR78" s="11">
        <f t="shared" si="79"/>
        <v>0</v>
      </c>
      <c r="DS78" s="10">
        <f t="shared" si="79"/>
        <v>0</v>
      </c>
      <c r="DT78" s="7">
        <f t="shared" si="79"/>
        <v>8.1999999999999993</v>
      </c>
      <c r="DU78" s="7">
        <f t="shared" si="79"/>
        <v>23</v>
      </c>
      <c r="DV78" s="11">
        <f t="shared" si="79"/>
        <v>135</v>
      </c>
      <c r="DW78" s="10">
        <f t="shared" si="79"/>
        <v>0</v>
      </c>
      <c r="DX78" s="11">
        <f t="shared" si="79"/>
        <v>15</v>
      </c>
      <c r="DY78" s="10">
        <f t="shared" si="79"/>
        <v>0</v>
      </c>
      <c r="DZ78" s="11">
        <f t="shared" si="79"/>
        <v>0</v>
      </c>
      <c r="EA78" s="10">
        <f t="shared" si="79"/>
        <v>0</v>
      </c>
      <c r="EB78" s="7">
        <f t="shared" si="79"/>
        <v>14</v>
      </c>
      <c r="EC78" s="11">
        <f t="shared" si="79"/>
        <v>0</v>
      </c>
      <c r="ED78" s="10">
        <f t="shared" ref="ED78:FI78" si="80">SUM(ED44:ED77)</f>
        <v>0</v>
      </c>
      <c r="EE78" s="11">
        <f t="shared" si="80"/>
        <v>45</v>
      </c>
      <c r="EF78" s="10">
        <f t="shared" si="80"/>
        <v>0</v>
      </c>
      <c r="EG78" s="11">
        <f t="shared" si="80"/>
        <v>0</v>
      </c>
      <c r="EH78" s="10">
        <f t="shared" si="80"/>
        <v>0</v>
      </c>
      <c r="EI78" s="11">
        <f t="shared" si="80"/>
        <v>30</v>
      </c>
      <c r="EJ78" s="10">
        <f t="shared" si="80"/>
        <v>0</v>
      </c>
      <c r="EK78" s="11">
        <f t="shared" si="80"/>
        <v>0</v>
      </c>
      <c r="EL78" s="10">
        <f t="shared" si="80"/>
        <v>0</v>
      </c>
      <c r="EM78" s="11">
        <f t="shared" si="80"/>
        <v>15</v>
      </c>
      <c r="EN78" s="10">
        <f t="shared" si="80"/>
        <v>0</v>
      </c>
      <c r="EO78" s="7">
        <f t="shared" si="80"/>
        <v>9</v>
      </c>
      <c r="EP78" s="7">
        <f t="shared" si="80"/>
        <v>23</v>
      </c>
      <c r="EQ78" s="11">
        <f t="shared" si="80"/>
        <v>75</v>
      </c>
      <c r="ER78" s="10">
        <f t="shared" si="80"/>
        <v>0</v>
      </c>
      <c r="ES78" s="11">
        <f t="shared" si="80"/>
        <v>15</v>
      </c>
      <c r="ET78" s="10">
        <f t="shared" si="80"/>
        <v>0</v>
      </c>
      <c r="EU78" s="11">
        <f t="shared" si="80"/>
        <v>0</v>
      </c>
      <c r="EV78" s="10">
        <f t="shared" si="80"/>
        <v>0</v>
      </c>
      <c r="EW78" s="7">
        <f t="shared" si="80"/>
        <v>7.1000000000000005</v>
      </c>
      <c r="EX78" s="11">
        <f t="shared" si="80"/>
        <v>0</v>
      </c>
      <c r="EY78" s="10">
        <f t="shared" si="80"/>
        <v>0</v>
      </c>
      <c r="EZ78" s="11">
        <f t="shared" si="80"/>
        <v>30</v>
      </c>
      <c r="FA78" s="10">
        <f t="shared" si="80"/>
        <v>0</v>
      </c>
      <c r="FB78" s="11">
        <f t="shared" si="80"/>
        <v>0</v>
      </c>
      <c r="FC78" s="10">
        <f t="shared" si="80"/>
        <v>0</v>
      </c>
      <c r="FD78" s="11">
        <f t="shared" si="80"/>
        <v>0</v>
      </c>
      <c r="FE78" s="10">
        <f t="shared" si="80"/>
        <v>0</v>
      </c>
      <c r="FF78" s="11">
        <f t="shared" si="80"/>
        <v>0</v>
      </c>
      <c r="FG78" s="10">
        <f t="shared" si="80"/>
        <v>0</v>
      </c>
      <c r="FH78" s="11">
        <f t="shared" si="80"/>
        <v>15</v>
      </c>
      <c r="FI78" s="10">
        <f t="shared" si="80"/>
        <v>0</v>
      </c>
      <c r="FJ78" s="7">
        <f t="shared" ref="FJ78:GF78" si="81">SUM(FJ44:FJ77)</f>
        <v>17.899999999999999</v>
      </c>
      <c r="FK78" s="7">
        <f t="shared" si="81"/>
        <v>25</v>
      </c>
      <c r="FL78" s="11">
        <f t="shared" si="81"/>
        <v>0</v>
      </c>
      <c r="FM78" s="10">
        <f t="shared" si="81"/>
        <v>0</v>
      </c>
      <c r="FN78" s="11">
        <f t="shared" si="81"/>
        <v>0</v>
      </c>
      <c r="FO78" s="10">
        <f t="shared" si="81"/>
        <v>0</v>
      </c>
      <c r="FP78" s="11">
        <f t="shared" si="81"/>
        <v>0</v>
      </c>
      <c r="FQ78" s="10">
        <f t="shared" si="81"/>
        <v>0</v>
      </c>
      <c r="FR78" s="7">
        <f t="shared" si="81"/>
        <v>0</v>
      </c>
      <c r="FS78" s="11">
        <f t="shared" si="81"/>
        <v>0</v>
      </c>
      <c r="FT78" s="10">
        <f t="shared" si="81"/>
        <v>0</v>
      </c>
      <c r="FU78" s="11">
        <f t="shared" si="81"/>
        <v>0</v>
      </c>
      <c r="FV78" s="10">
        <f t="shared" si="81"/>
        <v>0</v>
      </c>
      <c r="FW78" s="11">
        <f t="shared" si="81"/>
        <v>0</v>
      </c>
      <c r="FX78" s="10">
        <f t="shared" si="81"/>
        <v>0</v>
      </c>
      <c r="FY78" s="11">
        <f t="shared" si="81"/>
        <v>0</v>
      </c>
      <c r="FZ78" s="10">
        <f t="shared" si="81"/>
        <v>0</v>
      </c>
      <c r="GA78" s="11">
        <f t="shared" si="81"/>
        <v>0</v>
      </c>
      <c r="GB78" s="10">
        <f t="shared" si="81"/>
        <v>0</v>
      </c>
      <c r="GC78" s="11">
        <f t="shared" si="81"/>
        <v>0</v>
      </c>
      <c r="GD78" s="10">
        <f t="shared" si="81"/>
        <v>0</v>
      </c>
      <c r="GE78" s="7">
        <f t="shared" si="81"/>
        <v>0</v>
      </c>
      <c r="GF78" s="7">
        <f t="shared" si="81"/>
        <v>0</v>
      </c>
    </row>
    <row r="79" spans="1:188" ht="20.100000000000001" customHeight="1" x14ac:dyDescent="0.2">
      <c r="A79" s="19" t="s">
        <v>165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9"/>
      <c r="GF79" s="13"/>
    </row>
    <row r="80" spans="1:188" x14ac:dyDescent="0.2">
      <c r="A80" s="20">
        <v>50</v>
      </c>
      <c r="B80" s="20">
        <v>1</v>
      </c>
      <c r="C80" s="20"/>
      <c r="D80" s="6" t="s">
        <v>166</v>
      </c>
      <c r="E80" s="3" t="s">
        <v>167</v>
      </c>
      <c r="F80" s="6">
        <f t="shared" ref="F80:F122" si="82">COUNTIF(U80:GD80,"e")</f>
        <v>0</v>
      </c>
      <c r="G80" s="6">
        <f t="shared" ref="G80:G122" si="83">COUNTIF(U80:GD80,"z")</f>
        <v>1</v>
      </c>
      <c r="H80" s="6">
        <f t="shared" ref="H80:H122" si="84">SUM(I80:Q80)</f>
        <v>30</v>
      </c>
      <c r="I80" s="6">
        <f t="shared" ref="I80:I122" si="85">U80+AP80+BK80+CF80+DA80+DV80+EQ80+FL80</f>
        <v>0</v>
      </c>
      <c r="J80" s="6">
        <f t="shared" ref="J80:J122" si="86">W80+AR80+BM80+CH80+DC80+DX80+ES80+FN80</f>
        <v>0</v>
      </c>
      <c r="K80" s="6">
        <f t="shared" ref="K80:K122" si="87">Y80+AT80+BO80+CJ80+DE80+DZ80+EU80+FP80</f>
        <v>0</v>
      </c>
      <c r="L80" s="6">
        <f t="shared" ref="L80:L122" si="88">AB80+AW80+BR80+CM80+DH80+EC80+EX80+FS80</f>
        <v>0</v>
      </c>
      <c r="M80" s="6">
        <f t="shared" ref="M80:M122" si="89">AD80+AY80+BT80+CO80+DJ80+EE80+EZ80+FU80</f>
        <v>0</v>
      </c>
      <c r="N80" s="6">
        <f t="shared" ref="N80:N122" si="90">AF80+BA80+BV80+CQ80+DL80+EG80+FB80+FW80</f>
        <v>30</v>
      </c>
      <c r="O80" s="6">
        <f t="shared" ref="O80:O122" si="91">AH80+BC80+BX80+CS80+DN80+EI80+FD80+FY80</f>
        <v>0</v>
      </c>
      <c r="P80" s="6">
        <f t="shared" ref="P80:P122" si="92">AJ80+BE80+BZ80+CU80+DP80+EK80+FF80+GA80</f>
        <v>0</v>
      </c>
      <c r="Q80" s="6">
        <f t="shared" ref="Q80:Q122" si="93">AL80+BG80+CB80+CW80+DR80+EM80+FH80+GC80</f>
        <v>0</v>
      </c>
      <c r="R80" s="7">
        <f t="shared" ref="R80:R122" si="94">AO80+BJ80+CE80+CZ80+DU80+EP80+FK80+GF80</f>
        <v>2</v>
      </c>
      <c r="S80" s="7">
        <f t="shared" ref="S80:S122" si="95">AN80+BI80+CD80+CY80+DT80+EO80+FJ80+GE80</f>
        <v>2</v>
      </c>
      <c r="T80" s="7">
        <v>1.3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ref="AO80:AO122" si="96">AA80+AN80</f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ref="BJ80:BJ122" si="97">AV80+BI80</f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>
        <v>30</v>
      </c>
      <c r="BW80" s="10" t="s">
        <v>59</v>
      </c>
      <c r="BX80" s="11"/>
      <c r="BY80" s="10"/>
      <c r="BZ80" s="11"/>
      <c r="CA80" s="10"/>
      <c r="CB80" s="11"/>
      <c r="CC80" s="10"/>
      <c r="CD80" s="7">
        <v>2</v>
      </c>
      <c r="CE80" s="7">
        <f t="shared" ref="CE80:CE122" si="98">BQ80+CD80</f>
        <v>2</v>
      </c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ref="CZ80:CZ122" si="99">CL80+CY80</f>
        <v>0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ref="DU80:DU122" si="100">DG80+DT80</f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ref="EP80:EP122" si="101">EB80+EO80</f>
        <v>0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ref="FK80:FK122" si="102">EW80+FJ80</f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ref="GF80:GF122" si="103">FR80+GE80</f>
        <v>0</v>
      </c>
    </row>
    <row r="81" spans="1:188" x14ac:dyDescent="0.2">
      <c r="A81" s="20">
        <v>50</v>
      </c>
      <c r="B81" s="20">
        <v>1</v>
      </c>
      <c r="C81" s="20"/>
      <c r="D81" s="6" t="s">
        <v>168</v>
      </c>
      <c r="E81" s="3" t="s">
        <v>169</v>
      </c>
      <c r="F81" s="6">
        <f t="shared" si="82"/>
        <v>0</v>
      </c>
      <c r="G81" s="6">
        <f t="shared" si="83"/>
        <v>1</v>
      </c>
      <c r="H81" s="6">
        <f t="shared" si="84"/>
        <v>30</v>
      </c>
      <c r="I81" s="6">
        <f t="shared" si="85"/>
        <v>0</v>
      </c>
      <c r="J81" s="6">
        <f t="shared" si="86"/>
        <v>0</v>
      </c>
      <c r="K81" s="6">
        <f t="shared" si="87"/>
        <v>0</v>
      </c>
      <c r="L81" s="6">
        <f t="shared" si="88"/>
        <v>0</v>
      </c>
      <c r="M81" s="6">
        <f t="shared" si="89"/>
        <v>0</v>
      </c>
      <c r="N81" s="6">
        <f t="shared" si="90"/>
        <v>30</v>
      </c>
      <c r="O81" s="6">
        <f t="shared" si="91"/>
        <v>0</v>
      </c>
      <c r="P81" s="6">
        <f t="shared" si="92"/>
        <v>0</v>
      </c>
      <c r="Q81" s="6">
        <f t="shared" si="93"/>
        <v>0</v>
      </c>
      <c r="R81" s="7">
        <f t="shared" si="94"/>
        <v>2</v>
      </c>
      <c r="S81" s="7">
        <f t="shared" si="95"/>
        <v>2</v>
      </c>
      <c r="T81" s="7">
        <v>1.3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6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7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>
        <v>30</v>
      </c>
      <c r="BW81" s="10" t="s">
        <v>59</v>
      </c>
      <c r="BX81" s="11"/>
      <c r="BY81" s="10"/>
      <c r="BZ81" s="11"/>
      <c r="CA81" s="10"/>
      <c r="CB81" s="11"/>
      <c r="CC81" s="10"/>
      <c r="CD81" s="7">
        <v>2</v>
      </c>
      <c r="CE81" s="7">
        <f t="shared" si="98"/>
        <v>2</v>
      </c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9"/>
        <v>0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100"/>
        <v>0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1"/>
        <v>0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2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3"/>
        <v>0</v>
      </c>
    </row>
    <row r="82" spans="1:188" x14ac:dyDescent="0.2">
      <c r="A82" s="20">
        <v>51</v>
      </c>
      <c r="B82" s="20">
        <v>1</v>
      </c>
      <c r="C82" s="20"/>
      <c r="D82" s="6" t="s">
        <v>170</v>
      </c>
      <c r="E82" s="3" t="s">
        <v>171</v>
      </c>
      <c r="F82" s="6">
        <f t="shared" si="82"/>
        <v>0</v>
      </c>
      <c r="G82" s="6">
        <f t="shared" si="83"/>
        <v>1</v>
      </c>
      <c r="H82" s="6">
        <f t="shared" si="84"/>
        <v>60</v>
      </c>
      <c r="I82" s="6">
        <f t="shared" si="85"/>
        <v>0</v>
      </c>
      <c r="J82" s="6">
        <f t="shared" si="86"/>
        <v>0</v>
      </c>
      <c r="K82" s="6">
        <f t="shared" si="87"/>
        <v>0</v>
      </c>
      <c r="L82" s="6">
        <f t="shared" si="88"/>
        <v>0</v>
      </c>
      <c r="M82" s="6">
        <f t="shared" si="89"/>
        <v>0</v>
      </c>
      <c r="N82" s="6">
        <f t="shared" si="90"/>
        <v>60</v>
      </c>
      <c r="O82" s="6">
        <f t="shared" si="91"/>
        <v>0</v>
      </c>
      <c r="P82" s="6">
        <f t="shared" si="92"/>
        <v>0</v>
      </c>
      <c r="Q82" s="6">
        <f t="shared" si="93"/>
        <v>0</v>
      </c>
      <c r="R82" s="7">
        <f t="shared" si="94"/>
        <v>2</v>
      </c>
      <c r="S82" s="7">
        <f t="shared" si="95"/>
        <v>2</v>
      </c>
      <c r="T82" s="7">
        <v>2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6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7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8"/>
        <v>0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>
        <v>60</v>
      </c>
      <c r="CR82" s="10" t="s">
        <v>59</v>
      </c>
      <c r="CS82" s="11"/>
      <c r="CT82" s="10"/>
      <c r="CU82" s="11"/>
      <c r="CV82" s="10"/>
      <c r="CW82" s="11"/>
      <c r="CX82" s="10"/>
      <c r="CY82" s="7">
        <v>2</v>
      </c>
      <c r="CZ82" s="7">
        <f t="shared" si="99"/>
        <v>2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100"/>
        <v>0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1"/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2"/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3"/>
        <v>0</v>
      </c>
    </row>
    <row r="83" spans="1:188" x14ac:dyDescent="0.2">
      <c r="A83" s="20">
        <v>51</v>
      </c>
      <c r="B83" s="20">
        <v>1</v>
      </c>
      <c r="C83" s="20"/>
      <c r="D83" s="6" t="s">
        <v>172</v>
      </c>
      <c r="E83" s="3" t="s">
        <v>173</v>
      </c>
      <c r="F83" s="6">
        <f t="shared" si="82"/>
        <v>0</v>
      </c>
      <c r="G83" s="6">
        <f t="shared" si="83"/>
        <v>1</v>
      </c>
      <c r="H83" s="6">
        <f t="shared" si="84"/>
        <v>60</v>
      </c>
      <c r="I83" s="6">
        <f t="shared" si="85"/>
        <v>0</v>
      </c>
      <c r="J83" s="6">
        <f t="shared" si="86"/>
        <v>0</v>
      </c>
      <c r="K83" s="6">
        <f t="shared" si="87"/>
        <v>0</v>
      </c>
      <c r="L83" s="6">
        <f t="shared" si="88"/>
        <v>0</v>
      </c>
      <c r="M83" s="6">
        <f t="shared" si="89"/>
        <v>0</v>
      </c>
      <c r="N83" s="6">
        <f t="shared" si="90"/>
        <v>60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2</v>
      </c>
      <c r="S83" s="7">
        <f t="shared" si="95"/>
        <v>2</v>
      </c>
      <c r="T83" s="7">
        <v>2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>
        <v>60</v>
      </c>
      <c r="CR83" s="10" t="s">
        <v>59</v>
      </c>
      <c r="CS83" s="11"/>
      <c r="CT83" s="10"/>
      <c r="CU83" s="11"/>
      <c r="CV83" s="10"/>
      <c r="CW83" s="11"/>
      <c r="CX83" s="10"/>
      <c r="CY83" s="7">
        <v>2</v>
      </c>
      <c r="CZ83" s="7">
        <f t="shared" si="99"/>
        <v>2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1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2"/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x14ac:dyDescent="0.2">
      <c r="A84" s="20">
        <v>52</v>
      </c>
      <c r="B84" s="20">
        <v>1</v>
      </c>
      <c r="C84" s="20"/>
      <c r="D84" s="6" t="s">
        <v>174</v>
      </c>
      <c r="E84" s="3" t="s">
        <v>175</v>
      </c>
      <c r="F84" s="6">
        <f t="shared" si="82"/>
        <v>1</v>
      </c>
      <c r="G84" s="6">
        <f t="shared" si="83"/>
        <v>0</v>
      </c>
      <c r="H84" s="6">
        <f t="shared" si="84"/>
        <v>60</v>
      </c>
      <c r="I84" s="6">
        <f t="shared" si="85"/>
        <v>0</v>
      </c>
      <c r="J84" s="6">
        <f t="shared" si="86"/>
        <v>0</v>
      </c>
      <c r="K84" s="6">
        <f t="shared" si="87"/>
        <v>0</v>
      </c>
      <c r="L84" s="6">
        <f t="shared" si="88"/>
        <v>0</v>
      </c>
      <c r="M84" s="6">
        <f t="shared" si="89"/>
        <v>0</v>
      </c>
      <c r="N84" s="6">
        <f t="shared" si="90"/>
        <v>60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3</v>
      </c>
      <c r="S84" s="7">
        <f t="shared" si="95"/>
        <v>3</v>
      </c>
      <c r="T84" s="7">
        <v>2.6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8"/>
        <v>0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>
        <v>60</v>
      </c>
      <c r="DM84" s="10" t="s">
        <v>65</v>
      </c>
      <c r="DN84" s="11"/>
      <c r="DO84" s="10"/>
      <c r="DP84" s="11"/>
      <c r="DQ84" s="10"/>
      <c r="DR84" s="11"/>
      <c r="DS84" s="10"/>
      <c r="DT84" s="7">
        <v>3</v>
      </c>
      <c r="DU84" s="7">
        <f t="shared" si="100"/>
        <v>3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1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x14ac:dyDescent="0.2">
      <c r="A85" s="20">
        <v>52</v>
      </c>
      <c r="B85" s="20">
        <v>1</v>
      </c>
      <c r="C85" s="20"/>
      <c r="D85" s="6" t="s">
        <v>176</v>
      </c>
      <c r="E85" s="3" t="s">
        <v>177</v>
      </c>
      <c r="F85" s="6">
        <f t="shared" si="82"/>
        <v>1</v>
      </c>
      <c r="G85" s="6">
        <f t="shared" si="83"/>
        <v>0</v>
      </c>
      <c r="H85" s="6">
        <f t="shared" si="84"/>
        <v>60</v>
      </c>
      <c r="I85" s="6">
        <f t="shared" si="85"/>
        <v>0</v>
      </c>
      <c r="J85" s="6">
        <f t="shared" si="86"/>
        <v>0</v>
      </c>
      <c r="K85" s="6">
        <f t="shared" si="87"/>
        <v>0</v>
      </c>
      <c r="L85" s="6">
        <f t="shared" si="88"/>
        <v>0</v>
      </c>
      <c r="M85" s="6">
        <f t="shared" si="89"/>
        <v>0</v>
      </c>
      <c r="N85" s="6">
        <f t="shared" si="90"/>
        <v>60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3</v>
      </c>
      <c r="S85" s="7">
        <f t="shared" si="95"/>
        <v>3</v>
      </c>
      <c r="T85" s="7">
        <v>2.6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0</v>
      </c>
      <c r="DA85" s="11"/>
      <c r="DB85" s="10"/>
      <c r="DC85" s="11"/>
      <c r="DD85" s="10"/>
      <c r="DE85" s="11"/>
      <c r="DF85" s="10"/>
      <c r="DG85" s="7"/>
      <c r="DH85" s="11"/>
      <c r="DI85" s="10"/>
      <c r="DJ85" s="11"/>
      <c r="DK85" s="10"/>
      <c r="DL85" s="11">
        <v>60</v>
      </c>
      <c r="DM85" s="10" t="s">
        <v>65</v>
      </c>
      <c r="DN85" s="11"/>
      <c r="DO85" s="10"/>
      <c r="DP85" s="11"/>
      <c r="DQ85" s="10"/>
      <c r="DR85" s="11"/>
      <c r="DS85" s="10"/>
      <c r="DT85" s="7">
        <v>3</v>
      </c>
      <c r="DU85" s="7">
        <f t="shared" si="100"/>
        <v>3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0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0</v>
      </c>
    </row>
    <row r="86" spans="1:188" x14ac:dyDescent="0.2">
      <c r="A86" s="20">
        <v>1</v>
      </c>
      <c r="B86" s="20">
        <v>1</v>
      </c>
      <c r="C86" s="20"/>
      <c r="D86" s="6" t="s">
        <v>178</v>
      </c>
      <c r="E86" s="3" t="s">
        <v>179</v>
      </c>
      <c r="F86" s="6">
        <f t="shared" si="82"/>
        <v>0</v>
      </c>
      <c r="G86" s="6">
        <f t="shared" si="83"/>
        <v>1</v>
      </c>
      <c r="H86" s="6">
        <f t="shared" si="84"/>
        <v>15</v>
      </c>
      <c r="I86" s="6">
        <f t="shared" si="85"/>
        <v>15</v>
      </c>
      <c r="J86" s="6">
        <f t="shared" si="86"/>
        <v>0</v>
      </c>
      <c r="K86" s="6">
        <f t="shared" si="87"/>
        <v>0</v>
      </c>
      <c r="L86" s="6">
        <f t="shared" si="88"/>
        <v>0</v>
      </c>
      <c r="M86" s="6">
        <f t="shared" si="89"/>
        <v>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1</v>
      </c>
      <c r="S86" s="7">
        <f t="shared" si="95"/>
        <v>0</v>
      </c>
      <c r="T86" s="7">
        <v>0.7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9"/>
        <v>0</v>
      </c>
      <c r="DA86" s="11"/>
      <c r="DB86" s="10"/>
      <c r="DC86" s="11"/>
      <c r="DD86" s="10"/>
      <c r="DE86" s="11"/>
      <c r="DF86" s="10"/>
      <c r="DG86" s="7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0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0</v>
      </c>
      <c r="EQ86" s="11">
        <v>15</v>
      </c>
      <c r="ER86" s="10" t="s">
        <v>59</v>
      </c>
      <c r="ES86" s="11"/>
      <c r="ET86" s="10"/>
      <c r="EU86" s="11"/>
      <c r="EV86" s="10"/>
      <c r="EW86" s="7">
        <v>1</v>
      </c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1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0</v>
      </c>
    </row>
    <row r="87" spans="1:188" x14ac:dyDescent="0.2">
      <c r="A87" s="20">
        <v>1</v>
      </c>
      <c r="B87" s="20">
        <v>1</v>
      </c>
      <c r="C87" s="20"/>
      <c r="D87" s="6" t="s">
        <v>180</v>
      </c>
      <c r="E87" s="3" t="s">
        <v>181</v>
      </c>
      <c r="F87" s="6">
        <f t="shared" si="82"/>
        <v>0</v>
      </c>
      <c r="G87" s="6">
        <f t="shared" si="83"/>
        <v>1</v>
      </c>
      <c r="H87" s="6">
        <f t="shared" si="84"/>
        <v>15</v>
      </c>
      <c r="I87" s="6">
        <f t="shared" si="85"/>
        <v>15</v>
      </c>
      <c r="J87" s="6">
        <f t="shared" si="86"/>
        <v>0</v>
      </c>
      <c r="K87" s="6">
        <f t="shared" si="87"/>
        <v>0</v>
      </c>
      <c r="L87" s="6">
        <f t="shared" si="88"/>
        <v>0</v>
      </c>
      <c r="M87" s="6">
        <f t="shared" si="89"/>
        <v>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1</v>
      </c>
      <c r="S87" s="7">
        <f t="shared" si="95"/>
        <v>0</v>
      </c>
      <c r="T87" s="7">
        <v>0.6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0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0</v>
      </c>
      <c r="EQ87" s="11">
        <v>15</v>
      </c>
      <c r="ER87" s="10" t="s">
        <v>59</v>
      </c>
      <c r="ES87" s="11"/>
      <c r="ET87" s="10"/>
      <c r="EU87" s="11"/>
      <c r="EV87" s="10"/>
      <c r="EW87" s="7">
        <v>1</v>
      </c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1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0</v>
      </c>
    </row>
    <row r="88" spans="1:188" x14ac:dyDescent="0.2">
      <c r="A88" s="20">
        <v>2</v>
      </c>
      <c r="B88" s="20">
        <v>1</v>
      </c>
      <c r="C88" s="20"/>
      <c r="D88" s="6" t="s">
        <v>182</v>
      </c>
      <c r="E88" s="3" t="s">
        <v>183</v>
      </c>
      <c r="F88" s="6">
        <f t="shared" si="82"/>
        <v>0</v>
      </c>
      <c r="G88" s="6">
        <f t="shared" si="83"/>
        <v>1</v>
      </c>
      <c r="H88" s="6">
        <f t="shared" si="84"/>
        <v>15</v>
      </c>
      <c r="I88" s="6">
        <f t="shared" si="85"/>
        <v>15</v>
      </c>
      <c r="J88" s="6">
        <f t="shared" si="86"/>
        <v>0</v>
      </c>
      <c r="K88" s="6">
        <f t="shared" si="87"/>
        <v>0</v>
      </c>
      <c r="L88" s="6">
        <f t="shared" si="88"/>
        <v>0</v>
      </c>
      <c r="M88" s="6">
        <f t="shared" si="89"/>
        <v>0</v>
      </c>
      <c r="N88" s="6">
        <f t="shared" si="90"/>
        <v>0</v>
      </c>
      <c r="O88" s="6">
        <f t="shared" si="91"/>
        <v>0</v>
      </c>
      <c r="P88" s="6">
        <f t="shared" si="92"/>
        <v>0</v>
      </c>
      <c r="Q88" s="6">
        <f t="shared" si="93"/>
        <v>0</v>
      </c>
      <c r="R88" s="7">
        <f t="shared" si="94"/>
        <v>1</v>
      </c>
      <c r="S88" s="7">
        <f t="shared" si="95"/>
        <v>0</v>
      </c>
      <c r="T88" s="7">
        <v>0.6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/>
      <c r="DB88" s="10"/>
      <c r="DC88" s="11"/>
      <c r="DD88" s="10"/>
      <c r="DE88" s="11"/>
      <c r="DF88" s="10"/>
      <c r="DG88" s="7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0"/>
        <v>0</v>
      </c>
      <c r="DV88" s="11">
        <v>15</v>
      </c>
      <c r="DW88" s="10" t="s">
        <v>59</v>
      </c>
      <c r="DX88" s="11"/>
      <c r="DY88" s="10"/>
      <c r="DZ88" s="11"/>
      <c r="EA88" s="10"/>
      <c r="EB88" s="7">
        <v>1</v>
      </c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1"/>
        <v>1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0</v>
      </c>
    </row>
    <row r="89" spans="1:188" x14ac:dyDescent="0.2">
      <c r="A89" s="20">
        <v>2</v>
      </c>
      <c r="B89" s="20">
        <v>1</v>
      </c>
      <c r="C89" s="20"/>
      <c r="D89" s="6" t="s">
        <v>184</v>
      </c>
      <c r="E89" s="3" t="s">
        <v>185</v>
      </c>
      <c r="F89" s="6">
        <f t="shared" si="82"/>
        <v>0</v>
      </c>
      <c r="G89" s="6">
        <f t="shared" si="83"/>
        <v>1</v>
      </c>
      <c r="H89" s="6">
        <f t="shared" si="84"/>
        <v>15</v>
      </c>
      <c r="I89" s="6">
        <f t="shared" si="85"/>
        <v>15</v>
      </c>
      <c r="J89" s="6">
        <f t="shared" si="86"/>
        <v>0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1</v>
      </c>
      <c r="S89" s="7">
        <f t="shared" si="95"/>
        <v>0</v>
      </c>
      <c r="T89" s="7">
        <v>0.6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0"/>
        <v>0</v>
      </c>
      <c r="DV89" s="11">
        <v>15</v>
      </c>
      <c r="DW89" s="10" t="s">
        <v>59</v>
      </c>
      <c r="DX89" s="11"/>
      <c r="DY89" s="10"/>
      <c r="DZ89" s="11"/>
      <c r="EA89" s="10"/>
      <c r="EB89" s="7">
        <v>1</v>
      </c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1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0</v>
      </c>
    </row>
    <row r="90" spans="1:188" x14ac:dyDescent="0.2">
      <c r="A90" s="20">
        <v>3</v>
      </c>
      <c r="B90" s="20">
        <v>1</v>
      </c>
      <c r="C90" s="20"/>
      <c r="D90" s="6" t="s">
        <v>186</v>
      </c>
      <c r="E90" s="3" t="s">
        <v>187</v>
      </c>
      <c r="F90" s="6">
        <f t="shared" si="82"/>
        <v>0</v>
      </c>
      <c r="G90" s="6">
        <f t="shared" si="83"/>
        <v>2</v>
      </c>
      <c r="H90" s="6">
        <f t="shared" si="84"/>
        <v>30</v>
      </c>
      <c r="I90" s="6">
        <f t="shared" si="85"/>
        <v>15</v>
      </c>
      <c r="J90" s="6">
        <f t="shared" si="86"/>
        <v>15</v>
      </c>
      <c r="K90" s="6">
        <f t="shared" si="87"/>
        <v>0</v>
      </c>
      <c r="L90" s="6">
        <f t="shared" si="88"/>
        <v>0</v>
      </c>
      <c r="M90" s="6">
        <f t="shared" si="89"/>
        <v>0</v>
      </c>
      <c r="N90" s="6">
        <f t="shared" si="90"/>
        <v>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2</v>
      </c>
      <c r="S90" s="7">
        <f t="shared" si="95"/>
        <v>0</v>
      </c>
      <c r="T90" s="7">
        <v>1.4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8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9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0"/>
        <v>0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0</v>
      </c>
      <c r="EQ90" s="11">
        <v>15</v>
      </c>
      <c r="ER90" s="10" t="s">
        <v>59</v>
      </c>
      <c r="ES90" s="11">
        <v>15</v>
      </c>
      <c r="ET90" s="10" t="s">
        <v>59</v>
      </c>
      <c r="EU90" s="11"/>
      <c r="EV90" s="10"/>
      <c r="EW90" s="7">
        <v>2</v>
      </c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2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0</v>
      </c>
    </row>
    <row r="91" spans="1:188" x14ac:dyDescent="0.2">
      <c r="A91" s="20">
        <v>3</v>
      </c>
      <c r="B91" s="20">
        <v>1</v>
      </c>
      <c r="C91" s="20"/>
      <c r="D91" s="6" t="s">
        <v>188</v>
      </c>
      <c r="E91" s="3" t="s">
        <v>189</v>
      </c>
      <c r="F91" s="6">
        <f t="shared" si="82"/>
        <v>0</v>
      </c>
      <c r="G91" s="6">
        <f t="shared" si="83"/>
        <v>2</v>
      </c>
      <c r="H91" s="6">
        <f t="shared" si="84"/>
        <v>30</v>
      </c>
      <c r="I91" s="6">
        <f t="shared" si="85"/>
        <v>15</v>
      </c>
      <c r="J91" s="6">
        <f t="shared" si="86"/>
        <v>15</v>
      </c>
      <c r="K91" s="6">
        <f t="shared" si="87"/>
        <v>0</v>
      </c>
      <c r="L91" s="6">
        <f t="shared" si="88"/>
        <v>0</v>
      </c>
      <c r="M91" s="6">
        <f t="shared" si="89"/>
        <v>0</v>
      </c>
      <c r="N91" s="6">
        <f t="shared" si="90"/>
        <v>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2</v>
      </c>
      <c r="S91" s="7">
        <f t="shared" si="95"/>
        <v>0</v>
      </c>
      <c r="T91" s="7">
        <v>1.3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98"/>
        <v>0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0"/>
        <v>0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0</v>
      </c>
      <c r="EQ91" s="11">
        <v>15</v>
      </c>
      <c r="ER91" s="10" t="s">
        <v>59</v>
      </c>
      <c r="ES91" s="11">
        <v>15</v>
      </c>
      <c r="ET91" s="10" t="s">
        <v>59</v>
      </c>
      <c r="EU91" s="11"/>
      <c r="EV91" s="10"/>
      <c r="EW91" s="7">
        <v>2</v>
      </c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2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0</v>
      </c>
    </row>
    <row r="92" spans="1:188" x14ac:dyDescent="0.2">
      <c r="A92" s="20">
        <v>9</v>
      </c>
      <c r="B92" s="20">
        <v>1</v>
      </c>
      <c r="C92" s="20"/>
      <c r="D92" s="6" t="s">
        <v>190</v>
      </c>
      <c r="E92" s="3" t="s">
        <v>191</v>
      </c>
      <c r="F92" s="6">
        <f t="shared" si="82"/>
        <v>0</v>
      </c>
      <c r="G92" s="6">
        <f t="shared" si="83"/>
        <v>2</v>
      </c>
      <c r="H92" s="6">
        <f t="shared" si="84"/>
        <v>30</v>
      </c>
      <c r="I92" s="6">
        <f t="shared" si="85"/>
        <v>15</v>
      </c>
      <c r="J92" s="6">
        <f t="shared" si="86"/>
        <v>0</v>
      </c>
      <c r="K92" s="6">
        <f t="shared" si="87"/>
        <v>15</v>
      </c>
      <c r="L92" s="6">
        <f t="shared" si="88"/>
        <v>0</v>
      </c>
      <c r="M92" s="6">
        <f t="shared" si="89"/>
        <v>0</v>
      </c>
      <c r="N92" s="6">
        <f t="shared" si="90"/>
        <v>0</v>
      </c>
      <c r="O92" s="6">
        <f t="shared" si="91"/>
        <v>0</v>
      </c>
      <c r="P92" s="6">
        <f t="shared" si="92"/>
        <v>0</v>
      </c>
      <c r="Q92" s="6">
        <f t="shared" si="93"/>
        <v>0</v>
      </c>
      <c r="R92" s="7">
        <f t="shared" si="94"/>
        <v>4</v>
      </c>
      <c r="S92" s="7">
        <f t="shared" si="95"/>
        <v>0</v>
      </c>
      <c r="T92" s="7">
        <v>1.8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98"/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99"/>
        <v>0</v>
      </c>
      <c r="DA92" s="11">
        <v>15</v>
      </c>
      <c r="DB92" s="10" t="s">
        <v>59</v>
      </c>
      <c r="DC92" s="11"/>
      <c r="DD92" s="10"/>
      <c r="DE92" s="11">
        <v>15</v>
      </c>
      <c r="DF92" s="10" t="s">
        <v>59</v>
      </c>
      <c r="DG92" s="7">
        <v>4</v>
      </c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0"/>
        <v>4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1"/>
        <v>0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0</v>
      </c>
    </row>
    <row r="93" spans="1:188" x14ac:dyDescent="0.2">
      <c r="A93" s="20">
        <v>9</v>
      </c>
      <c r="B93" s="20">
        <v>1</v>
      </c>
      <c r="C93" s="20"/>
      <c r="D93" s="6" t="s">
        <v>192</v>
      </c>
      <c r="E93" s="3" t="s">
        <v>193</v>
      </c>
      <c r="F93" s="6">
        <f t="shared" si="82"/>
        <v>0</v>
      </c>
      <c r="G93" s="6">
        <f t="shared" si="83"/>
        <v>2</v>
      </c>
      <c r="H93" s="6">
        <f t="shared" si="84"/>
        <v>30</v>
      </c>
      <c r="I93" s="6">
        <f t="shared" si="85"/>
        <v>15</v>
      </c>
      <c r="J93" s="6">
        <f t="shared" si="86"/>
        <v>15</v>
      </c>
      <c r="K93" s="6">
        <f t="shared" si="87"/>
        <v>0</v>
      </c>
      <c r="L93" s="6">
        <f t="shared" si="88"/>
        <v>0</v>
      </c>
      <c r="M93" s="6">
        <f t="shared" si="89"/>
        <v>0</v>
      </c>
      <c r="N93" s="6">
        <f t="shared" si="90"/>
        <v>0</v>
      </c>
      <c r="O93" s="6">
        <f t="shared" si="91"/>
        <v>0</v>
      </c>
      <c r="P93" s="6">
        <f t="shared" si="92"/>
        <v>0</v>
      </c>
      <c r="Q93" s="6">
        <f t="shared" si="93"/>
        <v>0</v>
      </c>
      <c r="R93" s="7">
        <f t="shared" si="94"/>
        <v>4</v>
      </c>
      <c r="S93" s="7">
        <f t="shared" si="95"/>
        <v>0</v>
      </c>
      <c r="T93" s="7">
        <v>1.6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0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99"/>
        <v>0</v>
      </c>
      <c r="DA93" s="11">
        <v>15</v>
      </c>
      <c r="DB93" s="10" t="s">
        <v>59</v>
      </c>
      <c r="DC93" s="11">
        <v>15</v>
      </c>
      <c r="DD93" s="10" t="s">
        <v>59</v>
      </c>
      <c r="DE93" s="11"/>
      <c r="DF93" s="10"/>
      <c r="DG93" s="7">
        <v>4</v>
      </c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00"/>
        <v>4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1"/>
        <v>0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0</v>
      </c>
    </row>
    <row r="94" spans="1:188" x14ac:dyDescent="0.2">
      <c r="A94" s="20">
        <v>4</v>
      </c>
      <c r="B94" s="20">
        <v>1</v>
      </c>
      <c r="C94" s="20"/>
      <c r="D94" s="6" t="s">
        <v>194</v>
      </c>
      <c r="E94" s="3" t="s">
        <v>195</v>
      </c>
      <c r="F94" s="6">
        <f t="shared" si="82"/>
        <v>1</v>
      </c>
      <c r="G94" s="6">
        <f t="shared" si="83"/>
        <v>1</v>
      </c>
      <c r="H94" s="6">
        <f t="shared" si="84"/>
        <v>45</v>
      </c>
      <c r="I94" s="6">
        <f t="shared" si="85"/>
        <v>30</v>
      </c>
      <c r="J94" s="6">
        <f t="shared" si="86"/>
        <v>0</v>
      </c>
      <c r="K94" s="6">
        <f t="shared" si="87"/>
        <v>0</v>
      </c>
      <c r="L94" s="6">
        <f t="shared" si="88"/>
        <v>0</v>
      </c>
      <c r="M94" s="6">
        <f t="shared" si="89"/>
        <v>15</v>
      </c>
      <c r="N94" s="6">
        <f t="shared" si="90"/>
        <v>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5</v>
      </c>
      <c r="S94" s="7">
        <f t="shared" si="95"/>
        <v>1.7</v>
      </c>
      <c r="T94" s="7">
        <v>2.1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0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>
        <v>30</v>
      </c>
      <c r="DB94" s="10" t="s">
        <v>65</v>
      </c>
      <c r="DC94" s="11"/>
      <c r="DD94" s="10"/>
      <c r="DE94" s="11"/>
      <c r="DF94" s="10"/>
      <c r="DG94" s="7">
        <v>3.3</v>
      </c>
      <c r="DH94" s="11"/>
      <c r="DI94" s="10"/>
      <c r="DJ94" s="11">
        <v>15</v>
      </c>
      <c r="DK94" s="10" t="s">
        <v>59</v>
      </c>
      <c r="DL94" s="11"/>
      <c r="DM94" s="10"/>
      <c r="DN94" s="11"/>
      <c r="DO94" s="10"/>
      <c r="DP94" s="11"/>
      <c r="DQ94" s="10"/>
      <c r="DR94" s="11"/>
      <c r="DS94" s="10"/>
      <c r="DT94" s="7">
        <v>1.7</v>
      </c>
      <c r="DU94" s="7">
        <f t="shared" si="100"/>
        <v>5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1"/>
        <v>0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0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0</v>
      </c>
    </row>
    <row r="95" spans="1:188" x14ac:dyDescent="0.2">
      <c r="A95" s="20">
        <v>4</v>
      </c>
      <c r="B95" s="20">
        <v>1</v>
      </c>
      <c r="C95" s="20"/>
      <c r="D95" s="6" t="s">
        <v>196</v>
      </c>
      <c r="E95" s="3" t="s">
        <v>197</v>
      </c>
      <c r="F95" s="6">
        <f t="shared" si="82"/>
        <v>1</v>
      </c>
      <c r="G95" s="6">
        <f t="shared" si="83"/>
        <v>1</v>
      </c>
      <c r="H95" s="6">
        <f t="shared" si="84"/>
        <v>45</v>
      </c>
      <c r="I95" s="6">
        <f t="shared" si="85"/>
        <v>30</v>
      </c>
      <c r="J95" s="6">
        <f t="shared" si="86"/>
        <v>0</v>
      </c>
      <c r="K95" s="6">
        <f t="shared" si="87"/>
        <v>0</v>
      </c>
      <c r="L95" s="6">
        <f t="shared" si="88"/>
        <v>0</v>
      </c>
      <c r="M95" s="6">
        <f t="shared" si="89"/>
        <v>15</v>
      </c>
      <c r="N95" s="6">
        <f t="shared" si="90"/>
        <v>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5</v>
      </c>
      <c r="S95" s="7">
        <f t="shared" si="95"/>
        <v>1.7</v>
      </c>
      <c r="T95" s="7">
        <v>2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>
        <v>30</v>
      </c>
      <c r="DB95" s="10" t="s">
        <v>65</v>
      </c>
      <c r="DC95" s="11"/>
      <c r="DD95" s="10"/>
      <c r="DE95" s="11"/>
      <c r="DF95" s="10"/>
      <c r="DG95" s="7">
        <v>3.3</v>
      </c>
      <c r="DH95" s="11"/>
      <c r="DI95" s="10"/>
      <c r="DJ95" s="11">
        <v>15</v>
      </c>
      <c r="DK95" s="10" t="s">
        <v>59</v>
      </c>
      <c r="DL95" s="11"/>
      <c r="DM95" s="10"/>
      <c r="DN95" s="11"/>
      <c r="DO95" s="10"/>
      <c r="DP95" s="11"/>
      <c r="DQ95" s="10"/>
      <c r="DR95" s="11"/>
      <c r="DS95" s="10"/>
      <c r="DT95" s="7">
        <v>1.7</v>
      </c>
      <c r="DU95" s="7">
        <f t="shared" si="100"/>
        <v>5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1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2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x14ac:dyDescent="0.2">
      <c r="A96" s="20">
        <v>5</v>
      </c>
      <c r="B96" s="20">
        <v>1</v>
      </c>
      <c r="C96" s="20"/>
      <c r="D96" s="6" t="s">
        <v>198</v>
      </c>
      <c r="E96" s="3" t="s">
        <v>199</v>
      </c>
      <c r="F96" s="6">
        <f t="shared" si="82"/>
        <v>1</v>
      </c>
      <c r="G96" s="6">
        <f t="shared" si="83"/>
        <v>2</v>
      </c>
      <c r="H96" s="6">
        <f t="shared" si="84"/>
        <v>60</v>
      </c>
      <c r="I96" s="6">
        <f t="shared" si="85"/>
        <v>30</v>
      </c>
      <c r="J96" s="6">
        <f t="shared" si="86"/>
        <v>15</v>
      </c>
      <c r="K96" s="6">
        <f t="shared" si="87"/>
        <v>0</v>
      </c>
      <c r="L96" s="6">
        <f t="shared" si="88"/>
        <v>0</v>
      </c>
      <c r="M96" s="6">
        <f t="shared" si="89"/>
        <v>15</v>
      </c>
      <c r="N96" s="6">
        <f t="shared" si="90"/>
        <v>0</v>
      </c>
      <c r="O96" s="6">
        <f t="shared" si="91"/>
        <v>0</v>
      </c>
      <c r="P96" s="6">
        <f t="shared" si="92"/>
        <v>0</v>
      </c>
      <c r="Q96" s="6">
        <f t="shared" si="93"/>
        <v>0</v>
      </c>
      <c r="R96" s="7">
        <f t="shared" si="94"/>
        <v>5</v>
      </c>
      <c r="S96" s="7">
        <f t="shared" si="95"/>
        <v>1.1000000000000001</v>
      </c>
      <c r="T96" s="7">
        <v>2.8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0"/>
        <v>0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1"/>
        <v>0</v>
      </c>
      <c r="EQ96" s="11">
        <v>30</v>
      </c>
      <c r="ER96" s="10" t="s">
        <v>65</v>
      </c>
      <c r="ES96" s="11">
        <v>15</v>
      </c>
      <c r="ET96" s="10" t="s">
        <v>59</v>
      </c>
      <c r="EU96" s="11"/>
      <c r="EV96" s="10"/>
      <c r="EW96" s="7">
        <v>3.9</v>
      </c>
      <c r="EX96" s="11"/>
      <c r="EY96" s="10"/>
      <c r="EZ96" s="11">
        <v>15</v>
      </c>
      <c r="FA96" s="10" t="s">
        <v>59</v>
      </c>
      <c r="FB96" s="11"/>
      <c r="FC96" s="10"/>
      <c r="FD96" s="11"/>
      <c r="FE96" s="10"/>
      <c r="FF96" s="11"/>
      <c r="FG96" s="10"/>
      <c r="FH96" s="11"/>
      <c r="FI96" s="10"/>
      <c r="FJ96" s="7">
        <v>1.1000000000000001</v>
      </c>
      <c r="FK96" s="7">
        <f t="shared" si="102"/>
        <v>5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x14ac:dyDescent="0.2">
      <c r="A97" s="20">
        <v>5</v>
      </c>
      <c r="B97" s="20">
        <v>1</v>
      </c>
      <c r="C97" s="20"/>
      <c r="D97" s="6" t="s">
        <v>200</v>
      </c>
      <c r="E97" s="3" t="s">
        <v>201</v>
      </c>
      <c r="F97" s="6">
        <f t="shared" si="82"/>
        <v>1</v>
      </c>
      <c r="G97" s="6">
        <f t="shared" si="83"/>
        <v>2</v>
      </c>
      <c r="H97" s="6">
        <f t="shared" si="84"/>
        <v>60</v>
      </c>
      <c r="I97" s="6">
        <f t="shared" si="85"/>
        <v>30</v>
      </c>
      <c r="J97" s="6">
        <f t="shared" si="86"/>
        <v>15</v>
      </c>
      <c r="K97" s="6">
        <f t="shared" si="87"/>
        <v>0</v>
      </c>
      <c r="L97" s="6">
        <f t="shared" si="88"/>
        <v>0</v>
      </c>
      <c r="M97" s="6">
        <f t="shared" si="89"/>
        <v>15</v>
      </c>
      <c r="N97" s="6">
        <f t="shared" si="90"/>
        <v>0</v>
      </c>
      <c r="O97" s="6">
        <f t="shared" si="91"/>
        <v>0</v>
      </c>
      <c r="P97" s="6">
        <f t="shared" si="92"/>
        <v>0</v>
      </c>
      <c r="Q97" s="6">
        <f t="shared" si="93"/>
        <v>0</v>
      </c>
      <c r="R97" s="7">
        <f t="shared" si="94"/>
        <v>5</v>
      </c>
      <c r="S97" s="7">
        <f t="shared" si="95"/>
        <v>1.5</v>
      </c>
      <c r="T97" s="7">
        <v>2.6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0"/>
        <v>0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1"/>
        <v>0</v>
      </c>
      <c r="EQ97" s="11">
        <v>30</v>
      </c>
      <c r="ER97" s="10" t="s">
        <v>65</v>
      </c>
      <c r="ES97" s="11">
        <v>15</v>
      </c>
      <c r="ET97" s="10" t="s">
        <v>59</v>
      </c>
      <c r="EU97" s="11"/>
      <c r="EV97" s="10"/>
      <c r="EW97" s="7">
        <v>3.5</v>
      </c>
      <c r="EX97" s="11"/>
      <c r="EY97" s="10"/>
      <c r="EZ97" s="11">
        <v>15</v>
      </c>
      <c r="FA97" s="10" t="s">
        <v>59</v>
      </c>
      <c r="FB97" s="11"/>
      <c r="FC97" s="10"/>
      <c r="FD97" s="11"/>
      <c r="FE97" s="10"/>
      <c r="FF97" s="11"/>
      <c r="FG97" s="10"/>
      <c r="FH97" s="11"/>
      <c r="FI97" s="10"/>
      <c r="FJ97" s="7">
        <v>1.5</v>
      </c>
      <c r="FK97" s="7">
        <f t="shared" si="102"/>
        <v>5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x14ac:dyDescent="0.2">
      <c r="A98" s="20">
        <v>6</v>
      </c>
      <c r="B98" s="20">
        <v>1</v>
      </c>
      <c r="C98" s="20"/>
      <c r="D98" s="6" t="s">
        <v>202</v>
      </c>
      <c r="E98" s="3" t="s">
        <v>203</v>
      </c>
      <c r="F98" s="6">
        <f t="shared" si="82"/>
        <v>0</v>
      </c>
      <c r="G98" s="6">
        <f t="shared" si="83"/>
        <v>2</v>
      </c>
      <c r="H98" s="6">
        <f t="shared" si="84"/>
        <v>45</v>
      </c>
      <c r="I98" s="6">
        <f t="shared" si="85"/>
        <v>30</v>
      </c>
      <c r="J98" s="6">
        <f t="shared" si="86"/>
        <v>0</v>
      </c>
      <c r="K98" s="6">
        <f t="shared" si="87"/>
        <v>0</v>
      </c>
      <c r="L98" s="6">
        <f t="shared" si="88"/>
        <v>0</v>
      </c>
      <c r="M98" s="6">
        <f t="shared" si="89"/>
        <v>0</v>
      </c>
      <c r="N98" s="6">
        <f t="shared" si="90"/>
        <v>0</v>
      </c>
      <c r="O98" s="6">
        <f t="shared" si="91"/>
        <v>15</v>
      </c>
      <c r="P98" s="6">
        <f t="shared" si="92"/>
        <v>0</v>
      </c>
      <c r="Q98" s="6">
        <f t="shared" si="93"/>
        <v>0</v>
      </c>
      <c r="R98" s="7">
        <f t="shared" si="94"/>
        <v>5</v>
      </c>
      <c r="S98" s="7">
        <f t="shared" si="95"/>
        <v>2</v>
      </c>
      <c r="T98" s="7">
        <v>2.8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98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0"/>
        <v>0</v>
      </c>
      <c r="DV98" s="11">
        <v>30</v>
      </c>
      <c r="DW98" s="10" t="s">
        <v>59</v>
      </c>
      <c r="DX98" s="11"/>
      <c r="DY98" s="10"/>
      <c r="DZ98" s="11"/>
      <c r="EA98" s="10"/>
      <c r="EB98" s="7">
        <v>3</v>
      </c>
      <c r="EC98" s="11"/>
      <c r="ED98" s="10"/>
      <c r="EE98" s="11"/>
      <c r="EF98" s="10"/>
      <c r="EG98" s="11"/>
      <c r="EH98" s="10"/>
      <c r="EI98" s="11">
        <v>15</v>
      </c>
      <c r="EJ98" s="10" t="s">
        <v>59</v>
      </c>
      <c r="EK98" s="11"/>
      <c r="EL98" s="10"/>
      <c r="EM98" s="11"/>
      <c r="EN98" s="10"/>
      <c r="EO98" s="7">
        <v>2</v>
      </c>
      <c r="EP98" s="7">
        <f t="shared" si="101"/>
        <v>5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2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x14ac:dyDescent="0.2">
      <c r="A99" s="20">
        <v>6</v>
      </c>
      <c r="B99" s="20">
        <v>1</v>
      </c>
      <c r="C99" s="20"/>
      <c r="D99" s="6" t="s">
        <v>204</v>
      </c>
      <c r="E99" s="3" t="s">
        <v>205</v>
      </c>
      <c r="F99" s="6">
        <f t="shared" si="82"/>
        <v>0</v>
      </c>
      <c r="G99" s="6">
        <f t="shared" si="83"/>
        <v>2</v>
      </c>
      <c r="H99" s="6">
        <f t="shared" si="84"/>
        <v>45</v>
      </c>
      <c r="I99" s="6">
        <f t="shared" si="85"/>
        <v>30</v>
      </c>
      <c r="J99" s="6">
        <f t="shared" si="86"/>
        <v>0</v>
      </c>
      <c r="K99" s="6">
        <f t="shared" si="87"/>
        <v>0</v>
      </c>
      <c r="L99" s="6">
        <f t="shared" si="88"/>
        <v>0</v>
      </c>
      <c r="M99" s="6">
        <f t="shared" si="89"/>
        <v>0</v>
      </c>
      <c r="N99" s="6">
        <f t="shared" si="90"/>
        <v>0</v>
      </c>
      <c r="O99" s="6">
        <f t="shared" si="91"/>
        <v>15</v>
      </c>
      <c r="P99" s="6">
        <f t="shared" si="92"/>
        <v>0</v>
      </c>
      <c r="Q99" s="6">
        <f t="shared" si="93"/>
        <v>0</v>
      </c>
      <c r="R99" s="7">
        <f t="shared" si="94"/>
        <v>5</v>
      </c>
      <c r="S99" s="7">
        <f t="shared" si="95"/>
        <v>2</v>
      </c>
      <c r="T99" s="7">
        <v>2.2999999999999998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9"/>
        <v>0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0"/>
        <v>0</v>
      </c>
      <c r="DV99" s="11">
        <v>30</v>
      </c>
      <c r="DW99" s="10" t="s">
        <v>59</v>
      </c>
      <c r="DX99" s="11"/>
      <c r="DY99" s="10"/>
      <c r="DZ99" s="11"/>
      <c r="EA99" s="10"/>
      <c r="EB99" s="7">
        <v>3</v>
      </c>
      <c r="EC99" s="11"/>
      <c r="ED99" s="10"/>
      <c r="EE99" s="11"/>
      <c r="EF99" s="10"/>
      <c r="EG99" s="11"/>
      <c r="EH99" s="10"/>
      <c r="EI99" s="11">
        <v>15</v>
      </c>
      <c r="EJ99" s="10" t="s">
        <v>59</v>
      </c>
      <c r="EK99" s="11"/>
      <c r="EL99" s="10"/>
      <c r="EM99" s="11"/>
      <c r="EN99" s="10"/>
      <c r="EO99" s="7">
        <v>2</v>
      </c>
      <c r="EP99" s="7">
        <f t="shared" si="101"/>
        <v>5</v>
      </c>
      <c r="EQ99" s="11"/>
      <c r="ER99" s="10"/>
      <c r="ES99" s="11"/>
      <c r="ET99" s="10"/>
      <c r="EU99" s="11"/>
      <c r="EV99" s="10"/>
      <c r="EW99" s="7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2"/>
        <v>0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x14ac:dyDescent="0.2">
      <c r="A100" s="20">
        <v>6</v>
      </c>
      <c r="B100" s="20">
        <v>1</v>
      </c>
      <c r="C100" s="20"/>
      <c r="D100" s="6" t="s">
        <v>206</v>
      </c>
      <c r="E100" s="3" t="s">
        <v>207</v>
      </c>
      <c r="F100" s="6">
        <f t="shared" si="82"/>
        <v>0</v>
      </c>
      <c r="G100" s="6">
        <f t="shared" si="83"/>
        <v>2</v>
      </c>
      <c r="H100" s="6">
        <f t="shared" si="84"/>
        <v>45</v>
      </c>
      <c r="I100" s="6">
        <f t="shared" si="85"/>
        <v>30</v>
      </c>
      <c r="J100" s="6">
        <f t="shared" si="86"/>
        <v>0</v>
      </c>
      <c r="K100" s="6">
        <f t="shared" si="87"/>
        <v>0</v>
      </c>
      <c r="L100" s="6">
        <f t="shared" si="88"/>
        <v>0</v>
      </c>
      <c r="M100" s="6">
        <f t="shared" si="89"/>
        <v>0</v>
      </c>
      <c r="N100" s="6">
        <f t="shared" si="90"/>
        <v>0</v>
      </c>
      <c r="O100" s="6">
        <f t="shared" si="91"/>
        <v>15</v>
      </c>
      <c r="P100" s="6">
        <f t="shared" si="92"/>
        <v>0</v>
      </c>
      <c r="Q100" s="6">
        <f t="shared" si="93"/>
        <v>0</v>
      </c>
      <c r="R100" s="7">
        <f t="shared" si="94"/>
        <v>5</v>
      </c>
      <c r="S100" s="7">
        <f t="shared" si="95"/>
        <v>2</v>
      </c>
      <c r="T100" s="7">
        <v>1.8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99"/>
        <v>0</v>
      </c>
      <c r="DA100" s="11"/>
      <c r="DB100" s="10"/>
      <c r="DC100" s="11"/>
      <c r="DD100" s="10"/>
      <c r="DE100" s="11"/>
      <c r="DF100" s="10"/>
      <c r="DG100" s="7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0"/>
        <v>0</v>
      </c>
      <c r="DV100" s="11">
        <v>30</v>
      </c>
      <c r="DW100" s="10" t="s">
        <v>59</v>
      </c>
      <c r="DX100" s="11"/>
      <c r="DY100" s="10"/>
      <c r="DZ100" s="11"/>
      <c r="EA100" s="10"/>
      <c r="EB100" s="7">
        <v>3</v>
      </c>
      <c r="EC100" s="11"/>
      <c r="ED100" s="10"/>
      <c r="EE100" s="11"/>
      <c r="EF100" s="10"/>
      <c r="EG100" s="11"/>
      <c r="EH100" s="10"/>
      <c r="EI100" s="11">
        <v>15</v>
      </c>
      <c r="EJ100" s="10" t="s">
        <v>59</v>
      </c>
      <c r="EK100" s="11"/>
      <c r="EL100" s="10"/>
      <c r="EM100" s="11"/>
      <c r="EN100" s="10"/>
      <c r="EO100" s="7">
        <v>2</v>
      </c>
      <c r="EP100" s="7">
        <f t="shared" si="101"/>
        <v>5</v>
      </c>
      <c r="EQ100" s="11"/>
      <c r="ER100" s="10"/>
      <c r="ES100" s="11"/>
      <c r="ET100" s="10"/>
      <c r="EU100" s="11"/>
      <c r="EV100" s="10"/>
      <c r="EW100" s="7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2"/>
        <v>0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x14ac:dyDescent="0.2">
      <c r="A101" s="20">
        <v>6</v>
      </c>
      <c r="B101" s="20">
        <v>1</v>
      </c>
      <c r="C101" s="20"/>
      <c r="D101" s="6" t="s">
        <v>208</v>
      </c>
      <c r="E101" s="3" t="s">
        <v>209</v>
      </c>
      <c r="F101" s="6">
        <f t="shared" si="82"/>
        <v>0</v>
      </c>
      <c r="G101" s="6">
        <f t="shared" si="83"/>
        <v>2</v>
      </c>
      <c r="H101" s="6">
        <f t="shared" si="84"/>
        <v>45</v>
      </c>
      <c r="I101" s="6">
        <f t="shared" si="85"/>
        <v>30</v>
      </c>
      <c r="J101" s="6">
        <f t="shared" si="86"/>
        <v>0</v>
      </c>
      <c r="K101" s="6">
        <f t="shared" si="87"/>
        <v>0</v>
      </c>
      <c r="L101" s="6">
        <f t="shared" si="88"/>
        <v>0</v>
      </c>
      <c r="M101" s="6">
        <f t="shared" si="89"/>
        <v>0</v>
      </c>
      <c r="N101" s="6">
        <f t="shared" si="90"/>
        <v>0</v>
      </c>
      <c r="O101" s="6">
        <f t="shared" si="91"/>
        <v>15</v>
      </c>
      <c r="P101" s="6">
        <f t="shared" si="92"/>
        <v>0</v>
      </c>
      <c r="Q101" s="6">
        <f t="shared" si="93"/>
        <v>0</v>
      </c>
      <c r="R101" s="7">
        <f t="shared" si="94"/>
        <v>5</v>
      </c>
      <c r="S101" s="7">
        <f t="shared" si="95"/>
        <v>2</v>
      </c>
      <c r="T101" s="7">
        <v>1.8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0"/>
        <v>0</v>
      </c>
      <c r="DV101" s="11">
        <v>30</v>
      </c>
      <c r="DW101" s="10" t="s">
        <v>59</v>
      </c>
      <c r="DX101" s="11"/>
      <c r="DY101" s="10"/>
      <c r="DZ101" s="11"/>
      <c r="EA101" s="10"/>
      <c r="EB101" s="7">
        <v>3</v>
      </c>
      <c r="EC101" s="11"/>
      <c r="ED101" s="10"/>
      <c r="EE101" s="11"/>
      <c r="EF101" s="10"/>
      <c r="EG101" s="11"/>
      <c r="EH101" s="10"/>
      <c r="EI101" s="11">
        <v>15</v>
      </c>
      <c r="EJ101" s="10" t="s">
        <v>59</v>
      </c>
      <c r="EK101" s="11"/>
      <c r="EL101" s="10"/>
      <c r="EM101" s="11"/>
      <c r="EN101" s="10"/>
      <c r="EO101" s="7">
        <v>2</v>
      </c>
      <c r="EP101" s="7">
        <f t="shared" si="101"/>
        <v>5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2"/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x14ac:dyDescent="0.2">
      <c r="A102" s="20">
        <v>6</v>
      </c>
      <c r="B102" s="20">
        <v>1</v>
      </c>
      <c r="C102" s="20"/>
      <c r="D102" s="6" t="s">
        <v>210</v>
      </c>
      <c r="E102" s="3" t="s">
        <v>211</v>
      </c>
      <c r="F102" s="6">
        <f t="shared" si="82"/>
        <v>0</v>
      </c>
      <c r="G102" s="6">
        <f t="shared" si="83"/>
        <v>2</v>
      </c>
      <c r="H102" s="6">
        <f t="shared" si="84"/>
        <v>45</v>
      </c>
      <c r="I102" s="6">
        <f t="shared" si="85"/>
        <v>30</v>
      </c>
      <c r="J102" s="6">
        <f t="shared" si="86"/>
        <v>0</v>
      </c>
      <c r="K102" s="6">
        <f t="shared" si="87"/>
        <v>0</v>
      </c>
      <c r="L102" s="6">
        <f t="shared" si="88"/>
        <v>0</v>
      </c>
      <c r="M102" s="6">
        <f t="shared" si="89"/>
        <v>0</v>
      </c>
      <c r="N102" s="6">
        <f t="shared" si="90"/>
        <v>0</v>
      </c>
      <c r="O102" s="6">
        <f t="shared" si="91"/>
        <v>15</v>
      </c>
      <c r="P102" s="6">
        <f t="shared" si="92"/>
        <v>0</v>
      </c>
      <c r="Q102" s="6">
        <f t="shared" si="93"/>
        <v>0</v>
      </c>
      <c r="R102" s="7">
        <f t="shared" si="94"/>
        <v>5</v>
      </c>
      <c r="S102" s="7">
        <f t="shared" si="95"/>
        <v>2</v>
      </c>
      <c r="T102" s="7">
        <v>1.8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11"/>
      <c r="DF102" s="10"/>
      <c r="DG102" s="7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>
        <v>30</v>
      </c>
      <c r="DW102" s="10" t="s">
        <v>59</v>
      </c>
      <c r="DX102" s="11"/>
      <c r="DY102" s="10"/>
      <c r="DZ102" s="11"/>
      <c r="EA102" s="10"/>
      <c r="EB102" s="7">
        <v>3</v>
      </c>
      <c r="EC102" s="11"/>
      <c r="ED102" s="10"/>
      <c r="EE102" s="11"/>
      <c r="EF102" s="10"/>
      <c r="EG102" s="11"/>
      <c r="EH102" s="10"/>
      <c r="EI102" s="11">
        <v>15</v>
      </c>
      <c r="EJ102" s="10" t="s">
        <v>59</v>
      </c>
      <c r="EK102" s="11"/>
      <c r="EL102" s="10"/>
      <c r="EM102" s="11"/>
      <c r="EN102" s="10"/>
      <c r="EO102" s="7">
        <v>2</v>
      </c>
      <c r="EP102" s="7">
        <f t="shared" si="101"/>
        <v>5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2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x14ac:dyDescent="0.2">
      <c r="A103" s="20">
        <v>6</v>
      </c>
      <c r="B103" s="20">
        <v>1</v>
      </c>
      <c r="C103" s="20"/>
      <c r="D103" s="6" t="s">
        <v>212</v>
      </c>
      <c r="E103" s="3" t="s">
        <v>213</v>
      </c>
      <c r="F103" s="6">
        <f t="shared" si="82"/>
        <v>0</v>
      </c>
      <c r="G103" s="6">
        <f t="shared" si="83"/>
        <v>2</v>
      </c>
      <c r="H103" s="6">
        <f t="shared" si="84"/>
        <v>45</v>
      </c>
      <c r="I103" s="6">
        <f t="shared" si="85"/>
        <v>30</v>
      </c>
      <c r="J103" s="6">
        <f t="shared" si="86"/>
        <v>0</v>
      </c>
      <c r="K103" s="6">
        <f t="shared" si="87"/>
        <v>0</v>
      </c>
      <c r="L103" s="6">
        <f t="shared" si="88"/>
        <v>0</v>
      </c>
      <c r="M103" s="6">
        <f t="shared" si="89"/>
        <v>0</v>
      </c>
      <c r="N103" s="6">
        <f t="shared" si="90"/>
        <v>0</v>
      </c>
      <c r="O103" s="6">
        <f t="shared" si="91"/>
        <v>15</v>
      </c>
      <c r="P103" s="6">
        <f t="shared" si="92"/>
        <v>0</v>
      </c>
      <c r="Q103" s="6">
        <f t="shared" si="93"/>
        <v>0</v>
      </c>
      <c r="R103" s="7">
        <f t="shared" si="94"/>
        <v>5</v>
      </c>
      <c r="S103" s="7">
        <f t="shared" si="95"/>
        <v>2</v>
      </c>
      <c r="T103" s="7">
        <v>1.8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11"/>
      <c r="AU103" s="10"/>
      <c r="AV103" s="7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11"/>
      <c r="DF103" s="10"/>
      <c r="DG103" s="7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>
        <v>30</v>
      </c>
      <c r="DW103" s="10" t="s">
        <v>59</v>
      </c>
      <c r="DX103" s="11"/>
      <c r="DY103" s="10"/>
      <c r="DZ103" s="11"/>
      <c r="EA103" s="10"/>
      <c r="EB103" s="7">
        <v>3</v>
      </c>
      <c r="EC103" s="11"/>
      <c r="ED103" s="10"/>
      <c r="EE103" s="11"/>
      <c r="EF103" s="10"/>
      <c r="EG103" s="11"/>
      <c r="EH103" s="10"/>
      <c r="EI103" s="11">
        <v>15</v>
      </c>
      <c r="EJ103" s="10" t="s">
        <v>59</v>
      </c>
      <c r="EK103" s="11"/>
      <c r="EL103" s="10"/>
      <c r="EM103" s="11"/>
      <c r="EN103" s="10"/>
      <c r="EO103" s="7">
        <v>2</v>
      </c>
      <c r="EP103" s="7">
        <f t="shared" si="101"/>
        <v>5</v>
      </c>
      <c r="EQ103" s="11"/>
      <c r="ER103" s="10"/>
      <c r="ES103" s="11"/>
      <c r="ET103" s="10"/>
      <c r="EU103" s="11"/>
      <c r="EV103" s="10"/>
      <c r="EW103" s="7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02"/>
        <v>0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x14ac:dyDescent="0.2">
      <c r="A104" s="20">
        <v>6</v>
      </c>
      <c r="B104" s="20">
        <v>1</v>
      </c>
      <c r="C104" s="20"/>
      <c r="D104" s="6" t="s">
        <v>214</v>
      </c>
      <c r="E104" s="3" t="s">
        <v>215</v>
      </c>
      <c r="F104" s="6">
        <f t="shared" si="82"/>
        <v>0</v>
      </c>
      <c r="G104" s="6">
        <f t="shared" si="83"/>
        <v>2</v>
      </c>
      <c r="H104" s="6">
        <f t="shared" si="84"/>
        <v>45</v>
      </c>
      <c r="I104" s="6">
        <f t="shared" si="85"/>
        <v>30</v>
      </c>
      <c r="J104" s="6">
        <f t="shared" si="86"/>
        <v>0</v>
      </c>
      <c r="K104" s="6">
        <f t="shared" si="87"/>
        <v>0</v>
      </c>
      <c r="L104" s="6">
        <f t="shared" si="88"/>
        <v>0</v>
      </c>
      <c r="M104" s="6">
        <f t="shared" si="89"/>
        <v>0</v>
      </c>
      <c r="N104" s="6">
        <f t="shared" si="90"/>
        <v>0</v>
      </c>
      <c r="O104" s="6">
        <f t="shared" si="91"/>
        <v>15</v>
      </c>
      <c r="P104" s="6">
        <f t="shared" si="92"/>
        <v>0</v>
      </c>
      <c r="Q104" s="6">
        <f t="shared" si="93"/>
        <v>0</v>
      </c>
      <c r="R104" s="7">
        <f t="shared" si="94"/>
        <v>5</v>
      </c>
      <c r="S104" s="7">
        <f t="shared" si="95"/>
        <v>2</v>
      </c>
      <c r="T104" s="7">
        <v>1.8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6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7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8"/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9"/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0"/>
        <v>0</v>
      </c>
      <c r="DV104" s="11">
        <v>30</v>
      </c>
      <c r="DW104" s="10" t="s">
        <v>59</v>
      </c>
      <c r="DX104" s="11"/>
      <c r="DY104" s="10"/>
      <c r="DZ104" s="11"/>
      <c r="EA104" s="10"/>
      <c r="EB104" s="7">
        <v>3</v>
      </c>
      <c r="EC104" s="11"/>
      <c r="ED104" s="10"/>
      <c r="EE104" s="11"/>
      <c r="EF104" s="10"/>
      <c r="EG104" s="11"/>
      <c r="EH104" s="10"/>
      <c r="EI104" s="11">
        <v>15</v>
      </c>
      <c r="EJ104" s="10" t="s">
        <v>59</v>
      </c>
      <c r="EK104" s="11"/>
      <c r="EL104" s="10"/>
      <c r="EM104" s="11"/>
      <c r="EN104" s="10"/>
      <c r="EO104" s="7">
        <v>2</v>
      </c>
      <c r="EP104" s="7">
        <f t="shared" si="101"/>
        <v>5</v>
      </c>
      <c r="EQ104" s="11"/>
      <c r="ER104" s="10"/>
      <c r="ES104" s="11"/>
      <c r="ET104" s="10"/>
      <c r="EU104" s="11"/>
      <c r="EV104" s="10"/>
      <c r="EW104" s="7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02"/>
        <v>0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3"/>
        <v>0</v>
      </c>
    </row>
    <row r="105" spans="1:188" x14ac:dyDescent="0.2">
      <c r="A105" s="20">
        <v>7</v>
      </c>
      <c r="B105" s="20">
        <v>1</v>
      </c>
      <c r="C105" s="20"/>
      <c r="D105" s="6" t="s">
        <v>216</v>
      </c>
      <c r="E105" s="3" t="s">
        <v>217</v>
      </c>
      <c r="F105" s="6">
        <f t="shared" si="82"/>
        <v>0</v>
      </c>
      <c r="G105" s="6">
        <f t="shared" si="83"/>
        <v>2</v>
      </c>
      <c r="H105" s="6">
        <f t="shared" si="84"/>
        <v>45</v>
      </c>
      <c r="I105" s="6">
        <f t="shared" si="85"/>
        <v>30</v>
      </c>
      <c r="J105" s="6">
        <f t="shared" si="86"/>
        <v>0</v>
      </c>
      <c r="K105" s="6">
        <f t="shared" si="87"/>
        <v>0</v>
      </c>
      <c r="L105" s="6">
        <f t="shared" si="88"/>
        <v>0</v>
      </c>
      <c r="M105" s="6">
        <f t="shared" si="89"/>
        <v>0</v>
      </c>
      <c r="N105" s="6">
        <f t="shared" si="90"/>
        <v>0</v>
      </c>
      <c r="O105" s="6">
        <f t="shared" si="91"/>
        <v>15</v>
      </c>
      <c r="P105" s="6">
        <f t="shared" si="92"/>
        <v>0</v>
      </c>
      <c r="Q105" s="6">
        <f t="shared" si="93"/>
        <v>0</v>
      </c>
      <c r="R105" s="7">
        <f t="shared" si="94"/>
        <v>5</v>
      </c>
      <c r="S105" s="7">
        <f t="shared" si="95"/>
        <v>2</v>
      </c>
      <c r="T105" s="7">
        <v>2.2000000000000002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96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97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98"/>
        <v>0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99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0"/>
        <v>0</v>
      </c>
      <c r="DV105" s="11">
        <v>30</v>
      </c>
      <c r="DW105" s="10" t="s">
        <v>59</v>
      </c>
      <c r="DX105" s="11"/>
      <c r="DY105" s="10"/>
      <c r="DZ105" s="11"/>
      <c r="EA105" s="10"/>
      <c r="EB105" s="7">
        <v>3</v>
      </c>
      <c r="EC105" s="11"/>
      <c r="ED105" s="10"/>
      <c r="EE105" s="11"/>
      <c r="EF105" s="10"/>
      <c r="EG105" s="11"/>
      <c r="EH105" s="10"/>
      <c r="EI105" s="11">
        <v>15</v>
      </c>
      <c r="EJ105" s="10" t="s">
        <v>59</v>
      </c>
      <c r="EK105" s="11"/>
      <c r="EL105" s="10"/>
      <c r="EM105" s="11"/>
      <c r="EN105" s="10"/>
      <c r="EO105" s="7">
        <v>2</v>
      </c>
      <c r="EP105" s="7">
        <f t="shared" si="101"/>
        <v>5</v>
      </c>
      <c r="EQ105" s="11"/>
      <c r="ER105" s="10"/>
      <c r="ES105" s="11"/>
      <c r="ET105" s="10"/>
      <c r="EU105" s="11"/>
      <c r="EV105" s="10"/>
      <c r="EW105" s="7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02"/>
        <v>0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3"/>
        <v>0</v>
      </c>
    </row>
    <row r="106" spans="1:188" x14ac:dyDescent="0.2">
      <c r="A106" s="20">
        <v>7</v>
      </c>
      <c r="B106" s="20">
        <v>1</v>
      </c>
      <c r="C106" s="20"/>
      <c r="D106" s="6" t="s">
        <v>218</v>
      </c>
      <c r="E106" s="3" t="s">
        <v>219</v>
      </c>
      <c r="F106" s="6">
        <f t="shared" si="82"/>
        <v>0</v>
      </c>
      <c r="G106" s="6">
        <f t="shared" si="83"/>
        <v>2</v>
      </c>
      <c r="H106" s="6">
        <f t="shared" si="84"/>
        <v>45</v>
      </c>
      <c r="I106" s="6">
        <f t="shared" si="85"/>
        <v>30</v>
      </c>
      <c r="J106" s="6">
        <f t="shared" si="86"/>
        <v>0</v>
      </c>
      <c r="K106" s="6">
        <f t="shared" si="87"/>
        <v>0</v>
      </c>
      <c r="L106" s="6">
        <f t="shared" si="88"/>
        <v>0</v>
      </c>
      <c r="M106" s="6">
        <f t="shared" si="89"/>
        <v>15</v>
      </c>
      <c r="N106" s="6">
        <f t="shared" si="90"/>
        <v>0</v>
      </c>
      <c r="O106" s="6">
        <f t="shared" si="91"/>
        <v>0</v>
      </c>
      <c r="P106" s="6">
        <f t="shared" si="92"/>
        <v>0</v>
      </c>
      <c r="Q106" s="6">
        <f t="shared" si="93"/>
        <v>0</v>
      </c>
      <c r="R106" s="7">
        <f t="shared" si="94"/>
        <v>5</v>
      </c>
      <c r="S106" s="7">
        <f t="shared" si="95"/>
        <v>2</v>
      </c>
      <c r="T106" s="7">
        <v>2.2000000000000002</v>
      </c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96"/>
        <v>0</v>
      </c>
      <c r="AP106" s="11"/>
      <c r="AQ106" s="10"/>
      <c r="AR106" s="11"/>
      <c r="AS106" s="10"/>
      <c r="AT106" s="11"/>
      <c r="AU106" s="10"/>
      <c r="AV106" s="7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97"/>
        <v>0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98"/>
        <v>0</v>
      </c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99"/>
        <v>0</v>
      </c>
      <c r="DA106" s="11"/>
      <c r="DB106" s="10"/>
      <c r="DC106" s="11"/>
      <c r="DD106" s="10"/>
      <c r="DE106" s="11"/>
      <c r="DF106" s="10"/>
      <c r="DG106" s="7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00"/>
        <v>0</v>
      </c>
      <c r="DV106" s="11">
        <v>30</v>
      </c>
      <c r="DW106" s="10" t="s">
        <v>59</v>
      </c>
      <c r="DX106" s="11"/>
      <c r="DY106" s="10"/>
      <c r="DZ106" s="11"/>
      <c r="EA106" s="10"/>
      <c r="EB106" s="7">
        <v>3</v>
      </c>
      <c r="EC106" s="11"/>
      <c r="ED106" s="10"/>
      <c r="EE106" s="11">
        <v>15</v>
      </c>
      <c r="EF106" s="10" t="s">
        <v>59</v>
      </c>
      <c r="EG106" s="11"/>
      <c r="EH106" s="10"/>
      <c r="EI106" s="11"/>
      <c r="EJ106" s="10"/>
      <c r="EK106" s="11"/>
      <c r="EL106" s="10"/>
      <c r="EM106" s="11"/>
      <c r="EN106" s="10"/>
      <c r="EO106" s="7">
        <v>2</v>
      </c>
      <c r="EP106" s="7">
        <f t="shared" si="101"/>
        <v>5</v>
      </c>
      <c r="EQ106" s="11"/>
      <c r="ER106" s="10"/>
      <c r="ES106" s="11"/>
      <c r="ET106" s="10"/>
      <c r="EU106" s="11"/>
      <c r="EV106" s="10"/>
      <c r="EW106" s="7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02"/>
        <v>0</v>
      </c>
      <c r="FL106" s="11"/>
      <c r="FM106" s="10"/>
      <c r="FN106" s="11"/>
      <c r="FO106" s="10"/>
      <c r="FP106" s="11"/>
      <c r="FQ106" s="10"/>
      <c r="FR106" s="7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03"/>
        <v>0</v>
      </c>
    </row>
    <row r="107" spans="1:188" x14ac:dyDescent="0.2">
      <c r="A107" s="20">
        <v>7</v>
      </c>
      <c r="B107" s="20">
        <v>1</v>
      </c>
      <c r="C107" s="20"/>
      <c r="D107" s="6" t="s">
        <v>220</v>
      </c>
      <c r="E107" s="3" t="s">
        <v>221</v>
      </c>
      <c r="F107" s="6">
        <f t="shared" si="82"/>
        <v>0</v>
      </c>
      <c r="G107" s="6">
        <f t="shared" si="83"/>
        <v>2</v>
      </c>
      <c r="H107" s="6">
        <f t="shared" si="84"/>
        <v>45</v>
      </c>
      <c r="I107" s="6">
        <f t="shared" si="85"/>
        <v>30</v>
      </c>
      <c r="J107" s="6">
        <f t="shared" si="86"/>
        <v>0</v>
      </c>
      <c r="K107" s="6">
        <f t="shared" si="87"/>
        <v>0</v>
      </c>
      <c r="L107" s="6">
        <f t="shared" si="88"/>
        <v>0</v>
      </c>
      <c r="M107" s="6">
        <f t="shared" si="89"/>
        <v>15</v>
      </c>
      <c r="N107" s="6">
        <f t="shared" si="90"/>
        <v>0</v>
      </c>
      <c r="O107" s="6">
        <f t="shared" si="91"/>
        <v>0</v>
      </c>
      <c r="P107" s="6">
        <f t="shared" si="92"/>
        <v>0</v>
      </c>
      <c r="Q107" s="6">
        <f t="shared" si="93"/>
        <v>0</v>
      </c>
      <c r="R107" s="7">
        <f t="shared" si="94"/>
        <v>5</v>
      </c>
      <c r="S107" s="7">
        <f t="shared" si="95"/>
        <v>2</v>
      </c>
      <c r="T107" s="7">
        <v>2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96"/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97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98"/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99"/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00"/>
        <v>0</v>
      </c>
      <c r="DV107" s="11">
        <v>30</v>
      </c>
      <c r="DW107" s="10" t="s">
        <v>59</v>
      </c>
      <c r="DX107" s="11"/>
      <c r="DY107" s="10"/>
      <c r="DZ107" s="11"/>
      <c r="EA107" s="10"/>
      <c r="EB107" s="7">
        <v>3</v>
      </c>
      <c r="EC107" s="11"/>
      <c r="ED107" s="10"/>
      <c r="EE107" s="11">
        <v>15</v>
      </c>
      <c r="EF107" s="10" t="s">
        <v>59</v>
      </c>
      <c r="EG107" s="11"/>
      <c r="EH107" s="10"/>
      <c r="EI107" s="11"/>
      <c r="EJ107" s="10"/>
      <c r="EK107" s="11"/>
      <c r="EL107" s="10"/>
      <c r="EM107" s="11"/>
      <c r="EN107" s="10"/>
      <c r="EO107" s="7">
        <v>2</v>
      </c>
      <c r="EP107" s="7">
        <f t="shared" si="101"/>
        <v>5</v>
      </c>
      <c r="EQ107" s="11"/>
      <c r="ER107" s="10"/>
      <c r="ES107" s="11"/>
      <c r="ET107" s="10"/>
      <c r="EU107" s="11"/>
      <c r="EV107" s="10"/>
      <c r="EW107" s="7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02"/>
        <v>0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03"/>
        <v>0</v>
      </c>
    </row>
    <row r="108" spans="1:188" x14ac:dyDescent="0.2">
      <c r="A108" s="20">
        <v>7</v>
      </c>
      <c r="B108" s="20">
        <v>1</v>
      </c>
      <c r="C108" s="20"/>
      <c r="D108" s="6" t="s">
        <v>222</v>
      </c>
      <c r="E108" s="3" t="s">
        <v>223</v>
      </c>
      <c r="F108" s="6">
        <f t="shared" si="82"/>
        <v>0</v>
      </c>
      <c r="G108" s="6">
        <f t="shared" si="83"/>
        <v>2</v>
      </c>
      <c r="H108" s="6">
        <f t="shared" si="84"/>
        <v>45</v>
      </c>
      <c r="I108" s="6">
        <f t="shared" si="85"/>
        <v>30</v>
      </c>
      <c r="J108" s="6">
        <f t="shared" si="86"/>
        <v>0</v>
      </c>
      <c r="K108" s="6">
        <f t="shared" si="87"/>
        <v>0</v>
      </c>
      <c r="L108" s="6">
        <f t="shared" si="88"/>
        <v>0</v>
      </c>
      <c r="M108" s="6">
        <f t="shared" si="89"/>
        <v>15</v>
      </c>
      <c r="N108" s="6">
        <f t="shared" si="90"/>
        <v>0</v>
      </c>
      <c r="O108" s="6">
        <f t="shared" si="91"/>
        <v>0</v>
      </c>
      <c r="P108" s="6">
        <f t="shared" si="92"/>
        <v>0</v>
      </c>
      <c r="Q108" s="6">
        <f t="shared" si="93"/>
        <v>0</v>
      </c>
      <c r="R108" s="7">
        <f t="shared" si="94"/>
        <v>5</v>
      </c>
      <c r="S108" s="7">
        <f t="shared" si="95"/>
        <v>2</v>
      </c>
      <c r="T108" s="7">
        <v>1.8</v>
      </c>
      <c r="U108" s="11"/>
      <c r="V108" s="10"/>
      <c r="W108" s="11"/>
      <c r="X108" s="10"/>
      <c r="Y108" s="11"/>
      <c r="Z108" s="10"/>
      <c r="AA108" s="7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96"/>
        <v>0</v>
      </c>
      <c r="AP108" s="11"/>
      <c r="AQ108" s="10"/>
      <c r="AR108" s="11"/>
      <c r="AS108" s="10"/>
      <c r="AT108" s="11"/>
      <c r="AU108" s="10"/>
      <c r="AV108" s="7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97"/>
        <v>0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98"/>
        <v>0</v>
      </c>
      <c r="CF108" s="11"/>
      <c r="CG108" s="10"/>
      <c r="CH108" s="11"/>
      <c r="CI108" s="10"/>
      <c r="CJ108" s="11"/>
      <c r="CK108" s="10"/>
      <c r="CL108" s="7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99"/>
        <v>0</v>
      </c>
      <c r="DA108" s="11"/>
      <c r="DB108" s="10"/>
      <c r="DC108" s="11"/>
      <c r="DD108" s="10"/>
      <c r="DE108" s="11"/>
      <c r="DF108" s="10"/>
      <c r="DG108" s="7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00"/>
        <v>0</v>
      </c>
      <c r="DV108" s="11">
        <v>30</v>
      </c>
      <c r="DW108" s="10" t="s">
        <v>59</v>
      </c>
      <c r="DX108" s="11"/>
      <c r="DY108" s="10"/>
      <c r="DZ108" s="11"/>
      <c r="EA108" s="10"/>
      <c r="EB108" s="7">
        <v>3</v>
      </c>
      <c r="EC108" s="11"/>
      <c r="ED108" s="10"/>
      <c r="EE108" s="11">
        <v>15</v>
      </c>
      <c r="EF108" s="10" t="s">
        <v>59</v>
      </c>
      <c r="EG108" s="11"/>
      <c r="EH108" s="10"/>
      <c r="EI108" s="11"/>
      <c r="EJ108" s="10"/>
      <c r="EK108" s="11"/>
      <c r="EL108" s="10"/>
      <c r="EM108" s="11"/>
      <c r="EN108" s="10"/>
      <c r="EO108" s="7">
        <v>2</v>
      </c>
      <c r="EP108" s="7">
        <f t="shared" si="101"/>
        <v>5</v>
      </c>
      <c r="EQ108" s="11"/>
      <c r="ER108" s="10"/>
      <c r="ES108" s="11"/>
      <c r="ET108" s="10"/>
      <c r="EU108" s="11"/>
      <c r="EV108" s="10"/>
      <c r="EW108" s="7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02"/>
        <v>0</v>
      </c>
      <c r="FL108" s="11"/>
      <c r="FM108" s="10"/>
      <c r="FN108" s="11"/>
      <c r="FO108" s="10"/>
      <c r="FP108" s="11"/>
      <c r="FQ108" s="10"/>
      <c r="FR108" s="7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03"/>
        <v>0</v>
      </c>
    </row>
    <row r="109" spans="1:188" x14ac:dyDescent="0.2">
      <c r="A109" s="20">
        <v>7</v>
      </c>
      <c r="B109" s="20">
        <v>1</v>
      </c>
      <c r="C109" s="20"/>
      <c r="D109" s="6" t="s">
        <v>224</v>
      </c>
      <c r="E109" s="3" t="s">
        <v>225</v>
      </c>
      <c r="F109" s="6">
        <f t="shared" si="82"/>
        <v>0</v>
      </c>
      <c r="G109" s="6">
        <f t="shared" si="83"/>
        <v>2</v>
      </c>
      <c r="H109" s="6">
        <f t="shared" si="84"/>
        <v>45</v>
      </c>
      <c r="I109" s="6">
        <f t="shared" si="85"/>
        <v>30</v>
      </c>
      <c r="J109" s="6">
        <f t="shared" si="86"/>
        <v>0</v>
      </c>
      <c r="K109" s="6">
        <f t="shared" si="87"/>
        <v>0</v>
      </c>
      <c r="L109" s="6">
        <f t="shared" si="88"/>
        <v>0</v>
      </c>
      <c r="M109" s="6">
        <f t="shared" si="89"/>
        <v>15</v>
      </c>
      <c r="N109" s="6">
        <f t="shared" si="90"/>
        <v>0</v>
      </c>
      <c r="O109" s="6">
        <f t="shared" si="91"/>
        <v>0</v>
      </c>
      <c r="P109" s="6">
        <f t="shared" si="92"/>
        <v>0</v>
      </c>
      <c r="Q109" s="6">
        <f t="shared" si="93"/>
        <v>0</v>
      </c>
      <c r="R109" s="7">
        <f t="shared" si="94"/>
        <v>5</v>
      </c>
      <c r="S109" s="7">
        <f t="shared" si="95"/>
        <v>2</v>
      </c>
      <c r="T109" s="7">
        <v>1.8</v>
      </c>
      <c r="U109" s="11"/>
      <c r="V109" s="10"/>
      <c r="W109" s="11"/>
      <c r="X109" s="10"/>
      <c r="Y109" s="11"/>
      <c r="Z109" s="10"/>
      <c r="AA109" s="7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96"/>
        <v>0</v>
      </c>
      <c r="AP109" s="11"/>
      <c r="AQ109" s="10"/>
      <c r="AR109" s="11"/>
      <c r="AS109" s="10"/>
      <c r="AT109" s="11"/>
      <c r="AU109" s="10"/>
      <c r="AV109" s="7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97"/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98"/>
        <v>0</v>
      </c>
      <c r="CF109" s="11"/>
      <c r="CG109" s="10"/>
      <c r="CH109" s="11"/>
      <c r="CI109" s="10"/>
      <c r="CJ109" s="11"/>
      <c r="CK109" s="10"/>
      <c r="CL109" s="7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99"/>
        <v>0</v>
      </c>
      <c r="DA109" s="11"/>
      <c r="DB109" s="10"/>
      <c r="DC109" s="11"/>
      <c r="DD109" s="10"/>
      <c r="DE109" s="11"/>
      <c r="DF109" s="10"/>
      <c r="DG109" s="7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00"/>
        <v>0</v>
      </c>
      <c r="DV109" s="11">
        <v>30</v>
      </c>
      <c r="DW109" s="10" t="s">
        <v>59</v>
      </c>
      <c r="DX109" s="11"/>
      <c r="DY109" s="10"/>
      <c r="DZ109" s="11"/>
      <c r="EA109" s="10"/>
      <c r="EB109" s="7">
        <v>3</v>
      </c>
      <c r="EC109" s="11"/>
      <c r="ED109" s="10"/>
      <c r="EE109" s="11">
        <v>15</v>
      </c>
      <c r="EF109" s="10" t="s">
        <v>59</v>
      </c>
      <c r="EG109" s="11"/>
      <c r="EH109" s="10"/>
      <c r="EI109" s="11"/>
      <c r="EJ109" s="10"/>
      <c r="EK109" s="11"/>
      <c r="EL109" s="10"/>
      <c r="EM109" s="11"/>
      <c r="EN109" s="10"/>
      <c r="EO109" s="7">
        <v>2</v>
      </c>
      <c r="EP109" s="7">
        <f t="shared" si="101"/>
        <v>5</v>
      </c>
      <c r="EQ109" s="11"/>
      <c r="ER109" s="10"/>
      <c r="ES109" s="11"/>
      <c r="ET109" s="10"/>
      <c r="EU109" s="11"/>
      <c r="EV109" s="10"/>
      <c r="EW109" s="7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02"/>
        <v>0</v>
      </c>
      <c r="FL109" s="11"/>
      <c r="FM109" s="10"/>
      <c r="FN109" s="11"/>
      <c r="FO109" s="10"/>
      <c r="FP109" s="11"/>
      <c r="FQ109" s="10"/>
      <c r="FR109" s="7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03"/>
        <v>0</v>
      </c>
    </row>
    <row r="110" spans="1:188" x14ac:dyDescent="0.2">
      <c r="A110" s="20">
        <v>7</v>
      </c>
      <c r="B110" s="20">
        <v>1</v>
      </c>
      <c r="C110" s="20"/>
      <c r="D110" s="6" t="s">
        <v>226</v>
      </c>
      <c r="E110" s="3" t="s">
        <v>227</v>
      </c>
      <c r="F110" s="6">
        <f t="shared" si="82"/>
        <v>0</v>
      </c>
      <c r="G110" s="6">
        <f t="shared" si="83"/>
        <v>2</v>
      </c>
      <c r="H110" s="6">
        <f t="shared" si="84"/>
        <v>45</v>
      </c>
      <c r="I110" s="6">
        <f t="shared" si="85"/>
        <v>30</v>
      </c>
      <c r="J110" s="6">
        <f t="shared" si="86"/>
        <v>0</v>
      </c>
      <c r="K110" s="6">
        <f t="shared" si="87"/>
        <v>0</v>
      </c>
      <c r="L110" s="6">
        <f t="shared" si="88"/>
        <v>0</v>
      </c>
      <c r="M110" s="6">
        <f t="shared" si="89"/>
        <v>15</v>
      </c>
      <c r="N110" s="6">
        <f t="shared" si="90"/>
        <v>0</v>
      </c>
      <c r="O110" s="6">
        <f t="shared" si="91"/>
        <v>0</v>
      </c>
      <c r="P110" s="6">
        <f t="shared" si="92"/>
        <v>0</v>
      </c>
      <c r="Q110" s="6">
        <f t="shared" si="93"/>
        <v>0</v>
      </c>
      <c r="R110" s="7">
        <f t="shared" si="94"/>
        <v>5</v>
      </c>
      <c r="S110" s="7">
        <f t="shared" si="95"/>
        <v>2</v>
      </c>
      <c r="T110" s="7">
        <v>1.8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96"/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97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98"/>
        <v>0</v>
      </c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99"/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00"/>
        <v>0</v>
      </c>
      <c r="DV110" s="11">
        <v>30</v>
      </c>
      <c r="DW110" s="10" t="s">
        <v>59</v>
      </c>
      <c r="DX110" s="11"/>
      <c r="DY110" s="10"/>
      <c r="DZ110" s="11"/>
      <c r="EA110" s="10"/>
      <c r="EB110" s="7">
        <v>3</v>
      </c>
      <c r="EC110" s="11"/>
      <c r="ED110" s="10"/>
      <c r="EE110" s="11">
        <v>15</v>
      </c>
      <c r="EF110" s="10" t="s">
        <v>59</v>
      </c>
      <c r="EG110" s="11"/>
      <c r="EH110" s="10"/>
      <c r="EI110" s="11"/>
      <c r="EJ110" s="10"/>
      <c r="EK110" s="11"/>
      <c r="EL110" s="10"/>
      <c r="EM110" s="11"/>
      <c r="EN110" s="10"/>
      <c r="EO110" s="7">
        <v>2</v>
      </c>
      <c r="EP110" s="7">
        <f t="shared" si="101"/>
        <v>5</v>
      </c>
      <c r="EQ110" s="11"/>
      <c r="ER110" s="10"/>
      <c r="ES110" s="11"/>
      <c r="ET110" s="10"/>
      <c r="EU110" s="11"/>
      <c r="EV110" s="10"/>
      <c r="EW110" s="7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02"/>
        <v>0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03"/>
        <v>0</v>
      </c>
    </row>
    <row r="111" spans="1:188" x14ac:dyDescent="0.2">
      <c r="A111" s="20">
        <v>7</v>
      </c>
      <c r="B111" s="20">
        <v>1</v>
      </c>
      <c r="C111" s="20"/>
      <c r="D111" s="6" t="s">
        <v>228</v>
      </c>
      <c r="E111" s="3" t="s">
        <v>229</v>
      </c>
      <c r="F111" s="6">
        <f t="shared" si="82"/>
        <v>0</v>
      </c>
      <c r="G111" s="6">
        <f t="shared" si="83"/>
        <v>2</v>
      </c>
      <c r="H111" s="6">
        <f t="shared" si="84"/>
        <v>45</v>
      </c>
      <c r="I111" s="6">
        <f t="shared" si="85"/>
        <v>30</v>
      </c>
      <c r="J111" s="6">
        <f t="shared" si="86"/>
        <v>15</v>
      </c>
      <c r="K111" s="6">
        <f t="shared" si="87"/>
        <v>0</v>
      </c>
      <c r="L111" s="6">
        <f t="shared" si="88"/>
        <v>0</v>
      </c>
      <c r="M111" s="6">
        <f t="shared" si="89"/>
        <v>0</v>
      </c>
      <c r="N111" s="6">
        <f t="shared" si="90"/>
        <v>0</v>
      </c>
      <c r="O111" s="6">
        <f t="shared" si="91"/>
        <v>0</v>
      </c>
      <c r="P111" s="6">
        <f t="shared" si="92"/>
        <v>0</v>
      </c>
      <c r="Q111" s="6">
        <f t="shared" si="93"/>
        <v>0</v>
      </c>
      <c r="R111" s="7">
        <f t="shared" si="94"/>
        <v>5</v>
      </c>
      <c r="S111" s="7">
        <f t="shared" si="95"/>
        <v>0</v>
      </c>
      <c r="T111" s="7">
        <v>2.2000000000000002</v>
      </c>
      <c r="U111" s="11"/>
      <c r="V111" s="10"/>
      <c r="W111" s="11"/>
      <c r="X111" s="10"/>
      <c r="Y111" s="11"/>
      <c r="Z111" s="10"/>
      <c r="AA111" s="7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96"/>
        <v>0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97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98"/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99"/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00"/>
        <v>0</v>
      </c>
      <c r="DV111" s="11">
        <v>30</v>
      </c>
      <c r="DW111" s="10" t="s">
        <v>59</v>
      </c>
      <c r="DX111" s="11">
        <v>15</v>
      </c>
      <c r="DY111" s="10" t="s">
        <v>59</v>
      </c>
      <c r="DZ111" s="11"/>
      <c r="EA111" s="10"/>
      <c r="EB111" s="7">
        <v>5</v>
      </c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01"/>
        <v>5</v>
      </c>
      <c r="EQ111" s="11"/>
      <c r="ER111" s="10"/>
      <c r="ES111" s="11"/>
      <c r="ET111" s="10"/>
      <c r="EU111" s="11"/>
      <c r="EV111" s="10"/>
      <c r="EW111" s="7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02"/>
        <v>0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03"/>
        <v>0</v>
      </c>
    </row>
    <row r="112" spans="1:188" x14ac:dyDescent="0.2">
      <c r="A112" s="20">
        <v>7</v>
      </c>
      <c r="B112" s="20">
        <v>1</v>
      </c>
      <c r="C112" s="20"/>
      <c r="D112" s="6" t="s">
        <v>230</v>
      </c>
      <c r="E112" s="3" t="s">
        <v>231</v>
      </c>
      <c r="F112" s="6">
        <f t="shared" si="82"/>
        <v>0</v>
      </c>
      <c r="G112" s="6">
        <f t="shared" si="83"/>
        <v>2</v>
      </c>
      <c r="H112" s="6">
        <f t="shared" si="84"/>
        <v>45</v>
      </c>
      <c r="I112" s="6">
        <f t="shared" si="85"/>
        <v>30</v>
      </c>
      <c r="J112" s="6">
        <f t="shared" si="86"/>
        <v>0</v>
      </c>
      <c r="K112" s="6">
        <f t="shared" si="87"/>
        <v>0</v>
      </c>
      <c r="L112" s="6">
        <f t="shared" si="88"/>
        <v>0</v>
      </c>
      <c r="M112" s="6">
        <f t="shared" si="89"/>
        <v>15</v>
      </c>
      <c r="N112" s="6">
        <f t="shared" si="90"/>
        <v>0</v>
      </c>
      <c r="O112" s="6">
        <f t="shared" si="91"/>
        <v>0</v>
      </c>
      <c r="P112" s="6">
        <f t="shared" si="92"/>
        <v>0</v>
      </c>
      <c r="Q112" s="6">
        <f t="shared" si="93"/>
        <v>0</v>
      </c>
      <c r="R112" s="7">
        <f t="shared" si="94"/>
        <v>5</v>
      </c>
      <c r="S112" s="7">
        <f t="shared" si="95"/>
        <v>2</v>
      </c>
      <c r="T112" s="7">
        <v>1.8</v>
      </c>
      <c r="U112" s="11"/>
      <c r="V112" s="10"/>
      <c r="W112" s="11"/>
      <c r="X112" s="10"/>
      <c r="Y112" s="11"/>
      <c r="Z112" s="10"/>
      <c r="AA112" s="7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96"/>
        <v>0</v>
      </c>
      <c r="AP112" s="11"/>
      <c r="AQ112" s="10"/>
      <c r="AR112" s="11"/>
      <c r="AS112" s="10"/>
      <c r="AT112" s="11"/>
      <c r="AU112" s="10"/>
      <c r="AV112" s="7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97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98"/>
        <v>0</v>
      </c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99"/>
        <v>0</v>
      </c>
      <c r="DA112" s="11"/>
      <c r="DB112" s="10"/>
      <c r="DC112" s="11"/>
      <c r="DD112" s="10"/>
      <c r="DE112" s="11"/>
      <c r="DF112" s="10"/>
      <c r="DG112" s="7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100"/>
        <v>0</v>
      </c>
      <c r="DV112" s="11">
        <v>30</v>
      </c>
      <c r="DW112" s="10" t="s">
        <v>59</v>
      </c>
      <c r="DX112" s="11"/>
      <c r="DY112" s="10"/>
      <c r="DZ112" s="11"/>
      <c r="EA112" s="10"/>
      <c r="EB112" s="7">
        <v>3</v>
      </c>
      <c r="EC112" s="11"/>
      <c r="ED112" s="10"/>
      <c r="EE112" s="11">
        <v>15</v>
      </c>
      <c r="EF112" s="10" t="s">
        <v>59</v>
      </c>
      <c r="EG112" s="11"/>
      <c r="EH112" s="10"/>
      <c r="EI112" s="11"/>
      <c r="EJ112" s="10"/>
      <c r="EK112" s="11"/>
      <c r="EL112" s="10"/>
      <c r="EM112" s="11"/>
      <c r="EN112" s="10"/>
      <c r="EO112" s="7">
        <v>2</v>
      </c>
      <c r="EP112" s="7">
        <f t="shared" si="101"/>
        <v>5</v>
      </c>
      <c r="EQ112" s="11"/>
      <c r="ER112" s="10"/>
      <c r="ES112" s="11"/>
      <c r="ET112" s="10"/>
      <c r="EU112" s="11"/>
      <c r="EV112" s="10"/>
      <c r="EW112" s="7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02"/>
        <v>0</v>
      </c>
      <c r="FL112" s="11"/>
      <c r="FM112" s="10"/>
      <c r="FN112" s="11"/>
      <c r="FO112" s="10"/>
      <c r="FP112" s="11"/>
      <c r="FQ112" s="10"/>
      <c r="FR112" s="7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03"/>
        <v>0</v>
      </c>
    </row>
    <row r="113" spans="1:188" x14ac:dyDescent="0.2">
      <c r="A113" s="20">
        <v>8</v>
      </c>
      <c r="B113" s="20">
        <v>1</v>
      </c>
      <c r="C113" s="20"/>
      <c r="D113" s="6" t="s">
        <v>232</v>
      </c>
      <c r="E113" s="3" t="s">
        <v>233</v>
      </c>
      <c r="F113" s="6">
        <f t="shared" si="82"/>
        <v>0</v>
      </c>
      <c r="G113" s="6">
        <f t="shared" si="83"/>
        <v>2</v>
      </c>
      <c r="H113" s="6">
        <f t="shared" si="84"/>
        <v>45</v>
      </c>
      <c r="I113" s="6">
        <f t="shared" si="85"/>
        <v>30</v>
      </c>
      <c r="J113" s="6">
        <f t="shared" si="86"/>
        <v>0</v>
      </c>
      <c r="K113" s="6">
        <f t="shared" si="87"/>
        <v>0</v>
      </c>
      <c r="L113" s="6">
        <f t="shared" si="88"/>
        <v>0</v>
      </c>
      <c r="M113" s="6">
        <f t="shared" si="89"/>
        <v>15</v>
      </c>
      <c r="N113" s="6">
        <f t="shared" si="90"/>
        <v>0</v>
      </c>
      <c r="O113" s="6">
        <f t="shared" si="91"/>
        <v>0</v>
      </c>
      <c r="P113" s="6">
        <f t="shared" si="92"/>
        <v>0</v>
      </c>
      <c r="Q113" s="6">
        <f t="shared" si="93"/>
        <v>0</v>
      </c>
      <c r="R113" s="7">
        <f t="shared" si="94"/>
        <v>3</v>
      </c>
      <c r="S113" s="7">
        <f t="shared" si="95"/>
        <v>0.8</v>
      </c>
      <c r="T113" s="7">
        <v>1.9</v>
      </c>
      <c r="U113" s="11"/>
      <c r="V113" s="10"/>
      <c r="W113" s="11"/>
      <c r="X113" s="10"/>
      <c r="Y113" s="11"/>
      <c r="Z113" s="10"/>
      <c r="AA113" s="7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96"/>
        <v>0</v>
      </c>
      <c r="AP113" s="11"/>
      <c r="AQ113" s="10"/>
      <c r="AR113" s="11"/>
      <c r="AS113" s="10"/>
      <c r="AT113" s="11"/>
      <c r="AU113" s="10"/>
      <c r="AV113" s="7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97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98"/>
        <v>0</v>
      </c>
      <c r="CF113" s="11"/>
      <c r="CG113" s="10"/>
      <c r="CH113" s="11"/>
      <c r="CI113" s="10"/>
      <c r="CJ113" s="11"/>
      <c r="CK113" s="10"/>
      <c r="CL113" s="7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99"/>
        <v>0</v>
      </c>
      <c r="DA113" s="11"/>
      <c r="DB113" s="10"/>
      <c r="DC113" s="11"/>
      <c r="DD113" s="10"/>
      <c r="DE113" s="11"/>
      <c r="DF113" s="10"/>
      <c r="DG113" s="7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100"/>
        <v>0</v>
      </c>
      <c r="DV113" s="11"/>
      <c r="DW113" s="10"/>
      <c r="DX113" s="11"/>
      <c r="DY113" s="10"/>
      <c r="DZ113" s="11"/>
      <c r="EA113" s="10"/>
      <c r="EB113" s="7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01"/>
        <v>0</v>
      </c>
      <c r="EQ113" s="11">
        <v>30</v>
      </c>
      <c r="ER113" s="10" t="s">
        <v>59</v>
      </c>
      <c r="ES113" s="11"/>
      <c r="ET113" s="10"/>
      <c r="EU113" s="11"/>
      <c r="EV113" s="10"/>
      <c r="EW113" s="7">
        <v>2.2000000000000002</v>
      </c>
      <c r="EX113" s="11"/>
      <c r="EY113" s="10"/>
      <c r="EZ113" s="11">
        <v>15</v>
      </c>
      <c r="FA113" s="10" t="s">
        <v>59</v>
      </c>
      <c r="FB113" s="11"/>
      <c r="FC113" s="10"/>
      <c r="FD113" s="11"/>
      <c r="FE113" s="10"/>
      <c r="FF113" s="11"/>
      <c r="FG113" s="10"/>
      <c r="FH113" s="11"/>
      <c r="FI113" s="10"/>
      <c r="FJ113" s="7">
        <v>0.8</v>
      </c>
      <c r="FK113" s="7">
        <f t="shared" si="102"/>
        <v>3</v>
      </c>
      <c r="FL113" s="11"/>
      <c r="FM113" s="10"/>
      <c r="FN113" s="11"/>
      <c r="FO113" s="10"/>
      <c r="FP113" s="11"/>
      <c r="FQ113" s="10"/>
      <c r="FR113" s="7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03"/>
        <v>0</v>
      </c>
    </row>
    <row r="114" spans="1:188" x14ac:dyDescent="0.2">
      <c r="A114" s="20">
        <v>8</v>
      </c>
      <c r="B114" s="20">
        <v>1</v>
      </c>
      <c r="C114" s="20"/>
      <c r="D114" s="6" t="s">
        <v>234</v>
      </c>
      <c r="E114" s="3" t="s">
        <v>235</v>
      </c>
      <c r="F114" s="6">
        <f t="shared" si="82"/>
        <v>0</v>
      </c>
      <c r="G114" s="6">
        <f t="shared" si="83"/>
        <v>2</v>
      </c>
      <c r="H114" s="6">
        <f t="shared" si="84"/>
        <v>45</v>
      </c>
      <c r="I114" s="6">
        <f t="shared" si="85"/>
        <v>30</v>
      </c>
      <c r="J114" s="6">
        <f t="shared" si="86"/>
        <v>0</v>
      </c>
      <c r="K114" s="6">
        <f t="shared" si="87"/>
        <v>0</v>
      </c>
      <c r="L114" s="6">
        <f t="shared" si="88"/>
        <v>0</v>
      </c>
      <c r="M114" s="6">
        <f t="shared" si="89"/>
        <v>15</v>
      </c>
      <c r="N114" s="6">
        <f t="shared" si="90"/>
        <v>0</v>
      </c>
      <c r="O114" s="6">
        <f t="shared" si="91"/>
        <v>0</v>
      </c>
      <c r="P114" s="6">
        <f t="shared" si="92"/>
        <v>0</v>
      </c>
      <c r="Q114" s="6">
        <f t="shared" si="93"/>
        <v>0</v>
      </c>
      <c r="R114" s="7">
        <f t="shared" si="94"/>
        <v>3</v>
      </c>
      <c r="S114" s="7">
        <f t="shared" si="95"/>
        <v>0.8</v>
      </c>
      <c r="T114" s="7">
        <v>2.1</v>
      </c>
      <c r="U114" s="11"/>
      <c r="V114" s="10"/>
      <c r="W114" s="11"/>
      <c r="X114" s="10"/>
      <c r="Y114" s="11"/>
      <c r="Z114" s="10"/>
      <c r="AA114" s="7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96"/>
        <v>0</v>
      </c>
      <c r="AP114" s="11"/>
      <c r="AQ114" s="10"/>
      <c r="AR114" s="11"/>
      <c r="AS114" s="10"/>
      <c r="AT114" s="11"/>
      <c r="AU114" s="10"/>
      <c r="AV114" s="7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97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98"/>
        <v>0</v>
      </c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99"/>
        <v>0</v>
      </c>
      <c r="DA114" s="11"/>
      <c r="DB114" s="10"/>
      <c r="DC114" s="11"/>
      <c r="DD114" s="10"/>
      <c r="DE114" s="11"/>
      <c r="DF114" s="10"/>
      <c r="DG114" s="7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100"/>
        <v>0</v>
      </c>
      <c r="DV114" s="11"/>
      <c r="DW114" s="10"/>
      <c r="DX114" s="11"/>
      <c r="DY114" s="10"/>
      <c r="DZ114" s="11"/>
      <c r="EA114" s="10"/>
      <c r="EB114" s="7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01"/>
        <v>0</v>
      </c>
      <c r="EQ114" s="11">
        <v>30</v>
      </c>
      <c r="ER114" s="10" t="s">
        <v>59</v>
      </c>
      <c r="ES114" s="11"/>
      <c r="ET114" s="10"/>
      <c r="EU114" s="11"/>
      <c r="EV114" s="10"/>
      <c r="EW114" s="7">
        <v>2.2000000000000002</v>
      </c>
      <c r="EX114" s="11"/>
      <c r="EY114" s="10"/>
      <c r="EZ114" s="11">
        <v>15</v>
      </c>
      <c r="FA114" s="10" t="s">
        <v>59</v>
      </c>
      <c r="FB114" s="11"/>
      <c r="FC114" s="10"/>
      <c r="FD114" s="11"/>
      <c r="FE114" s="10"/>
      <c r="FF114" s="11"/>
      <c r="FG114" s="10"/>
      <c r="FH114" s="11"/>
      <c r="FI114" s="10"/>
      <c r="FJ114" s="7">
        <v>0.8</v>
      </c>
      <c r="FK114" s="7">
        <f t="shared" si="102"/>
        <v>3</v>
      </c>
      <c r="FL114" s="11"/>
      <c r="FM114" s="10"/>
      <c r="FN114" s="11"/>
      <c r="FO114" s="10"/>
      <c r="FP114" s="11"/>
      <c r="FQ114" s="10"/>
      <c r="FR114" s="7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03"/>
        <v>0</v>
      </c>
    </row>
    <row r="115" spans="1:188" x14ac:dyDescent="0.2">
      <c r="A115" s="20">
        <v>8</v>
      </c>
      <c r="B115" s="20">
        <v>1</v>
      </c>
      <c r="C115" s="20"/>
      <c r="D115" s="6" t="s">
        <v>236</v>
      </c>
      <c r="E115" s="3" t="s">
        <v>237</v>
      </c>
      <c r="F115" s="6">
        <f t="shared" si="82"/>
        <v>0</v>
      </c>
      <c r="G115" s="6">
        <f t="shared" si="83"/>
        <v>2</v>
      </c>
      <c r="H115" s="6">
        <f t="shared" si="84"/>
        <v>45</v>
      </c>
      <c r="I115" s="6">
        <f t="shared" si="85"/>
        <v>30</v>
      </c>
      <c r="J115" s="6">
        <f t="shared" si="86"/>
        <v>0</v>
      </c>
      <c r="K115" s="6">
        <f t="shared" si="87"/>
        <v>0</v>
      </c>
      <c r="L115" s="6">
        <f t="shared" si="88"/>
        <v>0</v>
      </c>
      <c r="M115" s="6">
        <f t="shared" si="89"/>
        <v>15</v>
      </c>
      <c r="N115" s="6">
        <f t="shared" si="90"/>
        <v>0</v>
      </c>
      <c r="O115" s="6">
        <f t="shared" si="91"/>
        <v>0</v>
      </c>
      <c r="P115" s="6">
        <f t="shared" si="92"/>
        <v>0</v>
      </c>
      <c r="Q115" s="6">
        <f t="shared" si="93"/>
        <v>0</v>
      </c>
      <c r="R115" s="7">
        <f t="shared" si="94"/>
        <v>3</v>
      </c>
      <c r="S115" s="7">
        <f t="shared" si="95"/>
        <v>0.8</v>
      </c>
      <c r="T115" s="7">
        <v>2.1</v>
      </c>
      <c r="U115" s="11"/>
      <c r="V115" s="10"/>
      <c r="W115" s="11"/>
      <c r="X115" s="10"/>
      <c r="Y115" s="11"/>
      <c r="Z115" s="10"/>
      <c r="AA115" s="7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96"/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97"/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98"/>
        <v>0</v>
      </c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99"/>
        <v>0</v>
      </c>
      <c r="DA115" s="11"/>
      <c r="DB115" s="10"/>
      <c r="DC115" s="11"/>
      <c r="DD115" s="10"/>
      <c r="DE115" s="11"/>
      <c r="DF115" s="10"/>
      <c r="DG115" s="7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100"/>
        <v>0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01"/>
        <v>0</v>
      </c>
      <c r="EQ115" s="11">
        <v>30</v>
      </c>
      <c r="ER115" s="10" t="s">
        <v>59</v>
      </c>
      <c r="ES115" s="11"/>
      <c r="ET115" s="10"/>
      <c r="EU115" s="11"/>
      <c r="EV115" s="10"/>
      <c r="EW115" s="7">
        <v>2.2000000000000002</v>
      </c>
      <c r="EX115" s="11"/>
      <c r="EY115" s="10"/>
      <c r="EZ115" s="11">
        <v>15</v>
      </c>
      <c r="FA115" s="10" t="s">
        <v>59</v>
      </c>
      <c r="FB115" s="11"/>
      <c r="FC115" s="10"/>
      <c r="FD115" s="11"/>
      <c r="FE115" s="10"/>
      <c r="FF115" s="11"/>
      <c r="FG115" s="10"/>
      <c r="FH115" s="11"/>
      <c r="FI115" s="10"/>
      <c r="FJ115" s="7">
        <v>0.8</v>
      </c>
      <c r="FK115" s="7">
        <f t="shared" si="102"/>
        <v>3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03"/>
        <v>0</v>
      </c>
    </row>
    <row r="116" spans="1:188" x14ac:dyDescent="0.2">
      <c r="A116" s="20">
        <v>8</v>
      </c>
      <c r="B116" s="20">
        <v>1</v>
      </c>
      <c r="C116" s="20"/>
      <c r="D116" s="6" t="s">
        <v>238</v>
      </c>
      <c r="E116" s="3" t="s">
        <v>239</v>
      </c>
      <c r="F116" s="6">
        <f t="shared" si="82"/>
        <v>0</v>
      </c>
      <c r="G116" s="6">
        <f t="shared" si="83"/>
        <v>2</v>
      </c>
      <c r="H116" s="6">
        <f t="shared" si="84"/>
        <v>45</v>
      </c>
      <c r="I116" s="6">
        <f t="shared" si="85"/>
        <v>30</v>
      </c>
      <c r="J116" s="6">
        <f t="shared" si="86"/>
        <v>0</v>
      </c>
      <c r="K116" s="6">
        <f t="shared" si="87"/>
        <v>0</v>
      </c>
      <c r="L116" s="6">
        <f t="shared" si="88"/>
        <v>0</v>
      </c>
      <c r="M116" s="6">
        <f t="shared" si="89"/>
        <v>15</v>
      </c>
      <c r="N116" s="6">
        <f t="shared" si="90"/>
        <v>0</v>
      </c>
      <c r="O116" s="6">
        <f t="shared" si="91"/>
        <v>0</v>
      </c>
      <c r="P116" s="6">
        <f t="shared" si="92"/>
        <v>0</v>
      </c>
      <c r="Q116" s="6">
        <f t="shared" si="93"/>
        <v>0</v>
      </c>
      <c r="R116" s="7">
        <f t="shared" si="94"/>
        <v>3</v>
      </c>
      <c r="S116" s="7">
        <f t="shared" si="95"/>
        <v>0.8</v>
      </c>
      <c r="T116" s="7">
        <v>2</v>
      </c>
      <c r="U116" s="11"/>
      <c r="V116" s="10"/>
      <c r="W116" s="11"/>
      <c r="X116" s="10"/>
      <c r="Y116" s="11"/>
      <c r="Z116" s="10"/>
      <c r="AA116" s="7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96"/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97"/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98"/>
        <v>0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99"/>
        <v>0</v>
      </c>
      <c r="DA116" s="11"/>
      <c r="DB116" s="10"/>
      <c r="DC116" s="11"/>
      <c r="DD116" s="10"/>
      <c r="DE116" s="11"/>
      <c r="DF116" s="10"/>
      <c r="DG116" s="7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00"/>
        <v>0</v>
      </c>
      <c r="DV116" s="11"/>
      <c r="DW116" s="10"/>
      <c r="DX116" s="11"/>
      <c r="DY116" s="10"/>
      <c r="DZ116" s="11"/>
      <c r="EA116" s="10"/>
      <c r="EB116" s="7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01"/>
        <v>0</v>
      </c>
      <c r="EQ116" s="11">
        <v>30</v>
      </c>
      <c r="ER116" s="10" t="s">
        <v>59</v>
      </c>
      <c r="ES116" s="11"/>
      <c r="ET116" s="10"/>
      <c r="EU116" s="11"/>
      <c r="EV116" s="10"/>
      <c r="EW116" s="7">
        <v>2.2000000000000002</v>
      </c>
      <c r="EX116" s="11"/>
      <c r="EY116" s="10"/>
      <c r="EZ116" s="11">
        <v>15</v>
      </c>
      <c r="FA116" s="10" t="s">
        <v>59</v>
      </c>
      <c r="FB116" s="11"/>
      <c r="FC116" s="10"/>
      <c r="FD116" s="11"/>
      <c r="FE116" s="10"/>
      <c r="FF116" s="11"/>
      <c r="FG116" s="10"/>
      <c r="FH116" s="11"/>
      <c r="FI116" s="10"/>
      <c r="FJ116" s="7">
        <v>0.8</v>
      </c>
      <c r="FK116" s="7">
        <f t="shared" si="102"/>
        <v>3</v>
      </c>
      <c r="FL116" s="11"/>
      <c r="FM116" s="10"/>
      <c r="FN116" s="11"/>
      <c r="FO116" s="10"/>
      <c r="FP116" s="11"/>
      <c r="FQ116" s="10"/>
      <c r="FR116" s="7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03"/>
        <v>0</v>
      </c>
    </row>
    <row r="117" spans="1:188" x14ac:dyDescent="0.2">
      <c r="A117" s="20">
        <v>8</v>
      </c>
      <c r="B117" s="20">
        <v>1</v>
      </c>
      <c r="C117" s="20"/>
      <c r="D117" s="6" t="s">
        <v>240</v>
      </c>
      <c r="E117" s="3" t="s">
        <v>241</v>
      </c>
      <c r="F117" s="6">
        <f t="shared" si="82"/>
        <v>0</v>
      </c>
      <c r="G117" s="6">
        <f t="shared" si="83"/>
        <v>2</v>
      </c>
      <c r="H117" s="6">
        <f t="shared" si="84"/>
        <v>45</v>
      </c>
      <c r="I117" s="6">
        <f t="shared" si="85"/>
        <v>30</v>
      </c>
      <c r="J117" s="6">
        <f t="shared" si="86"/>
        <v>0</v>
      </c>
      <c r="K117" s="6">
        <f t="shared" si="87"/>
        <v>0</v>
      </c>
      <c r="L117" s="6">
        <f t="shared" si="88"/>
        <v>0</v>
      </c>
      <c r="M117" s="6">
        <f t="shared" si="89"/>
        <v>15</v>
      </c>
      <c r="N117" s="6">
        <f t="shared" si="90"/>
        <v>0</v>
      </c>
      <c r="O117" s="6">
        <f t="shared" si="91"/>
        <v>0</v>
      </c>
      <c r="P117" s="6">
        <f t="shared" si="92"/>
        <v>0</v>
      </c>
      <c r="Q117" s="6">
        <f t="shared" si="93"/>
        <v>0</v>
      </c>
      <c r="R117" s="7">
        <f t="shared" si="94"/>
        <v>3</v>
      </c>
      <c r="S117" s="7">
        <f t="shared" si="95"/>
        <v>0.8</v>
      </c>
      <c r="T117" s="7">
        <v>1.8</v>
      </c>
      <c r="U117" s="11"/>
      <c r="V117" s="10"/>
      <c r="W117" s="11"/>
      <c r="X117" s="10"/>
      <c r="Y117" s="11"/>
      <c r="Z117" s="10"/>
      <c r="AA117" s="7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96"/>
        <v>0</v>
      </c>
      <c r="AP117" s="11"/>
      <c r="AQ117" s="10"/>
      <c r="AR117" s="11"/>
      <c r="AS117" s="10"/>
      <c r="AT117" s="11"/>
      <c r="AU117" s="10"/>
      <c r="AV117" s="7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97"/>
        <v>0</v>
      </c>
      <c r="BK117" s="11"/>
      <c r="BL117" s="10"/>
      <c r="BM117" s="11"/>
      <c r="BN117" s="10"/>
      <c r="BO117" s="11"/>
      <c r="BP117" s="10"/>
      <c r="BQ117" s="7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98"/>
        <v>0</v>
      </c>
      <c r="CF117" s="11"/>
      <c r="CG117" s="10"/>
      <c r="CH117" s="11"/>
      <c r="CI117" s="10"/>
      <c r="CJ117" s="11"/>
      <c r="CK117" s="10"/>
      <c r="CL117" s="7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99"/>
        <v>0</v>
      </c>
      <c r="DA117" s="11"/>
      <c r="DB117" s="10"/>
      <c r="DC117" s="11"/>
      <c r="DD117" s="10"/>
      <c r="DE117" s="11"/>
      <c r="DF117" s="10"/>
      <c r="DG117" s="7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00"/>
        <v>0</v>
      </c>
      <c r="DV117" s="11"/>
      <c r="DW117" s="10"/>
      <c r="DX117" s="11"/>
      <c r="DY117" s="10"/>
      <c r="DZ117" s="11"/>
      <c r="EA117" s="10"/>
      <c r="EB117" s="7"/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01"/>
        <v>0</v>
      </c>
      <c r="EQ117" s="11">
        <v>30</v>
      </c>
      <c r="ER117" s="10" t="s">
        <v>59</v>
      </c>
      <c r="ES117" s="11"/>
      <c r="ET117" s="10"/>
      <c r="EU117" s="11"/>
      <c r="EV117" s="10"/>
      <c r="EW117" s="7">
        <v>2.2000000000000002</v>
      </c>
      <c r="EX117" s="11"/>
      <c r="EY117" s="10"/>
      <c r="EZ117" s="11">
        <v>15</v>
      </c>
      <c r="FA117" s="10" t="s">
        <v>59</v>
      </c>
      <c r="FB117" s="11"/>
      <c r="FC117" s="10"/>
      <c r="FD117" s="11"/>
      <c r="FE117" s="10"/>
      <c r="FF117" s="11"/>
      <c r="FG117" s="10"/>
      <c r="FH117" s="11"/>
      <c r="FI117" s="10"/>
      <c r="FJ117" s="7">
        <v>0.8</v>
      </c>
      <c r="FK117" s="7">
        <f t="shared" si="102"/>
        <v>3</v>
      </c>
      <c r="FL117" s="11"/>
      <c r="FM117" s="10"/>
      <c r="FN117" s="11"/>
      <c r="FO117" s="10"/>
      <c r="FP117" s="11"/>
      <c r="FQ117" s="10"/>
      <c r="FR117" s="7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03"/>
        <v>0</v>
      </c>
    </row>
    <row r="118" spans="1:188" x14ac:dyDescent="0.2">
      <c r="A118" s="20">
        <v>8</v>
      </c>
      <c r="B118" s="20">
        <v>1</v>
      </c>
      <c r="C118" s="20"/>
      <c r="D118" s="6" t="s">
        <v>242</v>
      </c>
      <c r="E118" s="3" t="s">
        <v>243</v>
      </c>
      <c r="F118" s="6">
        <f t="shared" si="82"/>
        <v>0</v>
      </c>
      <c r="G118" s="6">
        <f t="shared" si="83"/>
        <v>2</v>
      </c>
      <c r="H118" s="6">
        <f t="shared" si="84"/>
        <v>45</v>
      </c>
      <c r="I118" s="6">
        <f t="shared" si="85"/>
        <v>30</v>
      </c>
      <c r="J118" s="6">
        <f t="shared" si="86"/>
        <v>0</v>
      </c>
      <c r="K118" s="6">
        <f t="shared" si="87"/>
        <v>0</v>
      </c>
      <c r="L118" s="6">
        <f t="shared" si="88"/>
        <v>0</v>
      </c>
      <c r="M118" s="6">
        <f t="shared" si="89"/>
        <v>15</v>
      </c>
      <c r="N118" s="6">
        <f t="shared" si="90"/>
        <v>0</v>
      </c>
      <c r="O118" s="6">
        <f t="shared" si="91"/>
        <v>0</v>
      </c>
      <c r="P118" s="6">
        <f t="shared" si="92"/>
        <v>0</v>
      </c>
      <c r="Q118" s="6">
        <f t="shared" si="93"/>
        <v>0</v>
      </c>
      <c r="R118" s="7">
        <f t="shared" si="94"/>
        <v>3</v>
      </c>
      <c r="S118" s="7">
        <f t="shared" si="95"/>
        <v>0.8</v>
      </c>
      <c r="T118" s="7">
        <v>2</v>
      </c>
      <c r="U118" s="11"/>
      <c r="V118" s="10"/>
      <c r="W118" s="11"/>
      <c r="X118" s="10"/>
      <c r="Y118" s="11"/>
      <c r="Z118" s="10"/>
      <c r="AA118" s="7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96"/>
        <v>0</v>
      </c>
      <c r="AP118" s="11"/>
      <c r="AQ118" s="10"/>
      <c r="AR118" s="11"/>
      <c r="AS118" s="10"/>
      <c r="AT118" s="11"/>
      <c r="AU118" s="10"/>
      <c r="AV118" s="7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97"/>
        <v>0</v>
      </c>
      <c r="BK118" s="11"/>
      <c r="BL118" s="10"/>
      <c r="BM118" s="11"/>
      <c r="BN118" s="10"/>
      <c r="BO118" s="11"/>
      <c r="BP118" s="10"/>
      <c r="BQ118" s="7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98"/>
        <v>0</v>
      </c>
      <c r="CF118" s="11"/>
      <c r="CG118" s="10"/>
      <c r="CH118" s="11"/>
      <c r="CI118" s="10"/>
      <c r="CJ118" s="11"/>
      <c r="CK118" s="10"/>
      <c r="CL118" s="7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99"/>
        <v>0</v>
      </c>
      <c r="DA118" s="11"/>
      <c r="DB118" s="10"/>
      <c r="DC118" s="11"/>
      <c r="DD118" s="10"/>
      <c r="DE118" s="11"/>
      <c r="DF118" s="10"/>
      <c r="DG118" s="7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00"/>
        <v>0</v>
      </c>
      <c r="DV118" s="11"/>
      <c r="DW118" s="10"/>
      <c r="DX118" s="11"/>
      <c r="DY118" s="10"/>
      <c r="DZ118" s="11"/>
      <c r="EA118" s="10"/>
      <c r="EB118" s="7"/>
      <c r="EC118" s="11"/>
      <c r="ED118" s="10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7"/>
      <c r="EP118" s="7">
        <f t="shared" si="101"/>
        <v>0</v>
      </c>
      <c r="EQ118" s="11">
        <v>30</v>
      </c>
      <c r="ER118" s="10" t="s">
        <v>59</v>
      </c>
      <c r="ES118" s="11"/>
      <c r="ET118" s="10"/>
      <c r="EU118" s="11"/>
      <c r="EV118" s="10"/>
      <c r="EW118" s="7">
        <v>2.2000000000000002</v>
      </c>
      <c r="EX118" s="11"/>
      <c r="EY118" s="10"/>
      <c r="EZ118" s="11">
        <v>15</v>
      </c>
      <c r="FA118" s="10" t="s">
        <v>59</v>
      </c>
      <c r="FB118" s="11"/>
      <c r="FC118" s="10"/>
      <c r="FD118" s="11"/>
      <c r="FE118" s="10"/>
      <c r="FF118" s="11"/>
      <c r="FG118" s="10"/>
      <c r="FH118" s="11"/>
      <c r="FI118" s="10"/>
      <c r="FJ118" s="7">
        <v>0.8</v>
      </c>
      <c r="FK118" s="7">
        <f t="shared" si="102"/>
        <v>3</v>
      </c>
      <c r="FL118" s="11"/>
      <c r="FM118" s="10"/>
      <c r="FN118" s="11"/>
      <c r="FO118" s="10"/>
      <c r="FP118" s="11"/>
      <c r="FQ118" s="10"/>
      <c r="FR118" s="7"/>
      <c r="FS118" s="11"/>
      <c r="FT118" s="10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103"/>
        <v>0</v>
      </c>
    </row>
    <row r="119" spans="1:188" x14ac:dyDescent="0.2">
      <c r="A119" s="20">
        <v>8</v>
      </c>
      <c r="B119" s="20">
        <v>1</v>
      </c>
      <c r="C119" s="20"/>
      <c r="D119" s="6" t="s">
        <v>244</v>
      </c>
      <c r="E119" s="3" t="s">
        <v>245</v>
      </c>
      <c r="F119" s="6">
        <f t="shared" si="82"/>
        <v>0</v>
      </c>
      <c r="G119" s="6">
        <f t="shared" si="83"/>
        <v>2</v>
      </c>
      <c r="H119" s="6">
        <f t="shared" si="84"/>
        <v>45</v>
      </c>
      <c r="I119" s="6">
        <f t="shared" si="85"/>
        <v>30</v>
      </c>
      <c r="J119" s="6">
        <f t="shared" si="86"/>
        <v>0</v>
      </c>
      <c r="K119" s="6">
        <f t="shared" si="87"/>
        <v>0</v>
      </c>
      <c r="L119" s="6">
        <f t="shared" si="88"/>
        <v>0</v>
      </c>
      <c r="M119" s="6">
        <f t="shared" si="89"/>
        <v>15</v>
      </c>
      <c r="N119" s="6">
        <f t="shared" si="90"/>
        <v>0</v>
      </c>
      <c r="O119" s="6">
        <f t="shared" si="91"/>
        <v>0</v>
      </c>
      <c r="P119" s="6">
        <f t="shared" si="92"/>
        <v>0</v>
      </c>
      <c r="Q119" s="6">
        <f t="shared" si="93"/>
        <v>0</v>
      </c>
      <c r="R119" s="7">
        <f t="shared" si="94"/>
        <v>3</v>
      </c>
      <c r="S119" s="7">
        <f t="shared" si="95"/>
        <v>0.8</v>
      </c>
      <c r="T119" s="7">
        <v>1.9</v>
      </c>
      <c r="U119" s="11"/>
      <c r="V119" s="10"/>
      <c r="W119" s="11"/>
      <c r="X119" s="10"/>
      <c r="Y119" s="11"/>
      <c r="Z119" s="10"/>
      <c r="AA119" s="7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96"/>
        <v>0</v>
      </c>
      <c r="AP119" s="11"/>
      <c r="AQ119" s="10"/>
      <c r="AR119" s="11"/>
      <c r="AS119" s="10"/>
      <c r="AT119" s="11"/>
      <c r="AU119" s="10"/>
      <c r="AV119" s="7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97"/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98"/>
        <v>0</v>
      </c>
      <c r="CF119" s="11"/>
      <c r="CG119" s="10"/>
      <c r="CH119" s="11"/>
      <c r="CI119" s="10"/>
      <c r="CJ119" s="11"/>
      <c r="CK119" s="10"/>
      <c r="CL119" s="7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99"/>
        <v>0</v>
      </c>
      <c r="DA119" s="11"/>
      <c r="DB119" s="10"/>
      <c r="DC119" s="11"/>
      <c r="DD119" s="10"/>
      <c r="DE119" s="11"/>
      <c r="DF119" s="10"/>
      <c r="DG119" s="7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00"/>
        <v>0</v>
      </c>
      <c r="DV119" s="11"/>
      <c r="DW119" s="10"/>
      <c r="DX119" s="11"/>
      <c r="DY119" s="10"/>
      <c r="DZ119" s="11"/>
      <c r="EA119" s="10"/>
      <c r="EB119" s="7"/>
      <c r="EC119" s="11"/>
      <c r="ED119" s="10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101"/>
        <v>0</v>
      </c>
      <c r="EQ119" s="11">
        <v>30</v>
      </c>
      <c r="ER119" s="10" t="s">
        <v>59</v>
      </c>
      <c r="ES119" s="11"/>
      <c r="ET119" s="10"/>
      <c r="EU119" s="11"/>
      <c r="EV119" s="10"/>
      <c r="EW119" s="7">
        <v>2.2000000000000002</v>
      </c>
      <c r="EX119" s="11"/>
      <c r="EY119" s="10"/>
      <c r="EZ119" s="11">
        <v>15</v>
      </c>
      <c r="FA119" s="10" t="s">
        <v>59</v>
      </c>
      <c r="FB119" s="11"/>
      <c r="FC119" s="10"/>
      <c r="FD119" s="11"/>
      <c r="FE119" s="10"/>
      <c r="FF119" s="11"/>
      <c r="FG119" s="10"/>
      <c r="FH119" s="11"/>
      <c r="FI119" s="10"/>
      <c r="FJ119" s="7">
        <v>0.8</v>
      </c>
      <c r="FK119" s="7">
        <f t="shared" si="102"/>
        <v>3</v>
      </c>
      <c r="FL119" s="11"/>
      <c r="FM119" s="10"/>
      <c r="FN119" s="11"/>
      <c r="FO119" s="10"/>
      <c r="FP119" s="11"/>
      <c r="FQ119" s="10"/>
      <c r="FR119" s="7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03"/>
        <v>0</v>
      </c>
    </row>
    <row r="120" spans="1:188" x14ac:dyDescent="0.2">
      <c r="A120" s="20">
        <v>8</v>
      </c>
      <c r="B120" s="20">
        <v>1</v>
      </c>
      <c r="C120" s="20"/>
      <c r="D120" s="6" t="s">
        <v>246</v>
      </c>
      <c r="E120" s="3" t="s">
        <v>247</v>
      </c>
      <c r="F120" s="6">
        <f t="shared" si="82"/>
        <v>0</v>
      </c>
      <c r="G120" s="6">
        <f t="shared" si="83"/>
        <v>2</v>
      </c>
      <c r="H120" s="6">
        <f t="shared" si="84"/>
        <v>45</v>
      </c>
      <c r="I120" s="6">
        <f t="shared" si="85"/>
        <v>30</v>
      </c>
      <c r="J120" s="6">
        <f t="shared" si="86"/>
        <v>0</v>
      </c>
      <c r="K120" s="6">
        <f t="shared" si="87"/>
        <v>0</v>
      </c>
      <c r="L120" s="6">
        <f t="shared" si="88"/>
        <v>0</v>
      </c>
      <c r="M120" s="6">
        <f t="shared" si="89"/>
        <v>15</v>
      </c>
      <c r="N120" s="6">
        <f t="shared" si="90"/>
        <v>0</v>
      </c>
      <c r="O120" s="6">
        <f t="shared" si="91"/>
        <v>0</v>
      </c>
      <c r="P120" s="6">
        <f t="shared" si="92"/>
        <v>0</v>
      </c>
      <c r="Q120" s="6">
        <f t="shared" si="93"/>
        <v>0</v>
      </c>
      <c r="R120" s="7">
        <f t="shared" si="94"/>
        <v>3</v>
      </c>
      <c r="S120" s="7">
        <f t="shared" si="95"/>
        <v>0.8</v>
      </c>
      <c r="T120" s="7">
        <v>1.8</v>
      </c>
      <c r="U120" s="11"/>
      <c r="V120" s="10"/>
      <c r="W120" s="11"/>
      <c r="X120" s="10"/>
      <c r="Y120" s="11"/>
      <c r="Z120" s="10"/>
      <c r="AA120" s="7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96"/>
        <v>0</v>
      </c>
      <c r="AP120" s="11"/>
      <c r="AQ120" s="10"/>
      <c r="AR120" s="11"/>
      <c r="AS120" s="10"/>
      <c r="AT120" s="11"/>
      <c r="AU120" s="10"/>
      <c r="AV120" s="7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97"/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98"/>
        <v>0</v>
      </c>
      <c r="CF120" s="11"/>
      <c r="CG120" s="10"/>
      <c r="CH120" s="11"/>
      <c r="CI120" s="10"/>
      <c r="CJ120" s="11"/>
      <c r="CK120" s="10"/>
      <c r="CL120" s="7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99"/>
        <v>0</v>
      </c>
      <c r="DA120" s="11"/>
      <c r="DB120" s="10"/>
      <c r="DC120" s="11"/>
      <c r="DD120" s="10"/>
      <c r="DE120" s="11"/>
      <c r="DF120" s="10"/>
      <c r="DG120" s="7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100"/>
        <v>0</v>
      </c>
      <c r="DV120" s="11"/>
      <c r="DW120" s="10"/>
      <c r="DX120" s="11"/>
      <c r="DY120" s="10"/>
      <c r="DZ120" s="11"/>
      <c r="EA120" s="10"/>
      <c r="EB120" s="7"/>
      <c r="EC120" s="11"/>
      <c r="ED120" s="10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 t="shared" si="101"/>
        <v>0</v>
      </c>
      <c r="EQ120" s="11">
        <v>30</v>
      </c>
      <c r="ER120" s="10" t="s">
        <v>59</v>
      </c>
      <c r="ES120" s="11"/>
      <c r="ET120" s="10"/>
      <c r="EU120" s="11"/>
      <c r="EV120" s="10"/>
      <c r="EW120" s="7">
        <v>2.2000000000000002</v>
      </c>
      <c r="EX120" s="11"/>
      <c r="EY120" s="10"/>
      <c r="EZ120" s="11">
        <v>15</v>
      </c>
      <c r="FA120" s="10" t="s">
        <v>59</v>
      </c>
      <c r="FB120" s="11"/>
      <c r="FC120" s="10"/>
      <c r="FD120" s="11"/>
      <c r="FE120" s="10"/>
      <c r="FF120" s="11"/>
      <c r="FG120" s="10"/>
      <c r="FH120" s="11"/>
      <c r="FI120" s="10"/>
      <c r="FJ120" s="7">
        <v>0.8</v>
      </c>
      <c r="FK120" s="7">
        <f t="shared" si="102"/>
        <v>3</v>
      </c>
      <c r="FL120" s="11"/>
      <c r="FM120" s="10"/>
      <c r="FN120" s="11"/>
      <c r="FO120" s="10"/>
      <c r="FP120" s="11"/>
      <c r="FQ120" s="10"/>
      <c r="FR120" s="7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103"/>
        <v>0</v>
      </c>
    </row>
    <row r="121" spans="1:188" x14ac:dyDescent="0.2">
      <c r="A121" s="20">
        <v>10</v>
      </c>
      <c r="B121" s="20">
        <v>1</v>
      </c>
      <c r="C121" s="20"/>
      <c r="D121" s="6" t="s">
        <v>248</v>
      </c>
      <c r="E121" s="3" t="s">
        <v>249</v>
      </c>
      <c r="F121" s="6">
        <f t="shared" si="82"/>
        <v>0</v>
      </c>
      <c r="G121" s="6">
        <f t="shared" si="83"/>
        <v>2</v>
      </c>
      <c r="H121" s="6">
        <f t="shared" si="84"/>
        <v>45</v>
      </c>
      <c r="I121" s="6">
        <f t="shared" si="85"/>
        <v>30</v>
      </c>
      <c r="J121" s="6">
        <f t="shared" si="86"/>
        <v>0</v>
      </c>
      <c r="K121" s="6">
        <f t="shared" si="87"/>
        <v>0</v>
      </c>
      <c r="L121" s="6">
        <f t="shared" si="88"/>
        <v>0</v>
      </c>
      <c r="M121" s="6">
        <f t="shared" si="89"/>
        <v>15</v>
      </c>
      <c r="N121" s="6">
        <f t="shared" si="90"/>
        <v>0</v>
      </c>
      <c r="O121" s="6">
        <f t="shared" si="91"/>
        <v>0</v>
      </c>
      <c r="P121" s="6">
        <f t="shared" si="92"/>
        <v>0</v>
      </c>
      <c r="Q121" s="6">
        <f t="shared" si="93"/>
        <v>0</v>
      </c>
      <c r="R121" s="7">
        <f t="shared" si="94"/>
        <v>4</v>
      </c>
      <c r="S121" s="7">
        <f t="shared" si="95"/>
        <v>1.5</v>
      </c>
      <c r="T121" s="7">
        <v>1.8</v>
      </c>
      <c r="U121" s="11"/>
      <c r="V121" s="10"/>
      <c r="W121" s="11"/>
      <c r="X121" s="10"/>
      <c r="Y121" s="11"/>
      <c r="Z121" s="10"/>
      <c r="AA121" s="7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96"/>
        <v>0</v>
      </c>
      <c r="AP121" s="11"/>
      <c r="AQ121" s="10"/>
      <c r="AR121" s="11"/>
      <c r="AS121" s="10"/>
      <c r="AT121" s="11"/>
      <c r="AU121" s="10"/>
      <c r="AV121" s="7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97"/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98"/>
        <v>0</v>
      </c>
      <c r="CF121" s="11"/>
      <c r="CG121" s="10"/>
      <c r="CH121" s="11"/>
      <c r="CI121" s="10"/>
      <c r="CJ121" s="11"/>
      <c r="CK121" s="10"/>
      <c r="CL121" s="7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99"/>
        <v>0</v>
      </c>
      <c r="DA121" s="11"/>
      <c r="DB121" s="10"/>
      <c r="DC121" s="11"/>
      <c r="DD121" s="10"/>
      <c r="DE121" s="11"/>
      <c r="DF121" s="10"/>
      <c r="DG121" s="7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00"/>
        <v>0</v>
      </c>
      <c r="DV121" s="11">
        <v>30</v>
      </c>
      <c r="DW121" s="10" t="s">
        <v>59</v>
      </c>
      <c r="DX121" s="11"/>
      <c r="DY121" s="10"/>
      <c r="DZ121" s="11"/>
      <c r="EA121" s="10"/>
      <c r="EB121" s="7">
        <v>2.5</v>
      </c>
      <c r="EC121" s="11"/>
      <c r="ED121" s="10"/>
      <c r="EE121" s="11">
        <v>15</v>
      </c>
      <c r="EF121" s="10" t="s">
        <v>59</v>
      </c>
      <c r="EG121" s="11"/>
      <c r="EH121" s="10"/>
      <c r="EI121" s="11"/>
      <c r="EJ121" s="10"/>
      <c r="EK121" s="11"/>
      <c r="EL121" s="10"/>
      <c r="EM121" s="11"/>
      <c r="EN121" s="10"/>
      <c r="EO121" s="7">
        <v>1.5</v>
      </c>
      <c r="EP121" s="7">
        <f t="shared" si="101"/>
        <v>4</v>
      </c>
      <c r="EQ121" s="11"/>
      <c r="ER121" s="10"/>
      <c r="ES121" s="11"/>
      <c r="ET121" s="10"/>
      <c r="EU121" s="11"/>
      <c r="EV121" s="10"/>
      <c r="EW121" s="7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02"/>
        <v>0</v>
      </c>
      <c r="FL121" s="11"/>
      <c r="FM121" s="10"/>
      <c r="FN121" s="11"/>
      <c r="FO121" s="10"/>
      <c r="FP121" s="11"/>
      <c r="FQ121" s="10"/>
      <c r="FR121" s="7"/>
      <c r="FS121" s="11"/>
      <c r="FT121" s="10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103"/>
        <v>0</v>
      </c>
    </row>
    <row r="122" spans="1:188" x14ac:dyDescent="0.2">
      <c r="A122" s="20">
        <v>10</v>
      </c>
      <c r="B122" s="20">
        <v>1</v>
      </c>
      <c r="C122" s="20"/>
      <c r="D122" s="6" t="s">
        <v>250</v>
      </c>
      <c r="E122" s="3" t="s">
        <v>251</v>
      </c>
      <c r="F122" s="6">
        <f t="shared" si="82"/>
        <v>0</v>
      </c>
      <c r="G122" s="6">
        <f t="shared" si="83"/>
        <v>2</v>
      </c>
      <c r="H122" s="6">
        <f t="shared" si="84"/>
        <v>45</v>
      </c>
      <c r="I122" s="6">
        <f t="shared" si="85"/>
        <v>30</v>
      </c>
      <c r="J122" s="6">
        <f t="shared" si="86"/>
        <v>0</v>
      </c>
      <c r="K122" s="6">
        <f t="shared" si="87"/>
        <v>0</v>
      </c>
      <c r="L122" s="6">
        <f t="shared" si="88"/>
        <v>0</v>
      </c>
      <c r="M122" s="6">
        <f t="shared" si="89"/>
        <v>15</v>
      </c>
      <c r="N122" s="6">
        <f t="shared" si="90"/>
        <v>0</v>
      </c>
      <c r="O122" s="6">
        <f t="shared" si="91"/>
        <v>0</v>
      </c>
      <c r="P122" s="6">
        <f t="shared" si="92"/>
        <v>0</v>
      </c>
      <c r="Q122" s="6">
        <f t="shared" si="93"/>
        <v>0</v>
      </c>
      <c r="R122" s="7">
        <f t="shared" si="94"/>
        <v>4</v>
      </c>
      <c r="S122" s="7">
        <f t="shared" si="95"/>
        <v>1.5</v>
      </c>
      <c r="T122" s="7">
        <v>3</v>
      </c>
      <c r="U122" s="11"/>
      <c r="V122" s="10"/>
      <c r="W122" s="11"/>
      <c r="X122" s="10"/>
      <c r="Y122" s="11"/>
      <c r="Z122" s="10"/>
      <c r="AA122" s="7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96"/>
        <v>0</v>
      </c>
      <c r="AP122" s="11"/>
      <c r="AQ122" s="10"/>
      <c r="AR122" s="11"/>
      <c r="AS122" s="10"/>
      <c r="AT122" s="11"/>
      <c r="AU122" s="10"/>
      <c r="AV122" s="7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97"/>
        <v>0</v>
      </c>
      <c r="BK122" s="11"/>
      <c r="BL122" s="10"/>
      <c r="BM122" s="11"/>
      <c r="BN122" s="10"/>
      <c r="BO122" s="11"/>
      <c r="BP122" s="10"/>
      <c r="BQ122" s="7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98"/>
        <v>0</v>
      </c>
      <c r="CF122" s="11"/>
      <c r="CG122" s="10"/>
      <c r="CH122" s="11"/>
      <c r="CI122" s="10"/>
      <c r="CJ122" s="11"/>
      <c r="CK122" s="10"/>
      <c r="CL122" s="7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99"/>
        <v>0</v>
      </c>
      <c r="DA122" s="11"/>
      <c r="DB122" s="10"/>
      <c r="DC122" s="11"/>
      <c r="DD122" s="10"/>
      <c r="DE122" s="11"/>
      <c r="DF122" s="10"/>
      <c r="DG122" s="7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00"/>
        <v>0</v>
      </c>
      <c r="DV122" s="11">
        <v>30</v>
      </c>
      <c r="DW122" s="10" t="s">
        <v>59</v>
      </c>
      <c r="DX122" s="11"/>
      <c r="DY122" s="10"/>
      <c r="DZ122" s="11"/>
      <c r="EA122" s="10"/>
      <c r="EB122" s="7">
        <v>2.5</v>
      </c>
      <c r="EC122" s="11"/>
      <c r="ED122" s="10"/>
      <c r="EE122" s="11">
        <v>15</v>
      </c>
      <c r="EF122" s="10" t="s">
        <v>59</v>
      </c>
      <c r="EG122" s="11"/>
      <c r="EH122" s="10"/>
      <c r="EI122" s="11"/>
      <c r="EJ122" s="10"/>
      <c r="EK122" s="11"/>
      <c r="EL122" s="10"/>
      <c r="EM122" s="11"/>
      <c r="EN122" s="10"/>
      <c r="EO122" s="7">
        <v>1.5</v>
      </c>
      <c r="EP122" s="7">
        <f t="shared" si="101"/>
        <v>4</v>
      </c>
      <c r="EQ122" s="11"/>
      <c r="ER122" s="10"/>
      <c r="ES122" s="11"/>
      <c r="ET122" s="10"/>
      <c r="EU122" s="11"/>
      <c r="EV122" s="10"/>
      <c r="EW122" s="7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02"/>
        <v>0</v>
      </c>
      <c r="FL122" s="11"/>
      <c r="FM122" s="10"/>
      <c r="FN122" s="11"/>
      <c r="FO122" s="10"/>
      <c r="FP122" s="11"/>
      <c r="FQ122" s="10"/>
      <c r="FR122" s="7"/>
      <c r="FS122" s="11"/>
      <c r="FT122" s="10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103"/>
        <v>0</v>
      </c>
    </row>
    <row r="123" spans="1:188" ht="20.100000000000001" customHeight="1" x14ac:dyDescent="0.2">
      <c r="A123" s="19" t="s">
        <v>252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9"/>
      <c r="GF123" s="13"/>
    </row>
    <row r="124" spans="1:188" x14ac:dyDescent="0.2">
      <c r="A124" s="6"/>
      <c r="B124" s="6"/>
      <c r="C124" s="6"/>
      <c r="D124" s="6" t="s">
        <v>253</v>
      </c>
      <c r="E124" s="3" t="s">
        <v>254</v>
      </c>
      <c r="F124" s="6">
        <f>COUNTIF(U124:GD124,"e")</f>
        <v>0</v>
      </c>
      <c r="G124" s="6">
        <f>COUNTIF(U124:GD124,"z")</f>
        <v>1</v>
      </c>
      <c r="H124" s="6">
        <f>SUM(I124:Q124)</f>
        <v>6</v>
      </c>
      <c r="I124" s="6">
        <f>U124+AP124+BK124+CF124+DA124+DV124+EQ124+FL124</f>
        <v>0</v>
      </c>
      <c r="J124" s="6">
        <f>W124+AR124+BM124+CH124+DC124+DX124+ES124+FN124</f>
        <v>0</v>
      </c>
      <c r="K124" s="6">
        <f>Y124+AT124+BO124+CJ124+DE124+DZ124+EU124+FP124</f>
        <v>0</v>
      </c>
      <c r="L124" s="6">
        <f>AB124+AW124+BR124+CM124+DH124+EC124+EX124+FS124</f>
        <v>0</v>
      </c>
      <c r="M124" s="6">
        <f>AD124+AY124+BT124+CO124+DJ124+EE124+EZ124+FU124</f>
        <v>0</v>
      </c>
      <c r="N124" s="6">
        <f>AF124+BA124+BV124+CQ124+DL124+EG124+FB124+FW124</f>
        <v>0</v>
      </c>
      <c r="O124" s="6">
        <f>AH124+BC124+BX124+CS124+DN124+EI124+FD124+FY124</f>
        <v>0</v>
      </c>
      <c r="P124" s="6">
        <f>AJ124+BE124+BZ124+CU124+DP124+EK124+FF124+GA124</f>
        <v>6</v>
      </c>
      <c r="Q124" s="6">
        <f>AL124+BG124+CB124+CW124+DR124+EM124+FH124+GC124</f>
        <v>0</v>
      </c>
      <c r="R124" s="7">
        <f>AO124+BJ124+CE124+CZ124+DU124+EP124+FK124+GF124</f>
        <v>6</v>
      </c>
      <c r="S124" s="7">
        <f>AN124+BI124+CD124+CY124+DT124+EO124+FJ124+GE124</f>
        <v>6</v>
      </c>
      <c r="T124" s="7">
        <v>0</v>
      </c>
      <c r="U124" s="11"/>
      <c r="V124" s="10"/>
      <c r="W124" s="11"/>
      <c r="X124" s="10"/>
      <c r="Y124" s="11"/>
      <c r="Z124" s="10"/>
      <c r="AA124" s="7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>AA124+AN124</f>
        <v>0</v>
      </c>
      <c r="AP124" s="11"/>
      <c r="AQ124" s="10"/>
      <c r="AR124" s="11"/>
      <c r="AS124" s="10"/>
      <c r="AT124" s="11"/>
      <c r="AU124" s="10"/>
      <c r="AV124" s="7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>AV124+BI124</f>
        <v>0</v>
      </c>
      <c r="BK124" s="11"/>
      <c r="BL124" s="10"/>
      <c r="BM124" s="11"/>
      <c r="BN124" s="10"/>
      <c r="BO124" s="11"/>
      <c r="BP124" s="10"/>
      <c r="BQ124" s="7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>BQ124+CD124</f>
        <v>0</v>
      </c>
      <c r="CF124" s="11"/>
      <c r="CG124" s="10"/>
      <c r="CH124" s="11"/>
      <c r="CI124" s="10"/>
      <c r="CJ124" s="11"/>
      <c r="CK124" s="10"/>
      <c r="CL124" s="7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>CL124+CY124</f>
        <v>0</v>
      </c>
      <c r="DA124" s="11"/>
      <c r="DB124" s="10"/>
      <c r="DC124" s="11"/>
      <c r="DD124" s="10"/>
      <c r="DE124" s="11"/>
      <c r="DF124" s="10"/>
      <c r="DG124" s="7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>DG124+DT124</f>
        <v>0</v>
      </c>
      <c r="DV124" s="11"/>
      <c r="DW124" s="10"/>
      <c r="DX124" s="11"/>
      <c r="DY124" s="10"/>
      <c r="DZ124" s="11"/>
      <c r="EA124" s="10"/>
      <c r="EB124" s="7"/>
      <c r="EC124" s="11"/>
      <c r="ED124" s="10"/>
      <c r="EE124" s="11"/>
      <c r="EF124" s="10"/>
      <c r="EG124" s="11"/>
      <c r="EH124" s="10"/>
      <c r="EI124" s="11"/>
      <c r="EJ124" s="10"/>
      <c r="EK124" s="11">
        <v>6</v>
      </c>
      <c r="EL124" s="10" t="s">
        <v>59</v>
      </c>
      <c r="EM124" s="11"/>
      <c r="EN124" s="10"/>
      <c r="EO124" s="7">
        <v>6</v>
      </c>
      <c r="EP124" s="7">
        <f>EB124+EO124</f>
        <v>6</v>
      </c>
      <c r="EQ124" s="11"/>
      <c r="ER124" s="10"/>
      <c r="ES124" s="11"/>
      <c r="ET124" s="10"/>
      <c r="EU124" s="11"/>
      <c r="EV124" s="10"/>
      <c r="EW124" s="7"/>
      <c r="EX124" s="11"/>
      <c r="EY124" s="10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>EW124+FJ124</f>
        <v>0</v>
      </c>
      <c r="FL124" s="11"/>
      <c r="FM124" s="10"/>
      <c r="FN124" s="11"/>
      <c r="FO124" s="10"/>
      <c r="FP124" s="11"/>
      <c r="FQ124" s="10"/>
      <c r="FR124" s="7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>FR124+GE124</f>
        <v>0</v>
      </c>
    </row>
    <row r="125" spans="1:188" ht="15.95" customHeight="1" x14ac:dyDescent="0.2">
      <c r="A125" s="6"/>
      <c r="B125" s="6"/>
      <c r="C125" s="6"/>
      <c r="D125" s="6"/>
      <c r="E125" s="6" t="s">
        <v>77</v>
      </c>
      <c r="F125" s="6">
        <f t="shared" ref="F125:AK125" si="104">SUM(F124:F124)</f>
        <v>0</v>
      </c>
      <c r="G125" s="6">
        <f t="shared" si="104"/>
        <v>1</v>
      </c>
      <c r="H125" s="6">
        <f t="shared" si="104"/>
        <v>6</v>
      </c>
      <c r="I125" s="6">
        <f t="shared" si="104"/>
        <v>0</v>
      </c>
      <c r="J125" s="6">
        <f t="shared" si="104"/>
        <v>0</v>
      </c>
      <c r="K125" s="6">
        <f t="shared" si="104"/>
        <v>0</v>
      </c>
      <c r="L125" s="6">
        <f t="shared" si="104"/>
        <v>0</v>
      </c>
      <c r="M125" s="6">
        <f t="shared" si="104"/>
        <v>0</v>
      </c>
      <c r="N125" s="6">
        <f t="shared" si="104"/>
        <v>0</v>
      </c>
      <c r="O125" s="6">
        <f t="shared" si="104"/>
        <v>0</v>
      </c>
      <c r="P125" s="6">
        <f t="shared" si="104"/>
        <v>6</v>
      </c>
      <c r="Q125" s="6">
        <f t="shared" si="104"/>
        <v>0</v>
      </c>
      <c r="R125" s="7">
        <f t="shared" si="104"/>
        <v>6</v>
      </c>
      <c r="S125" s="7">
        <f t="shared" si="104"/>
        <v>6</v>
      </c>
      <c r="T125" s="7">
        <f t="shared" si="104"/>
        <v>0</v>
      </c>
      <c r="U125" s="11">
        <f t="shared" si="104"/>
        <v>0</v>
      </c>
      <c r="V125" s="10">
        <f t="shared" si="104"/>
        <v>0</v>
      </c>
      <c r="W125" s="11">
        <f t="shared" si="104"/>
        <v>0</v>
      </c>
      <c r="X125" s="10">
        <f t="shared" si="104"/>
        <v>0</v>
      </c>
      <c r="Y125" s="11">
        <f t="shared" si="104"/>
        <v>0</v>
      </c>
      <c r="Z125" s="10">
        <f t="shared" si="104"/>
        <v>0</v>
      </c>
      <c r="AA125" s="7">
        <f t="shared" si="104"/>
        <v>0</v>
      </c>
      <c r="AB125" s="11">
        <f t="shared" si="104"/>
        <v>0</v>
      </c>
      <c r="AC125" s="10">
        <f t="shared" si="104"/>
        <v>0</v>
      </c>
      <c r="AD125" s="11">
        <f t="shared" si="104"/>
        <v>0</v>
      </c>
      <c r="AE125" s="10">
        <f t="shared" si="104"/>
        <v>0</v>
      </c>
      <c r="AF125" s="11">
        <f t="shared" si="104"/>
        <v>0</v>
      </c>
      <c r="AG125" s="10">
        <f t="shared" si="104"/>
        <v>0</v>
      </c>
      <c r="AH125" s="11">
        <f t="shared" si="104"/>
        <v>0</v>
      </c>
      <c r="AI125" s="10">
        <f t="shared" si="104"/>
        <v>0</v>
      </c>
      <c r="AJ125" s="11">
        <f t="shared" si="104"/>
        <v>0</v>
      </c>
      <c r="AK125" s="10">
        <f t="shared" si="104"/>
        <v>0</v>
      </c>
      <c r="AL125" s="11">
        <f t="shared" ref="AL125:BQ125" si="105">SUM(AL124:AL124)</f>
        <v>0</v>
      </c>
      <c r="AM125" s="10">
        <f t="shared" si="105"/>
        <v>0</v>
      </c>
      <c r="AN125" s="7">
        <f t="shared" si="105"/>
        <v>0</v>
      </c>
      <c r="AO125" s="7">
        <f t="shared" si="105"/>
        <v>0</v>
      </c>
      <c r="AP125" s="11">
        <f t="shared" si="105"/>
        <v>0</v>
      </c>
      <c r="AQ125" s="10">
        <f t="shared" si="105"/>
        <v>0</v>
      </c>
      <c r="AR125" s="11">
        <f t="shared" si="105"/>
        <v>0</v>
      </c>
      <c r="AS125" s="10">
        <f t="shared" si="105"/>
        <v>0</v>
      </c>
      <c r="AT125" s="11">
        <f t="shared" si="105"/>
        <v>0</v>
      </c>
      <c r="AU125" s="10">
        <f t="shared" si="105"/>
        <v>0</v>
      </c>
      <c r="AV125" s="7">
        <f t="shared" si="105"/>
        <v>0</v>
      </c>
      <c r="AW125" s="11">
        <f t="shared" si="105"/>
        <v>0</v>
      </c>
      <c r="AX125" s="10">
        <f t="shared" si="105"/>
        <v>0</v>
      </c>
      <c r="AY125" s="11">
        <f t="shared" si="105"/>
        <v>0</v>
      </c>
      <c r="AZ125" s="10">
        <f t="shared" si="105"/>
        <v>0</v>
      </c>
      <c r="BA125" s="11">
        <f t="shared" si="105"/>
        <v>0</v>
      </c>
      <c r="BB125" s="10">
        <f t="shared" si="105"/>
        <v>0</v>
      </c>
      <c r="BC125" s="11">
        <f t="shared" si="105"/>
        <v>0</v>
      </c>
      <c r="BD125" s="10">
        <f t="shared" si="105"/>
        <v>0</v>
      </c>
      <c r="BE125" s="11">
        <f t="shared" si="105"/>
        <v>0</v>
      </c>
      <c r="BF125" s="10">
        <f t="shared" si="105"/>
        <v>0</v>
      </c>
      <c r="BG125" s="11">
        <f t="shared" si="105"/>
        <v>0</v>
      </c>
      <c r="BH125" s="10">
        <f t="shared" si="105"/>
        <v>0</v>
      </c>
      <c r="BI125" s="7">
        <f t="shared" si="105"/>
        <v>0</v>
      </c>
      <c r="BJ125" s="7">
        <f t="shared" si="105"/>
        <v>0</v>
      </c>
      <c r="BK125" s="11">
        <f t="shared" si="105"/>
        <v>0</v>
      </c>
      <c r="BL125" s="10">
        <f t="shared" si="105"/>
        <v>0</v>
      </c>
      <c r="BM125" s="11">
        <f t="shared" si="105"/>
        <v>0</v>
      </c>
      <c r="BN125" s="10">
        <f t="shared" si="105"/>
        <v>0</v>
      </c>
      <c r="BO125" s="11">
        <f t="shared" si="105"/>
        <v>0</v>
      </c>
      <c r="BP125" s="10">
        <f t="shared" si="105"/>
        <v>0</v>
      </c>
      <c r="BQ125" s="7">
        <f t="shared" si="105"/>
        <v>0</v>
      </c>
      <c r="BR125" s="11">
        <f t="shared" ref="BR125:CW125" si="106">SUM(BR124:BR124)</f>
        <v>0</v>
      </c>
      <c r="BS125" s="10">
        <f t="shared" si="106"/>
        <v>0</v>
      </c>
      <c r="BT125" s="11">
        <f t="shared" si="106"/>
        <v>0</v>
      </c>
      <c r="BU125" s="10">
        <f t="shared" si="106"/>
        <v>0</v>
      </c>
      <c r="BV125" s="11">
        <f t="shared" si="106"/>
        <v>0</v>
      </c>
      <c r="BW125" s="10">
        <f t="shared" si="106"/>
        <v>0</v>
      </c>
      <c r="BX125" s="11">
        <f t="shared" si="106"/>
        <v>0</v>
      </c>
      <c r="BY125" s="10">
        <f t="shared" si="106"/>
        <v>0</v>
      </c>
      <c r="BZ125" s="11">
        <f t="shared" si="106"/>
        <v>0</v>
      </c>
      <c r="CA125" s="10">
        <f t="shared" si="106"/>
        <v>0</v>
      </c>
      <c r="CB125" s="11">
        <f t="shared" si="106"/>
        <v>0</v>
      </c>
      <c r="CC125" s="10">
        <f t="shared" si="106"/>
        <v>0</v>
      </c>
      <c r="CD125" s="7">
        <f t="shared" si="106"/>
        <v>0</v>
      </c>
      <c r="CE125" s="7">
        <f t="shared" si="106"/>
        <v>0</v>
      </c>
      <c r="CF125" s="11">
        <f t="shared" si="106"/>
        <v>0</v>
      </c>
      <c r="CG125" s="10">
        <f t="shared" si="106"/>
        <v>0</v>
      </c>
      <c r="CH125" s="11">
        <f t="shared" si="106"/>
        <v>0</v>
      </c>
      <c r="CI125" s="10">
        <f t="shared" si="106"/>
        <v>0</v>
      </c>
      <c r="CJ125" s="11">
        <f t="shared" si="106"/>
        <v>0</v>
      </c>
      <c r="CK125" s="10">
        <f t="shared" si="106"/>
        <v>0</v>
      </c>
      <c r="CL125" s="7">
        <f t="shared" si="106"/>
        <v>0</v>
      </c>
      <c r="CM125" s="11">
        <f t="shared" si="106"/>
        <v>0</v>
      </c>
      <c r="CN125" s="10">
        <f t="shared" si="106"/>
        <v>0</v>
      </c>
      <c r="CO125" s="11">
        <f t="shared" si="106"/>
        <v>0</v>
      </c>
      <c r="CP125" s="10">
        <f t="shared" si="106"/>
        <v>0</v>
      </c>
      <c r="CQ125" s="11">
        <f t="shared" si="106"/>
        <v>0</v>
      </c>
      <c r="CR125" s="10">
        <f t="shared" si="106"/>
        <v>0</v>
      </c>
      <c r="CS125" s="11">
        <f t="shared" si="106"/>
        <v>0</v>
      </c>
      <c r="CT125" s="10">
        <f t="shared" si="106"/>
        <v>0</v>
      </c>
      <c r="CU125" s="11">
        <f t="shared" si="106"/>
        <v>0</v>
      </c>
      <c r="CV125" s="10">
        <f t="shared" si="106"/>
        <v>0</v>
      </c>
      <c r="CW125" s="11">
        <f t="shared" si="106"/>
        <v>0</v>
      </c>
      <c r="CX125" s="10">
        <f t="shared" ref="CX125:EC125" si="107">SUM(CX124:CX124)</f>
        <v>0</v>
      </c>
      <c r="CY125" s="7">
        <f t="shared" si="107"/>
        <v>0</v>
      </c>
      <c r="CZ125" s="7">
        <f t="shared" si="107"/>
        <v>0</v>
      </c>
      <c r="DA125" s="11">
        <f t="shared" si="107"/>
        <v>0</v>
      </c>
      <c r="DB125" s="10">
        <f t="shared" si="107"/>
        <v>0</v>
      </c>
      <c r="DC125" s="11">
        <f t="shared" si="107"/>
        <v>0</v>
      </c>
      <c r="DD125" s="10">
        <f t="shared" si="107"/>
        <v>0</v>
      </c>
      <c r="DE125" s="11">
        <f t="shared" si="107"/>
        <v>0</v>
      </c>
      <c r="DF125" s="10">
        <f t="shared" si="107"/>
        <v>0</v>
      </c>
      <c r="DG125" s="7">
        <f t="shared" si="107"/>
        <v>0</v>
      </c>
      <c r="DH125" s="11">
        <f t="shared" si="107"/>
        <v>0</v>
      </c>
      <c r="DI125" s="10">
        <f t="shared" si="107"/>
        <v>0</v>
      </c>
      <c r="DJ125" s="11">
        <f t="shared" si="107"/>
        <v>0</v>
      </c>
      <c r="DK125" s="10">
        <f t="shared" si="107"/>
        <v>0</v>
      </c>
      <c r="DL125" s="11">
        <f t="shared" si="107"/>
        <v>0</v>
      </c>
      <c r="DM125" s="10">
        <f t="shared" si="107"/>
        <v>0</v>
      </c>
      <c r="DN125" s="11">
        <f t="shared" si="107"/>
        <v>0</v>
      </c>
      <c r="DO125" s="10">
        <f t="shared" si="107"/>
        <v>0</v>
      </c>
      <c r="DP125" s="11">
        <f t="shared" si="107"/>
        <v>0</v>
      </c>
      <c r="DQ125" s="10">
        <f t="shared" si="107"/>
        <v>0</v>
      </c>
      <c r="DR125" s="11">
        <f t="shared" si="107"/>
        <v>0</v>
      </c>
      <c r="DS125" s="10">
        <f t="shared" si="107"/>
        <v>0</v>
      </c>
      <c r="DT125" s="7">
        <f t="shared" si="107"/>
        <v>0</v>
      </c>
      <c r="DU125" s="7">
        <f t="shared" si="107"/>
        <v>0</v>
      </c>
      <c r="DV125" s="11">
        <f t="shared" si="107"/>
        <v>0</v>
      </c>
      <c r="DW125" s="10">
        <f t="shared" si="107"/>
        <v>0</v>
      </c>
      <c r="DX125" s="11">
        <f t="shared" si="107"/>
        <v>0</v>
      </c>
      <c r="DY125" s="10">
        <f t="shared" si="107"/>
        <v>0</v>
      </c>
      <c r="DZ125" s="11">
        <f t="shared" si="107"/>
        <v>0</v>
      </c>
      <c r="EA125" s="10">
        <f t="shared" si="107"/>
        <v>0</v>
      </c>
      <c r="EB125" s="7">
        <f t="shared" si="107"/>
        <v>0</v>
      </c>
      <c r="EC125" s="11">
        <f t="shared" si="107"/>
        <v>0</v>
      </c>
      <c r="ED125" s="10">
        <f t="shared" ref="ED125:FI125" si="108">SUM(ED124:ED124)</f>
        <v>0</v>
      </c>
      <c r="EE125" s="11">
        <f t="shared" si="108"/>
        <v>0</v>
      </c>
      <c r="EF125" s="10">
        <f t="shared" si="108"/>
        <v>0</v>
      </c>
      <c r="EG125" s="11">
        <f t="shared" si="108"/>
        <v>0</v>
      </c>
      <c r="EH125" s="10">
        <f t="shared" si="108"/>
        <v>0</v>
      </c>
      <c r="EI125" s="11">
        <f t="shared" si="108"/>
        <v>0</v>
      </c>
      <c r="EJ125" s="10">
        <f t="shared" si="108"/>
        <v>0</v>
      </c>
      <c r="EK125" s="11">
        <f t="shared" si="108"/>
        <v>6</v>
      </c>
      <c r="EL125" s="10">
        <f t="shared" si="108"/>
        <v>0</v>
      </c>
      <c r="EM125" s="11">
        <f t="shared" si="108"/>
        <v>0</v>
      </c>
      <c r="EN125" s="10">
        <f t="shared" si="108"/>
        <v>0</v>
      </c>
      <c r="EO125" s="7">
        <f t="shared" si="108"/>
        <v>6</v>
      </c>
      <c r="EP125" s="7">
        <f t="shared" si="108"/>
        <v>6</v>
      </c>
      <c r="EQ125" s="11">
        <f t="shared" si="108"/>
        <v>0</v>
      </c>
      <c r="ER125" s="10">
        <f t="shared" si="108"/>
        <v>0</v>
      </c>
      <c r="ES125" s="11">
        <f t="shared" si="108"/>
        <v>0</v>
      </c>
      <c r="ET125" s="10">
        <f t="shared" si="108"/>
        <v>0</v>
      </c>
      <c r="EU125" s="11">
        <f t="shared" si="108"/>
        <v>0</v>
      </c>
      <c r="EV125" s="10">
        <f t="shared" si="108"/>
        <v>0</v>
      </c>
      <c r="EW125" s="7">
        <f t="shared" si="108"/>
        <v>0</v>
      </c>
      <c r="EX125" s="11">
        <f t="shared" si="108"/>
        <v>0</v>
      </c>
      <c r="EY125" s="10">
        <f t="shared" si="108"/>
        <v>0</v>
      </c>
      <c r="EZ125" s="11">
        <f t="shared" si="108"/>
        <v>0</v>
      </c>
      <c r="FA125" s="10">
        <f t="shared" si="108"/>
        <v>0</v>
      </c>
      <c r="FB125" s="11">
        <f t="shared" si="108"/>
        <v>0</v>
      </c>
      <c r="FC125" s="10">
        <f t="shared" si="108"/>
        <v>0</v>
      </c>
      <c r="FD125" s="11">
        <f t="shared" si="108"/>
        <v>0</v>
      </c>
      <c r="FE125" s="10">
        <f t="shared" si="108"/>
        <v>0</v>
      </c>
      <c r="FF125" s="11">
        <f t="shared" si="108"/>
        <v>0</v>
      </c>
      <c r="FG125" s="10">
        <f t="shared" si="108"/>
        <v>0</v>
      </c>
      <c r="FH125" s="11">
        <f t="shared" si="108"/>
        <v>0</v>
      </c>
      <c r="FI125" s="10">
        <f t="shared" si="108"/>
        <v>0</v>
      </c>
      <c r="FJ125" s="7">
        <f t="shared" ref="FJ125:GF125" si="109">SUM(FJ124:FJ124)</f>
        <v>0</v>
      </c>
      <c r="FK125" s="7">
        <f t="shared" si="109"/>
        <v>0</v>
      </c>
      <c r="FL125" s="11">
        <f t="shared" si="109"/>
        <v>0</v>
      </c>
      <c r="FM125" s="10">
        <f t="shared" si="109"/>
        <v>0</v>
      </c>
      <c r="FN125" s="11">
        <f t="shared" si="109"/>
        <v>0</v>
      </c>
      <c r="FO125" s="10">
        <f t="shared" si="109"/>
        <v>0</v>
      </c>
      <c r="FP125" s="11">
        <f t="shared" si="109"/>
        <v>0</v>
      </c>
      <c r="FQ125" s="10">
        <f t="shared" si="109"/>
        <v>0</v>
      </c>
      <c r="FR125" s="7">
        <f t="shared" si="109"/>
        <v>0</v>
      </c>
      <c r="FS125" s="11">
        <f t="shared" si="109"/>
        <v>0</v>
      </c>
      <c r="FT125" s="10">
        <f t="shared" si="109"/>
        <v>0</v>
      </c>
      <c r="FU125" s="11">
        <f t="shared" si="109"/>
        <v>0</v>
      </c>
      <c r="FV125" s="10">
        <f t="shared" si="109"/>
        <v>0</v>
      </c>
      <c r="FW125" s="11">
        <f t="shared" si="109"/>
        <v>0</v>
      </c>
      <c r="FX125" s="10">
        <f t="shared" si="109"/>
        <v>0</v>
      </c>
      <c r="FY125" s="11">
        <f t="shared" si="109"/>
        <v>0</v>
      </c>
      <c r="FZ125" s="10">
        <f t="shared" si="109"/>
        <v>0</v>
      </c>
      <c r="GA125" s="11">
        <f t="shared" si="109"/>
        <v>0</v>
      </c>
      <c r="GB125" s="10">
        <f t="shared" si="109"/>
        <v>0</v>
      </c>
      <c r="GC125" s="11">
        <f t="shared" si="109"/>
        <v>0</v>
      </c>
      <c r="GD125" s="10">
        <f t="shared" si="109"/>
        <v>0</v>
      </c>
      <c r="GE125" s="7">
        <f t="shared" si="109"/>
        <v>0</v>
      </c>
      <c r="GF125" s="7">
        <f t="shared" si="109"/>
        <v>0</v>
      </c>
    </row>
    <row r="126" spans="1:188" ht="20.100000000000001" customHeight="1" x14ac:dyDescent="0.2">
      <c r="A126" s="19" t="s">
        <v>255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9"/>
      <c r="GF126" s="13"/>
    </row>
    <row r="127" spans="1:188" x14ac:dyDescent="0.2">
      <c r="A127" s="6"/>
      <c r="B127" s="6"/>
      <c r="C127" s="6"/>
      <c r="D127" s="6" t="s">
        <v>256</v>
      </c>
      <c r="E127" s="3" t="s">
        <v>257</v>
      </c>
      <c r="F127" s="6">
        <f>COUNTIF(U127:GD127,"e")</f>
        <v>0</v>
      </c>
      <c r="G127" s="6">
        <f>COUNTIF(U127:GD127,"z")</f>
        <v>1</v>
      </c>
      <c r="H127" s="6">
        <f>SUM(I127:Q127)</f>
        <v>5</v>
      </c>
      <c r="I127" s="6">
        <f>U127+AP127+BK127+CF127+DA127+DV127+EQ127+FL127</f>
        <v>5</v>
      </c>
      <c r="J127" s="6">
        <f>W127+AR127+BM127+CH127+DC127+DX127+ES127+FN127</f>
        <v>0</v>
      </c>
      <c r="K127" s="6">
        <f>Y127+AT127+BO127+CJ127+DE127+DZ127+EU127+FP127</f>
        <v>0</v>
      </c>
      <c r="L127" s="6">
        <f>AB127+AW127+BR127+CM127+DH127+EC127+EX127+FS127</f>
        <v>0</v>
      </c>
      <c r="M127" s="6">
        <f>AD127+AY127+BT127+CO127+DJ127+EE127+EZ127+FU127</f>
        <v>0</v>
      </c>
      <c r="N127" s="6">
        <f>AF127+BA127+BV127+CQ127+DL127+EG127+FB127+FW127</f>
        <v>0</v>
      </c>
      <c r="O127" s="6">
        <f>AH127+BC127+BX127+CS127+DN127+EI127+FD127+FY127</f>
        <v>0</v>
      </c>
      <c r="P127" s="6">
        <f>AJ127+BE127+BZ127+CU127+DP127+EK127+FF127+GA127</f>
        <v>0</v>
      </c>
      <c r="Q127" s="6">
        <f>AL127+BG127+CB127+CW127+DR127+EM127+FH127+GC127</f>
        <v>0</v>
      </c>
      <c r="R127" s="7">
        <f>AO127+BJ127+CE127+CZ127+DU127+EP127+FK127+GF127</f>
        <v>0</v>
      </c>
      <c r="S127" s="7">
        <f>AN127+BI127+CD127+CY127+DT127+EO127+FJ127+GE127</f>
        <v>0</v>
      </c>
      <c r="T127" s="7">
        <v>0</v>
      </c>
      <c r="U127" s="11">
        <v>5</v>
      </c>
      <c r="V127" s="10" t="s">
        <v>59</v>
      </c>
      <c r="W127" s="11"/>
      <c r="X127" s="10"/>
      <c r="Y127" s="11"/>
      <c r="Z127" s="10"/>
      <c r="AA127" s="7">
        <v>0</v>
      </c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>AA127+AN127</f>
        <v>0</v>
      </c>
      <c r="AP127" s="11"/>
      <c r="AQ127" s="10"/>
      <c r="AR127" s="11"/>
      <c r="AS127" s="10"/>
      <c r="AT127" s="11"/>
      <c r="AU127" s="10"/>
      <c r="AV127" s="7"/>
      <c r="AW127" s="11"/>
      <c r="AX127" s="10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>AV127+BI127</f>
        <v>0</v>
      </c>
      <c r="BK127" s="11"/>
      <c r="BL127" s="10"/>
      <c r="BM127" s="11"/>
      <c r="BN127" s="10"/>
      <c r="BO127" s="11"/>
      <c r="BP127" s="10"/>
      <c r="BQ127" s="7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>BQ127+CD127</f>
        <v>0</v>
      </c>
      <c r="CF127" s="11"/>
      <c r="CG127" s="10"/>
      <c r="CH127" s="11"/>
      <c r="CI127" s="10"/>
      <c r="CJ127" s="11"/>
      <c r="CK127" s="10"/>
      <c r="CL127" s="7"/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>CL127+CY127</f>
        <v>0</v>
      </c>
      <c r="DA127" s="11"/>
      <c r="DB127" s="10"/>
      <c r="DC127" s="11"/>
      <c r="DD127" s="10"/>
      <c r="DE127" s="11"/>
      <c r="DF127" s="10"/>
      <c r="DG127" s="7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>DG127+DT127</f>
        <v>0</v>
      </c>
      <c r="DV127" s="11"/>
      <c r="DW127" s="10"/>
      <c r="DX127" s="11"/>
      <c r="DY127" s="10"/>
      <c r="DZ127" s="11"/>
      <c r="EA127" s="10"/>
      <c r="EB127" s="7"/>
      <c r="EC127" s="11"/>
      <c r="ED127" s="10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>EB127+EO127</f>
        <v>0</v>
      </c>
      <c r="EQ127" s="11"/>
      <c r="ER127" s="10"/>
      <c r="ES127" s="11"/>
      <c r="ET127" s="10"/>
      <c r="EU127" s="11"/>
      <c r="EV127" s="10"/>
      <c r="EW127" s="7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>EW127+FJ127</f>
        <v>0</v>
      </c>
      <c r="FL127" s="11"/>
      <c r="FM127" s="10"/>
      <c r="FN127" s="11"/>
      <c r="FO127" s="10"/>
      <c r="FP127" s="11"/>
      <c r="FQ127" s="10"/>
      <c r="FR127" s="7"/>
      <c r="FS127" s="11"/>
      <c r="FT127" s="10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>FR127+GE127</f>
        <v>0</v>
      </c>
    </row>
    <row r="128" spans="1:188" x14ac:dyDescent="0.2">
      <c r="A128" s="6"/>
      <c r="B128" s="6"/>
      <c r="C128" s="6"/>
      <c r="D128" s="6" t="s">
        <v>258</v>
      </c>
      <c r="E128" s="3" t="s">
        <v>259</v>
      </c>
      <c r="F128" s="6">
        <f>COUNTIF(U128:GD128,"e")</f>
        <v>0</v>
      </c>
      <c r="G128" s="6">
        <f>COUNTIF(U128:GD128,"z")</f>
        <v>1</v>
      </c>
      <c r="H128" s="6">
        <f>SUM(I128:Q128)</f>
        <v>4</v>
      </c>
      <c r="I128" s="6">
        <f>U128+AP128+BK128+CF128+DA128+DV128+EQ128+FL128</f>
        <v>4</v>
      </c>
      <c r="J128" s="6">
        <f>W128+AR128+BM128+CH128+DC128+DX128+ES128+FN128</f>
        <v>0</v>
      </c>
      <c r="K128" s="6">
        <f>Y128+AT128+BO128+CJ128+DE128+DZ128+EU128+FP128</f>
        <v>0</v>
      </c>
      <c r="L128" s="6">
        <f>AB128+AW128+BR128+CM128+DH128+EC128+EX128+FS128</f>
        <v>0</v>
      </c>
      <c r="M128" s="6">
        <f>AD128+AY128+BT128+CO128+DJ128+EE128+EZ128+FU128</f>
        <v>0</v>
      </c>
      <c r="N128" s="6">
        <f>AF128+BA128+BV128+CQ128+DL128+EG128+FB128+FW128</f>
        <v>0</v>
      </c>
      <c r="O128" s="6">
        <f>AH128+BC128+BX128+CS128+DN128+EI128+FD128+FY128</f>
        <v>0</v>
      </c>
      <c r="P128" s="6">
        <f>AJ128+BE128+BZ128+CU128+DP128+EK128+FF128+GA128</f>
        <v>0</v>
      </c>
      <c r="Q128" s="6">
        <f>AL128+BG128+CB128+CW128+DR128+EM128+FH128+GC128</f>
        <v>0</v>
      </c>
      <c r="R128" s="7">
        <f>AO128+BJ128+CE128+CZ128+DU128+EP128+FK128+GF128</f>
        <v>0</v>
      </c>
      <c r="S128" s="7">
        <f>AN128+BI128+CD128+CY128+DT128+EO128+FJ128+GE128</f>
        <v>0</v>
      </c>
      <c r="T128" s="7">
        <v>0</v>
      </c>
      <c r="U128" s="11">
        <v>4</v>
      </c>
      <c r="V128" s="10" t="s">
        <v>59</v>
      </c>
      <c r="W128" s="11"/>
      <c r="X128" s="10"/>
      <c r="Y128" s="11"/>
      <c r="Z128" s="10"/>
      <c r="AA128" s="7">
        <v>0</v>
      </c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>AA128+AN128</f>
        <v>0</v>
      </c>
      <c r="AP128" s="11"/>
      <c r="AQ128" s="10"/>
      <c r="AR128" s="11"/>
      <c r="AS128" s="10"/>
      <c r="AT128" s="11"/>
      <c r="AU128" s="10"/>
      <c r="AV128" s="7"/>
      <c r="AW128" s="11"/>
      <c r="AX128" s="10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>AV128+BI128</f>
        <v>0</v>
      </c>
      <c r="BK128" s="11"/>
      <c r="BL128" s="10"/>
      <c r="BM128" s="11"/>
      <c r="BN128" s="10"/>
      <c r="BO128" s="11"/>
      <c r="BP128" s="10"/>
      <c r="BQ128" s="7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>BQ128+CD128</f>
        <v>0</v>
      </c>
      <c r="CF128" s="11"/>
      <c r="CG128" s="10"/>
      <c r="CH128" s="11"/>
      <c r="CI128" s="10"/>
      <c r="CJ128" s="11"/>
      <c r="CK128" s="10"/>
      <c r="CL128" s="7"/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>CL128+CY128</f>
        <v>0</v>
      </c>
      <c r="DA128" s="11"/>
      <c r="DB128" s="10"/>
      <c r="DC128" s="11"/>
      <c r="DD128" s="10"/>
      <c r="DE128" s="11"/>
      <c r="DF128" s="10"/>
      <c r="DG128" s="7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>DG128+DT128</f>
        <v>0</v>
      </c>
      <c r="DV128" s="11"/>
      <c r="DW128" s="10"/>
      <c r="DX128" s="11"/>
      <c r="DY128" s="10"/>
      <c r="DZ128" s="11"/>
      <c r="EA128" s="10"/>
      <c r="EB128" s="7"/>
      <c r="EC128" s="11"/>
      <c r="ED128" s="10"/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>EB128+EO128</f>
        <v>0</v>
      </c>
      <c r="EQ128" s="11"/>
      <c r="ER128" s="10"/>
      <c r="ES128" s="11"/>
      <c r="ET128" s="10"/>
      <c r="EU128" s="11"/>
      <c r="EV128" s="10"/>
      <c r="EW128" s="7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>EW128+FJ128</f>
        <v>0</v>
      </c>
      <c r="FL128" s="11"/>
      <c r="FM128" s="10"/>
      <c r="FN128" s="11"/>
      <c r="FO128" s="10"/>
      <c r="FP128" s="11"/>
      <c r="FQ128" s="10"/>
      <c r="FR128" s="7"/>
      <c r="FS128" s="11"/>
      <c r="FT128" s="10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>FR128+GE128</f>
        <v>0</v>
      </c>
    </row>
    <row r="129" spans="1:188" x14ac:dyDescent="0.2">
      <c r="A129" s="6"/>
      <c r="B129" s="6"/>
      <c r="C129" s="6"/>
      <c r="D129" s="6" t="s">
        <v>260</v>
      </c>
      <c r="E129" s="3" t="s">
        <v>261</v>
      </c>
      <c r="F129" s="6">
        <f>COUNTIF(U129:GD129,"e")</f>
        <v>0</v>
      </c>
      <c r="G129" s="6">
        <f>COUNTIF(U129:GD129,"z")</f>
        <v>1</v>
      </c>
      <c r="H129" s="6">
        <f>SUM(I129:Q129)</f>
        <v>1</v>
      </c>
      <c r="I129" s="6">
        <f>U129+AP129+BK129+CF129+DA129+DV129+EQ129+FL129</f>
        <v>1</v>
      </c>
      <c r="J129" s="6">
        <f>W129+AR129+BM129+CH129+DC129+DX129+ES129+FN129</f>
        <v>0</v>
      </c>
      <c r="K129" s="6">
        <f>Y129+AT129+BO129+CJ129+DE129+DZ129+EU129+FP129</f>
        <v>0</v>
      </c>
      <c r="L129" s="6">
        <f>AB129+AW129+BR129+CM129+DH129+EC129+EX129+FS129</f>
        <v>0</v>
      </c>
      <c r="M129" s="6">
        <f>AD129+AY129+BT129+CO129+DJ129+EE129+EZ129+FU129</f>
        <v>0</v>
      </c>
      <c r="N129" s="6">
        <f>AF129+BA129+BV129+CQ129+DL129+EG129+FB129+FW129</f>
        <v>0</v>
      </c>
      <c r="O129" s="6">
        <f>AH129+BC129+BX129+CS129+DN129+EI129+FD129+FY129</f>
        <v>0</v>
      </c>
      <c r="P129" s="6">
        <f>AJ129+BE129+BZ129+CU129+DP129+EK129+FF129+GA129</f>
        <v>0</v>
      </c>
      <c r="Q129" s="6">
        <f>AL129+BG129+CB129+CW129+DR129+EM129+FH129+GC129</f>
        <v>0</v>
      </c>
      <c r="R129" s="7">
        <f>AO129+BJ129+CE129+CZ129+DU129+EP129+FK129+GF129</f>
        <v>0</v>
      </c>
      <c r="S129" s="7">
        <f>AN129+BI129+CD129+CY129+DT129+EO129+FJ129+GE129</f>
        <v>0</v>
      </c>
      <c r="T129" s="7">
        <v>0</v>
      </c>
      <c r="U129" s="11">
        <v>1</v>
      </c>
      <c r="V129" s="10" t="s">
        <v>59</v>
      </c>
      <c r="W129" s="11"/>
      <c r="X129" s="10"/>
      <c r="Y129" s="11"/>
      <c r="Z129" s="10"/>
      <c r="AA129" s="7">
        <v>0</v>
      </c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>AA129+AN129</f>
        <v>0</v>
      </c>
      <c r="AP129" s="11"/>
      <c r="AQ129" s="10"/>
      <c r="AR129" s="11"/>
      <c r="AS129" s="10"/>
      <c r="AT129" s="11"/>
      <c r="AU129" s="10"/>
      <c r="AV129" s="7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>AV129+BI129</f>
        <v>0</v>
      </c>
      <c r="BK129" s="11"/>
      <c r="BL129" s="10"/>
      <c r="BM129" s="11"/>
      <c r="BN129" s="10"/>
      <c r="BO129" s="11"/>
      <c r="BP129" s="10"/>
      <c r="BQ129" s="7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>BQ129+CD129</f>
        <v>0</v>
      </c>
      <c r="CF129" s="11"/>
      <c r="CG129" s="10"/>
      <c r="CH129" s="11"/>
      <c r="CI129" s="10"/>
      <c r="CJ129" s="11"/>
      <c r="CK129" s="10"/>
      <c r="CL129" s="7"/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>CL129+CY129</f>
        <v>0</v>
      </c>
      <c r="DA129" s="11"/>
      <c r="DB129" s="10"/>
      <c r="DC129" s="11"/>
      <c r="DD129" s="10"/>
      <c r="DE129" s="11"/>
      <c r="DF129" s="10"/>
      <c r="DG129" s="7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>DG129+DT129</f>
        <v>0</v>
      </c>
      <c r="DV129" s="11"/>
      <c r="DW129" s="10"/>
      <c r="DX129" s="11"/>
      <c r="DY129" s="10"/>
      <c r="DZ129" s="11"/>
      <c r="EA129" s="10"/>
      <c r="EB129" s="7"/>
      <c r="EC129" s="11"/>
      <c r="ED129" s="10"/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>EB129+EO129</f>
        <v>0</v>
      </c>
      <c r="EQ129" s="11"/>
      <c r="ER129" s="10"/>
      <c r="ES129" s="11"/>
      <c r="ET129" s="10"/>
      <c r="EU129" s="11"/>
      <c r="EV129" s="10"/>
      <c r="EW129" s="7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>EW129+FJ129</f>
        <v>0</v>
      </c>
      <c r="FL129" s="11"/>
      <c r="FM129" s="10"/>
      <c r="FN129" s="11"/>
      <c r="FO129" s="10"/>
      <c r="FP129" s="11"/>
      <c r="FQ129" s="10"/>
      <c r="FR129" s="7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>FR129+GE129</f>
        <v>0</v>
      </c>
    </row>
    <row r="130" spans="1:188" x14ac:dyDescent="0.2">
      <c r="A130" s="6"/>
      <c r="B130" s="6"/>
      <c r="C130" s="6"/>
      <c r="D130" s="6" t="s">
        <v>262</v>
      </c>
      <c r="E130" s="3" t="s">
        <v>263</v>
      </c>
      <c r="F130" s="6">
        <f>COUNTIF(U130:GD130,"e")</f>
        <v>0</v>
      </c>
      <c r="G130" s="6">
        <f>COUNTIF(U130:GD130,"z")</f>
        <v>1</v>
      </c>
      <c r="H130" s="6">
        <f>SUM(I130:Q130)</f>
        <v>2</v>
      </c>
      <c r="I130" s="6">
        <f>U130+AP130+BK130+CF130+DA130+DV130+EQ130+FL130</f>
        <v>2</v>
      </c>
      <c r="J130" s="6">
        <f>W130+AR130+BM130+CH130+DC130+DX130+ES130+FN130</f>
        <v>0</v>
      </c>
      <c r="K130" s="6">
        <f>Y130+AT130+BO130+CJ130+DE130+DZ130+EU130+FP130</f>
        <v>0</v>
      </c>
      <c r="L130" s="6">
        <f>AB130+AW130+BR130+CM130+DH130+EC130+EX130+FS130</f>
        <v>0</v>
      </c>
      <c r="M130" s="6">
        <f>AD130+AY130+BT130+CO130+DJ130+EE130+EZ130+FU130</f>
        <v>0</v>
      </c>
      <c r="N130" s="6">
        <f>AF130+BA130+BV130+CQ130+DL130+EG130+FB130+FW130</f>
        <v>0</v>
      </c>
      <c r="O130" s="6">
        <f>AH130+BC130+BX130+CS130+DN130+EI130+FD130+FY130</f>
        <v>0</v>
      </c>
      <c r="P130" s="6">
        <f>AJ130+BE130+BZ130+CU130+DP130+EK130+FF130+GA130</f>
        <v>0</v>
      </c>
      <c r="Q130" s="6">
        <f>AL130+BG130+CB130+CW130+DR130+EM130+FH130+GC130</f>
        <v>0</v>
      </c>
      <c r="R130" s="7">
        <f>AO130+BJ130+CE130+CZ130+DU130+EP130+FK130+GF130</f>
        <v>0</v>
      </c>
      <c r="S130" s="7">
        <f>AN130+BI130+CD130+CY130+DT130+EO130+FJ130+GE130</f>
        <v>0</v>
      </c>
      <c r="T130" s="7">
        <v>0</v>
      </c>
      <c r="U130" s="11"/>
      <c r="V130" s="10"/>
      <c r="W130" s="11"/>
      <c r="X130" s="10"/>
      <c r="Y130" s="11"/>
      <c r="Z130" s="10"/>
      <c r="AA130" s="7"/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>AA130+AN130</f>
        <v>0</v>
      </c>
      <c r="AP130" s="11"/>
      <c r="AQ130" s="10"/>
      <c r="AR130" s="11"/>
      <c r="AS130" s="10"/>
      <c r="AT130" s="11"/>
      <c r="AU130" s="10"/>
      <c r="AV130" s="7"/>
      <c r="AW130" s="11"/>
      <c r="AX130" s="10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>AV130+BI130</f>
        <v>0</v>
      </c>
      <c r="BK130" s="11"/>
      <c r="BL130" s="10"/>
      <c r="BM130" s="11"/>
      <c r="BN130" s="10"/>
      <c r="BO130" s="11"/>
      <c r="BP130" s="10"/>
      <c r="BQ130" s="7"/>
      <c r="BR130" s="11"/>
      <c r="BS130" s="10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>BQ130+CD130</f>
        <v>0</v>
      </c>
      <c r="CF130" s="11"/>
      <c r="CG130" s="10"/>
      <c r="CH130" s="11"/>
      <c r="CI130" s="10"/>
      <c r="CJ130" s="11"/>
      <c r="CK130" s="10"/>
      <c r="CL130" s="7"/>
      <c r="CM130" s="11"/>
      <c r="CN130" s="10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>CL130+CY130</f>
        <v>0</v>
      </c>
      <c r="DA130" s="11"/>
      <c r="DB130" s="10"/>
      <c r="DC130" s="11"/>
      <c r="DD130" s="10"/>
      <c r="DE130" s="11"/>
      <c r="DF130" s="10"/>
      <c r="DG130" s="7"/>
      <c r="DH130" s="11"/>
      <c r="DI130" s="10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>DG130+DT130</f>
        <v>0</v>
      </c>
      <c r="DV130" s="11">
        <v>2</v>
      </c>
      <c r="DW130" s="10" t="s">
        <v>59</v>
      </c>
      <c r="DX130" s="11"/>
      <c r="DY130" s="10"/>
      <c r="DZ130" s="11"/>
      <c r="EA130" s="10"/>
      <c r="EB130" s="7">
        <v>0</v>
      </c>
      <c r="EC130" s="11"/>
      <c r="ED130" s="10"/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>EB130+EO130</f>
        <v>0</v>
      </c>
      <c r="EQ130" s="11"/>
      <c r="ER130" s="10"/>
      <c r="ES130" s="11"/>
      <c r="ET130" s="10"/>
      <c r="EU130" s="11"/>
      <c r="EV130" s="10"/>
      <c r="EW130" s="7"/>
      <c r="EX130" s="11"/>
      <c r="EY130" s="10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>EW130+FJ130</f>
        <v>0</v>
      </c>
      <c r="FL130" s="11"/>
      <c r="FM130" s="10"/>
      <c r="FN130" s="11"/>
      <c r="FO130" s="10"/>
      <c r="FP130" s="11"/>
      <c r="FQ130" s="10"/>
      <c r="FR130" s="7"/>
      <c r="FS130" s="11"/>
      <c r="FT130" s="10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>FR130+GE130</f>
        <v>0</v>
      </c>
    </row>
    <row r="131" spans="1:188" ht="15.95" customHeight="1" x14ac:dyDescent="0.2">
      <c r="A131" s="6"/>
      <c r="B131" s="6"/>
      <c r="C131" s="6"/>
      <c r="D131" s="6"/>
      <c r="E131" s="6" t="s">
        <v>77</v>
      </c>
      <c r="F131" s="6">
        <f t="shared" ref="F131:AK131" si="110">SUM(F127:F130)</f>
        <v>0</v>
      </c>
      <c r="G131" s="6">
        <f t="shared" si="110"/>
        <v>4</v>
      </c>
      <c r="H131" s="6">
        <f t="shared" si="110"/>
        <v>12</v>
      </c>
      <c r="I131" s="6">
        <f t="shared" si="110"/>
        <v>12</v>
      </c>
      <c r="J131" s="6">
        <f t="shared" si="110"/>
        <v>0</v>
      </c>
      <c r="K131" s="6">
        <f t="shared" si="110"/>
        <v>0</v>
      </c>
      <c r="L131" s="6">
        <f t="shared" si="110"/>
        <v>0</v>
      </c>
      <c r="M131" s="6">
        <f t="shared" si="110"/>
        <v>0</v>
      </c>
      <c r="N131" s="6">
        <f t="shared" si="110"/>
        <v>0</v>
      </c>
      <c r="O131" s="6">
        <f t="shared" si="110"/>
        <v>0</v>
      </c>
      <c r="P131" s="6">
        <f t="shared" si="110"/>
        <v>0</v>
      </c>
      <c r="Q131" s="6">
        <f t="shared" si="110"/>
        <v>0</v>
      </c>
      <c r="R131" s="7">
        <f t="shared" si="110"/>
        <v>0</v>
      </c>
      <c r="S131" s="7">
        <f t="shared" si="110"/>
        <v>0</v>
      </c>
      <c r="T131" s="7">
        <f t="shared" si="110"/>
        <v>0</v>
      </c>
      <c r="U131" s="11">
        <f t="shared" si="110"/>
        <v>10</v>
      </c>
      <c r="V131" s="10">
        <f t="shared" si="110"/>
        <v>0</v>
      </c>
      <c r="W131" s="11">
        <f t="shared" si="110"/>
        <v>0</v>
      </c>
      <c r="X131" s="10">
        <f t="shared" si="110"/>
        <v>0</v>
      </c>
      <c r="Y131" s="11">
        <f t="shared" si="110"/>
        <v>0</v>
      </c>
      <c r="Z131" s="10">
        <f t="shared" si="110"/>
        <v>0</v>
      </c>
      <c r="AA131" s="7">
        <f t="shared" si="110"/>
        <v>0</v>
      </c>
      <c r="AB131" s="11">
        <f t="shared" si="110"/>
        <v>0</v>
      </c>
      <c r="AC131" s="10">
        <f t="shared" si="110"/>
        <v>0</v>
      </c>
      <c r="AD131" s="11">
        <f t="shared" si="110"/>
        <v>0</v>
      </c>
      <c r="AE131" s="10">
        <f t="shared" si="110"/>
        <v>0</v>
      </c>
      <c r="AF131" s="11">
        <f t="shared" si="110"/>
        <v>0</v>
      </c>
      <c r="AG131" s="10">
        <f t="shared" si="110"/>
        <v>0</v>
      </c>
      <c r="AH131" s="11">
        <f t="shared" si="110"/>
        <v>0</v>
      </c>
      <c r="AI131" s="10">
        <f t="shared" si="110"/>
        <v>0</v>
      </c>
      <c r="AJ131" s="11">
        <f t="shared" si="110"/>
        <v>0</v>
      </c>
      <c r="AK131" s="10">
        <f t="shared" si="110"/>
        <v>0</v>
      </c>
      <c r="AL131" s="11">
        <f t="shared" ref="AL131:BQ131" si="111">SUM(AL127:AL130)</f>
        <v>0</v>
      </c>
      <c r="AM131" s="10">
        <f t="shared" si="111"/>
        <v>0</v>
      </c>
      <c r="AN131" s="7">
        <f t="shared" si="111"/>
        <v>0</v>
      </c>
      <c r="AO131" s="7">
        <f t="shared" si="111"/>
        <v>0</v>
      </c>
      <c r="AP131" s="11">
        <f t="shared" si="111"/>
        <v>0</v>
      </c>
      <c r="AQ131" s="10">
        <f t="shared" si="111"/>
        <v>0</v>
      </c>
      <c r="AR131" s="11">
        <f t="shared" si="111"/>
        <v>0</v>
      </c>
      <c r="AS131" s="10">
        <f t="shared" si="111"/>
        <v>0</v>
      </c>
      <c r="AT131" s="11">
        <f t="shared" si="111"/>
        <v>0</v>
      </c>
      <c r="AU131" s="10">
        <f t="shared" si="111"/>
        <v>0</v>
      </c>
      <c r="AV131" s="7">
        <f t="shared" si="111"/>
        <v>0</v>
      </c>
      <c r="AW131" s="11">
        <f t="shared" si="111"/>
        <v>0</v>
      </c>
      <c r="AX131" s="10">
        <f t="shared" si="111"/>
        <v>0</v>
      </c>
      <c r="AY131" s="11">
        <f t="shared" si="111"/>
        <v>0</v>
      </c>
      <c r="AZ131" s="10">
        <f t="shared" si="111"/>
        <v>0</v>
      </c>
      <c r="BA131" s="11">
        <f t="shared" si="111"/>
        <v>0</v>
      </c>
      <c r="BB131" s="10">
        <f t="shared" si="111"/>
        <v>0</v>
      </c>
      <c r="BC131" s="11">
        <f t="shared" si="111"/>
        <v>0</v>
      </c>
      <c r="BD131" s="10">
        <f t="shared" si="111"/>
        <v>0</v>
      </c>
      <c r="BE131" s="11">
        <f t="shared" si="111"/>
        <v>0</v>
      </c>
      <c r="BF131" s="10">
        <f t="shared" si="111"/>
        <v>0</v>
      </c>
      <c r="BG131" s="11">
        <f t="shared" si="111"/>
        <v>0</v>
      </c>
      <c r="BH131" s="10">
        <f t="shared" si="111"/>
        <v>0</v>
      </c>
      <c r="BI131" s="7">
        <f t="shared" si="111"/>
        <v>0</v>
      </c>
      <c r="BJ131" s="7">
        <f t="shared" si="111"/>
        <v>0</v>
      </c>
      <c r="BK131" s="11">
        <f t="shared" si="111"/>
        <v>0</v>
      </c>
      <c r="BL131" s="10">
        <f t="shared" si="111"/>
        <v>0</v>
      </c>
      <c r="BM131" s="11">
        <f t="shared" si="111"/>
        <v>0</v>
      </c>
      <c r="BN131" s="10">
        <f t="shared" si="111"/>
        <v>0</v>
      </c>
      <c r="BO131" s="11">
        <f t="shared" si="111"/>
        <v>0</v>
      </c>
      <c r="BP131" s="10">
        <f t="shared" si="111"/>
        <v>0</v>
      </c>
      <c r="BQ131" s="7">
        <f t="shared" si="111"/>
        <v>0</v>
      </c>
      <c r="BR131" s="11">
        <f t="shared" ref="BR131:CW131" si="112">SUM(BR127:BR130)</f>
        <v>0</v>
      </c>
      <c r="BS131" s="10">
        <f t="shared" si="112"/>
        <v>0</v>
      </c>
      <c r="BT131" s="11">
        <f t="shared" si="112"/>
        <v>0</v>
      </c>
      <c r="BU131" s="10">
        <f t="shared" si="112"/>
        <v>0</v>
      </c>
      <c r="BV131" s="11">
        <f t="shared" si="112"/>
        <v>0</v>
      </c>
      <c r="BW131" s="10">
        <f t="shared" si="112"/>
        <v>0</v>
      </c>
      <c r="BX131" s="11">
        <f t="shared" si="112"/>
        <v>0</v>
      </c>
      <c r="BY131" s="10">
        <f t="shared" si="112"/>
        <v>0</v>
      </c>
      <c r="BZ131" s="11">
        <f t="shared" si="112"/>
        <v>0</v>
      </c>
      <c r="CA131" s="10">
        <f t="shared" si="112"/>
        <v>0</v>
      </c>
      <c r="CB131" s="11">
        <f t="shared" si="112"/>
        <v>0</v>
      </c>
      <c r="CC131" s="10">
        <f t="shared" si="112"/>
        <v>0</v>
      </c>
      <c r="CD131" s="7">
        <f t="shared" si="112"/>
        <v>0</v>
      </c>
      <c r="CE131" s="7">
        <f t="shared" si="112"/>
        <v>0</v>
      </c>
      <c r="CF131" s="11">
        <f t="shared" si="112"/>
        <v>0</v>
      </c>
      <c r="CG131" s="10">
        <f t="shared" si="112"/>
        <v>0</v>
      </c>
      <c r="CH131" s="11">
        <f t="shared" si="112"/>
        <v>0</v>
      </c>
      <c r="CI131" s="10">
        <f t="shared" si="112"/>
        <v>0</v>
      </c>
      <c r="CJ131" s="11">
        <f t="shared" si="112"/>
        <v>0</v>
      </c>
      <c r="CK131" s="10">
        <f t="shared" si="112"/>
        <v>0</v>
      </c>
      <c r="CL131" s="7">
        <f t="shared" si="112"/>
        <v>0</v>
      </c>
      <c r="CM131" s="11">
        <f t="shared" si="112"/>
        <v>0</v>
      </c>
      <c r="CN131" s="10">
        <f t="shared" si="112"/>
        <v>0</v>
      </c>
      <c r="CO131" s="11">
        <f t="shared" si="112"/>
        <v>0</v>
      </c>
      <c r="CP131" s="10">
        <f t="shared" si="112"/>
        <v>0</v>
      </c>
      <c r="CQ131" s="11">
        <f t="shared" si="112"/>
        <v>0</v>
      </c>
      <c r="CR131" s="10">
        <f t="shared" si="112"/>
        <v>0</v>
      </c>
      <c r="CS131" s="11">
        <f t="shared" si="112"/>
        <v>0</v>
      </c>
      <c r="CT131" s="10">
        <f t="shared" si="112"/>
        <v>0</v>
      </c>
      <c r="CU131" s="11">
        <f t="shared" si="112"/>
        <v>0</v>
      </c>
      <c r="CV131" s="10">
        <f t="shared" si="112"/>
        <v>0</v>
      </c>
      <c r="CW131" s="11">
        <f t="shared" si="112"/>
        <v>0</v>
      </c>
      <c r="CX131" s="10">
        <f t="shared" ref="CX131:EC131" si="113">SUM(CX127:CX130)</f>
        <v>0</v>
      </c>
      <c r="CY131" s="7">
        <f t="shared" si="113"/>
        <v>0</v>
      </c>
      <c r="CZ131" s="7">
        <f t="shared" si="113"/>
        <v>0</v>
      </c>
      <c r="DA131" s="11">
        <f t="shared" si="113"/>
        <v>0</v>
      </c>
      <c r="DB131" s="10">
        <f t="shared" si="113"/>
        <v>0</v>
      </c>
      <c r="DC131" s="11">
        <f t="shared" si="113"/>
        <v>0</v>
      </c>
      <c r="DD131" s="10">
        <f t="shared" si="113"/>
        <v>0</v>
      </c>
      <c r="DE131" s="11">
        <f t="shared" si="113"/>
        <v>0</v>
      </c>
      <c r="DF131" s="10">
        <f t="shared" si="113"/>
        <v>0</v>
      </c>
      <c r="DG131" s="7">
        <f t="shared" si="113"/>
        <v>0</v>
      </c>
      <c r="DH131" s="11">
        <f t="shared" si="113"/>
        <v>0</v>
      </c>
      <c r="DI131" s="10">
        <f t="shared" si="113"/>
        <v>0</v>
      </c>
      <c r="DJ131" s="11">
        <f t="shared" si="113"/>
        <v>0</v>
      </c>
      <c r="DK131" s="10">
        <f t="shared" si="113"/>
        <v>0</v>
      </c>
      <c r="DL131" s="11">
        <f t="shared" si="113"/>
        <v>0</v>
      </c>
      <c r="DM131" s="10">
        <f t="shared" si="113"/>
        <v>0</v>
      </c>
      <c r="DN131" s="11">
        <f t="shared" si="113"/>
        <v>0</v>
      </c>
      <c r="DO131" s="10">
        <f t="shared" si="113"/>
        <v>0</v>
      </c>
      <c r="DP131" s="11">
        <f t="shared" si="113"/>
        <v>0</v>
      </c>
      <c r="DQ131" s="10">
        <f t="shared" si="113"/>
        <v>0</v>
      </c>
      <c r="DR131" s="11">
        <f t="shared" si="113"/>
        <v>0</v>
      </c>
      <c r="DS131" s="10">
        <f t="shared" si="113"/>
        <v>0</v>
      </c>
      <c r="DT131" s="7">
        <f t="shared" si="113"/>
        <v>0</v>
      </c>
      <c r="DU131" s="7">
        <f t="shared" si="113"/>
        <v>0</v>
      </c>
      <c r="DV131" s="11">
        <f t="shared" si="113"/>
        <v>2</v>
      </c>
      <c r="DW131" s="10">
        <f t="shared" si="113"/>
        <v>0</v>
      </c>
      <c r="DX131" s="11">
        <f t="shared" si="113"/>
        <v>0</v>
      </c>
      <c r="DY131" s="10">
        <f t="shared" si="113"/>
        <v>0</v>
      </c>
      <c r="DZ131" s="11">
        <f t="shared" si="113"/>
        <v>0</v>
      </c>
      <c r="EA131" s="10">
        <f t="shared" si="113"/>
        <v>0</v>
      </c>
      <c r="EB131" s="7">
        <f t="shared" si="113"/>
        <v>0</v>
      </c>
      <c r="EC131" s="11">
        <f t="shared" si="113"/>
        <v>0</v>
      </c>
      <c r="ED131" s="10">
        <f t="shared" ref="ED131:FI131" si="114">SUM(ED127:ED130)</f>
        <v>0</v>
      </c>
      <c r="EE131" s="11">
        <f t="shared" si="114"/>
        <v>0</v>
      </c>
      <c r="EF131" s="10">
        <f t="shared" si="114"/>
        <v>0</v>
      </c>
      <c r="EG131" s="11">
        <f t="shared" si="114"/>
        <v>0</v>
      </c>
      <c r="EH131" s="10">
        <f t="shared" si="114"/>
        <v>0</v>
      </c>
      <c r="EI131" s="11">
        <f t="shared" si="114"/>
        <v>0</v>
      </c>
      <c r="EJ131" s="10">
        <f t="shared" si="114"/>
        <v>0</v>
      </c>
      <c r="EK131" s="11">
        <f t="shared" si="114"/>
        <v>0</v>
      </c>
      <c r="EL131" s="10">
        <f t="shared" si="114"/>
        <v>0</v>
      </c>
      <c r="EM131" s="11">
        <f t="shared" si="114"/>
        <v>0</v>
      </c>
      <c r="EN131" s="10">
        <f t="shared" si="114"/>
        <v>0</v>
      </c>
      <c r="EO131" s="7">
        <f t="shared" si="114"/>
        <v>0</v>
      </c>
      <c r="EP131" s="7">
        <f t="shared" si="114"/>
        <v>0</v>
      </c>
      <c r="EQ131" s="11">
        <f t="shared" si="114"/>
        <v>0</v>
      </c>
      <c r="ER131" s="10">
        <f t="shared" si="114"/>
        <v>0</v>
      </c>
      <c r="ES131" s="11">
        <f t="shared" si="114"/>
        <v>0</v>
      </c>
      <c r="ET131" s="10">
        <f t="shared" si="114"/>
        <v>0</v>
      </c>
      <c r="EU131" s="11">
        <f t="shared" si="114"/>
        <v>0</v>
      </c>
      <c r="EV131" s="10">
        <f t="shared" si="114"/>
        <v>0</v>
      </c>
      <c r="EW131" s="7">
        <f t="shared" si="114"/>
        <v>0</v>
      </c>
      <c r="EX131" s="11">
        <f t="shared" si="114"/>
        <v>0</v>
      </c>
      <c r="EY131" s="10">
        <f t="shared" si="114"/>
        <v>0</v>
      </c>
      <c r="EZ131" s="11">
        <f t="shared" si="114"/>
        <v>0</v>
      </c>
      <c r="FA131" s="10">
        <f t="shared" si="114"/>
        <v>0</v>
      </c>
      <c r="FB131" s="11">
        <f t="shared" si="114"/>
        <v>0</v>
      </c>
      <c r="FC131" s="10">
        <f t="shared" si="114"/>
        <v>0</v>
      </c>
      <c r="FD131" s="11">
        <f t="shared" si="114"/>
        <v>0</v>
      </c>
      <c r="FE131" s="10">
        <f t="shared" si="114"/>
        <v>0</v>
      </c>
      <c r="FF131" s="11">
        <f t="shared" si="114"/>
        <v>0</v>
      </c>
      <c r="FG131" s="10">
        <f t="shared" si="114"/>
        <v>0</v>
      </c>
      <c r="FH131" s="11">
        <f t="shared" si="114"/>
        <v>0</v>
      </c>
      <c r="FI131" s="10">
        <f t="shared" si="114"/>
        <v>0</v>
      </c>
      <c r="FJ131" s="7">
        <f t="shared" ref="FJ131:GF131" si="115">SUM(FJ127:FJ130)</f>
        <v>0</v>
      </c>
      <c r="FK131" s="7">
        <f t="shared" si="115"/>
        <v>0</v>
      </c>
      <c r="FL131" s="11">
        <f t="shared" si="115"/>
        <v>0</v>
      </c>
      <c r="FM131" s="10">
        <f t="shared" si="115"/>
        <v>0</v>
      </c>
      <c r="FN131" s="11">
        <f t="shared" si="115"/>
        <v>0</v>
      </c>
      <c r="FO131" s="10">
        <f t="shared" si="115"/>
        <v>0</v>
      </c>
      <c r="FP131" s="11">
        <f t="shared" si="115"/>
        <v>0</v>
      </c>
      <c r="FQ131" s="10">
        <f t="shared" si="115"/>
        <v>0</v>
      </c>
      <c r="FR131" s="7">
        <f t="shared" si="115"/>
        <v>0</v>
      </c>
      <c r="FS131" s="11">
        <f t="shared" si="115"/>
        <v>0</v>
      </c>
      <c r="FT131" s="10">
        <f t="shared" si="115"/>
        <v>0</v>
      </c>
      <c r="FU131" s="11">
        <f t="shared" si="115"/>
        <v>0</v>
      </c>
      <c r="FV131" s="10">
        <f t="shared" si="115"/>
        <v>0</v>
      </c>
      <c r="FW131" s="11">
        <f t="shared" si="115"/>
        <v>0</v>
      </c>
      <c r="FX131" s="10">
        <f t="shared" si="115"/>
        <v>0</v>
      </c>
      <c r="FY131" s="11">
        <f t="shared" si="115"/>
        <v>0</v>
      </c>
      <c r="FZ131" s="10">
        <f t="shared" si="115"/>
        <v>0</v>
      </c>
      <c r="GA131" s="11">
        <f t="shared" si="115"/>
        <v>0</v>
      </c>
      <c r="GB131" s="10">
        <f t="shared" si="115"/>
        <v>0</v>
      </c>
      <c r="GC131" s="11">
        <f t="shared" si="115"/>
        <v>0</v>
      </c>
      <c r="GD131" s="10">
        <f t="shared" si="115"/>
        <v>0</v>
      </c>
      <c r="GE131" s="7">
        <f t="shared" si="115"/>
        <v>0</v>
      </c>
      <c r="GF131" s="7">
        <f t="shared" si="115"/>
        <v>0</v>
      </c>
    </row>
    <row r="132" spans="1:188" ht="20.100000000000001" customHeight="1" x14ac:dyDescent="0.2">
      <c r="A132" s="19" t="s">
        <v>264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9"/>
      <c r="GF132" s="13"/>
    </row>
    <row r="133" spans="1:188" x14ac:dyDescent="0.2">
      <c r="A133" s="6"/>
      <c r="B133" s="6"/>
      <c r="C133" s="6"/>
      <c r="D133" s="6" t="s">
        <v>265</v>
      </c>
      <c r="E133" s="3" t="s">
        <v>266</v>
      </c>
      <c r="F133" s="6">
        <f>COUNTIF(U133:GD133,"e")</f>
        <v>0</v>
      </c>
      <c r="G133" s="6">
        <f>COUNTIF(U133:GD133,"z")</f>
        <v>1</v>
      </c>
      <c r="H133" s="6">
        <f>SUM(I133:Q133)</f>
        <v>30</v>
      </c>
      <c r="I133" s="6">
        <f>U133+AP133+BK133+CF133+DA133+DV133+EQ133+FL133</f>
        <v>0</v>
      </c>
      <c r="J133" s="6">
        <f>W133+AR133+BM133+CH133+DC133+DX133+ES133+FN133</f>
        <v>30</v>
      </c>
      <c r="K133" s="6">
        <f>Y133+AT133+BO133+CJ133+DE133+DZ133+EU133+FP133</f>
        <v>0</v>
      </c>
      <c r="L133" s="6">
        <f>AB133+AW133+BR133+CM133+DH133+EC133+EX133+FS133</f>
        <v>0</v>
      </c>
      <c r="M133" s="6">
        <f>AD133+AY133+BT133+CO133+DJ133+EE133+EZ133+FU133</f>
        <v>0</v>
      </c>
      <c r="N133" s="6">
        <f>AF133+BA133+BV133+CQ133+DL133+EG133+FB133+FW133</f>
        <v>0</v>
      </c>
      <c r="O133" s="6">
        <f>AH133+BC133+BX133+CS133+DN133+EI133+FD133+FY133</f>
        <v>0</v>
      </c>
      <c r="P133" s="6">
        <f>AJ133+BE133+BZ133+CU133+DP133+EK133+FF133+GA133</f>
        <v>0</v>
      </c>
      <c r="Q133" s="6">
        <f>AL133+BG133+CB133+CW133+DR133+EM133+FH133+GC133</f>
        <v>0</v>
      </c>
      <c r="R133" s="7">
        <f>AO133+BJ133+CE133+CZ133+DU133+EP133+FK133+GF133</f>
        <v>0</v>
      </c>
      <c r="S133" s="7">
        <f>AN133+BI133+CD133+CY133+DT133+EO133+FJ133+GE133</f>
        <v>0</v>
      </c>
      <c r="T133" s="7">
        <v>0</v>
      </c>
      <c r="U133" s="11"/>
      <c r="V133" s="10"/>
      <c r="W133" s="11">
        <v>30</v>
      </c>
      <c r="X133" s="10" t="s">
        <v>59</v>
      </c>
      <c r="Y133" s="11"/>
      <c r="Z133" s="10"/>
      <c r="AA133" s="7">
        <v>0</v>
      </c>
      <c r="AB133" s="11"/>
      <c r="AC133" s="10"/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7"/>
      <c r="AO133" s="7">
        <f>AA133+AN133</f>
        <v>0</v>
      </c>
      <c r="AP133" s="11"/>
      <c r="AQ133" s="10"/>
      <c r="AR133" s="11"/>
      <c r="AS133" s="10"/>
      <c r="AT133" s="11"/>
      <c r="AU133" s="10"/>
      <c r="AV133" s="7"/>
      <c r="AW133" s="11"/>
      <c r="AX133" s="10"/>
      <c r="AY133" s="11"/>
      <c r="AZ133" s="10"/>
      <c r="BA133" s="11"/>
      <c r="BB133" s="10"/>
      <c r="BC133" s="11"/>
      <c r="BD133" s="10"/>
      <c r="BE133" s="11"/>
      <c r="BF133" s="10"/>
      <c r="BG133" s="11"/>
      <c r="BH133" s="10"/>
      <c r="BI133" s="7"/>
      <c r="BJ133" s="7">
        <f>AV133+BI133</f>
        <v>0</v>
      </c>
      <c r="BK133" s="11"/>
      <c r="BL133" s="10"/>
      <c r="BM133" s="11"/>
      <c r="BN133" s="10"/>
      <c r="BO133" s="11"/>
      <c r="BP133" s="10"/>
      <c r="BQ133" s="7"/>
      <c r="BR133" s="11"/>
      <c r="BS133" s="10"/>
      <c r="BT133" s="11"/>
      <c r="BU133" s="10"/>
      <c r="BV133" s="11"/>
      <c r="BW133" s="10"/>
      <c r="BX133" s="11"/>
      <c r="BY133" s="10"/>
      <c r="BZ133" s="11"/>
      <c r="CA133" s="10"/>
      <c r="CB133" s="11"/>
      <c r="CC133" s="10"/>
      <c r="CD133" s="7"/>
      <c r="CE133" s="7">
        <f>BQ133+CD133</f>
        <v>0</v>
      </c>
      <c r="CF133" s="11"/>
      <c r="CG133" s="10"/>
      <c r="CH133" s="11"/>
      <c r="CI133" s="10"/>
      <c r="CJ133" s="11"/>
      <c r="CK133" s="10"/>
      <c r="CL133" s="7"/>
      <c r="CM133" s="11"/>
      <c r="CN133" s="10"/>
      <c r="CO133" s="11"/>
      <c r="CP133" s="10"/>
      <c r="CQ133" s="11"/>
      <c r="CR133" s="10"/>
      <c r="CS133" s="11"/>
      <c r="CT133" s="10"/>
      <c r="CU133" s="11"/>
      <c r="CV133" s="10"/>
      <c r="CW133" s="11"/>
      <c r="CX133" s="10"/>
      <c r="CY133" s="7"/>
      <c r="CZ133" s="7">
        <f>CL133+CY133</f>
        <v>0</v>
      </c>
      <c r="DA133" s="11"/>
      <c r="DB133" s="10"/>
      <c r="DC133" s="11"/>
      <c r="DD133" s="10"/>
      <c r="DE133" s="11"/>
      <c r="DF133" s="10"/>
      <c r="DG133" s="7"/>
      <c r="DH133" s="11"/>
      <c r="DI133" s="10"/>
      <c r="DJ133" s="11"/>
      <c r="DK133" s="10"/>
      <c r="DL133" s="11"/>
      <c r="DM133" s="10"/>
      <c r="DN133" s="11"/>
      <c r="DO133" s="10"/>
      <c r="DP133" s="11"/>
      <c r="DQ133" s="10"/>
      <c r="DR133" s="11"/>
      <c r="DS133" s="10"/>
      <c r="DT133" s="7"/>
      <c r="DU133" s="7">
        <f>DG133+DT133</f>
        <v>0</v>
      </c>
      <c r="DV133" s="11"/>
      <c r="DW133" s="10"/>
      <c r="DX133" s="11"/>
      <c r="DY133" s="10"/>
      <c r="DZ133" s="11"/>
      <c r="EA133" s="10"/>
      <c r="EB133" s="7"/>
      <c r="EC133" s="11"/>
      <c r="ED133" s="10"/>
      <c r="EE133" s="11"/>
      <c r="EF133" s="10"/>
      <c r="EG133" s="11"/>
      <c r="EH133" s="10"/>
      <c r="EI133" s="11"/>
      <c r="EJ133" s="10"/>
      <c r="EK133" s="11"/>
      <c r="EL133" s="10"/>
      <c r="EM133" s="11"/>
      <c r="EN133" s="10"/>
      <c r="EO133" s="7"/>
      <c r="EP133" s="7">
        <f>EB133+EO133</f>
        <v>0</v>
      </c>
      <c r="EQ133" s="11"/>
      <c r="ER133" s="10"/>
      <c r="ES133" s="11"/>
      <c r="ET133" s="10"/>
      <c r="EU133" s="11"/>
      <c r="EV133" s="10"/>
      <c r="EW133" s="7"/>
      <c r="EX133" s="11"/>
      <c r="EY133" s="10"/>
      <c r="EZ133" s="11"/>
      <c r="FA133" s="10"/>
      <c r="FB133" s="11"/>
      <c r="FC133" s="10"/>
      <c r="FD133" s="11"/>
      <c r="FE133" s="10"/>
      <c r="FF133" s="11"/>
      <c r="FG133" s="10"/>
      <c r="FH133" s="11"/>
      <c r="FI133" s="10"/>
      <c r="FJ133" s="7"/>
      <c r="FK133" s="7">
        <f>EW133+FJ133</f>
        <v>0</v>
      </c>
      <c r="FL133" s="11"/>
      <c r="FM133" s="10"/>
      <c r="FN133" s="11"/>
      <c r="FO133" s="10"/>
      <c r="FP133" s="11"/>
      <c r="FQ133" s="10"/>
      <c r="FR133" s="7"/>
      <c r="FS133" s="11"/>
      <c r="FT133" s="10"/>
      <c r="FU133" s="11"/>
      <c r="FV133" s="10"/>
      <c r="FW133" s="11"/>
      <c r="FX133" s="10"/>
      <c r="FY133" s="11"/>
      <c r="FZ133" s="10"/>
      <c r="GA133" s="11"/>
      <c r="GB133" s="10"/>
      <c r="GC133" s="11"/>
      <c r="GD133" s="10"/>
      <c r="GE133" s="7"/>
      <c r="GF133" s="7">
        <f>FR133+GE133</f>
        <v>0</v>
      </c>
    </row>
    <row r="134" spans="1:188" x14ac:dyDescent="0.2">
      <c r="A134" s="6"/>
      <c r="B134" s="6"/>
      <c r="C134" s="6"/>
      <c r="D134" s="6" t="s">
        <v>267</v>
      </c>
      <c r="E134" s="3" t="s">
        <v>268</v>
      </c>
      <c r="F134" s="6">
        <f>COUNTIF(U134:GD134,"e")</f>
        <v>0</v>
      </c>
      <c r="G134" s="6">
        <f>COUNTIF(U134:GD134,"z")</f>
        <v>1</v>
      </c>
      <c r="H134" s="6">
        <f>SUM(I134:Q134)</f>
        <v>30</v>
      </c>
      <c r="I134" s="6">
        <f>U134+AP134+BK134+CF134+DA134+DV134+EQ134+FL134</f>
        <v>0</v>
      </c>
      <c r="J134" s="6">
        <f>W134+AR134+BM134+CH134+DC134+DX134+ES134+FN134</f>
        <v>30</v>
      </c>
      <c r="K134" s="6">
        <f>Y134+AT134+BO134+CJ134+DE134+DZ134+EU134+FP134</f>
        <v>0</v>
      </c>
      <c r="L134" s="6">
        <f>AB134+AW134+BR134+CM134+DH134+EC134+EX134+FS134</f>
        <v>0</v>
      </c>
      <c r="M134" s="6">
        <f>AD134+AY134+BT134+CO134+DJ134+EE134+EZ134+FU134</f>
        <v>0</v>
      </c>
      <c r="N134" s="6">
        <f>AF134+BA134+BV134+CQ134+DL134+EG134+FB134+FW134</f>
        <v>0</v>
      </c>
      <c r="O134" s="6">
        <f>AH134+BC134+BX134+CS134+DN134+EI134+FD134+FY134</f>
        <v>0</v>
      </c>
      <c r="P134" s="6">
        <f>AJ134+BE134+BZ134+CU134+DP134+EK134+FF134+GA134</f>
        <v>0</v>
      </c>
      <c r="Q134" s="6">
        <f>AL134+BG134+CB134+CW134+DR134+EM134+FH134+GC134</f>
        <v>0</v>
      </c>
      <c r="R134" s="7">
        <f>AO134+BJ134+CE134+CZ134+DU134+EP134+FK134+GF134</f>
        <v>0</v>
      </c>
      <c r="S134" s="7">
        <f>AN134+BI134+CD134+CY134+DT134+EO134+FJ134+GE134</f>
        <v>0</v>
      </c>
      <c r="T134" s="7">
        <v>0</v>
      </c>
      <c r="U134" s="11"/>
      <c r="V134" s="10"/>
      <c r="W134" s="11">
        <v>30</v>
      </c>
      <c r="X134" s="10" t="s">
        <v>59</v>
      </c>
      <c r="Y134" s="11"/>
      <c r="Z134" s="10"/>
      <c r="AA134" s="7">
        <v>0</v>
      </c>
      <c r="AB134" s="11"/>
      <c r="AC134" s="10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>AA134+AN134</f>
        <v>0</v>
      </c>
      <c r="AP134" s="11"/>
      <c r="AQ134" s="10"/>
      <c r="AR134" s="11"/>
      <c r="AS134" s="10"/>
      <c r="AT134" s="11"/>
      <c r="AU134" s="10"/>
      <c r="AV134" s="7"/>
      <c r="AW134" s="11"/>
      <c r="AX134" s="10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>AV134+BI134</f>
        <v>0</v>
      </c>
      <c r="BK134" s="11"/>
      <c r="BL134" s="10"/>
      <c r="BM134" s="11"/>
      <c r="BN134" s="10"/>
      <c r="BO134" s="11"/>
      <c r="BP134" s="10"/>
      <c r="BQ134" s="7"/>
      <c r="BR134" s="11"/>
      <c r="BS134" s="10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>BQ134+CD134</f>
        <v>0</v>
      </c>
      <c r="CF134" s="11"/>
      <c r="CG134" s="10"/>
      <c r="CH134" s="11"/>
      <c r="CI134" s="10"/>
      <c r="CJ134" s="11"/>
      <c r="CK134" s="10"/>
      <c r="CL134" s="7"/>
      <c r="CM134" s="11"/>
      <c r="CN134" s="10"/>
      <c r="CO134" s="11"/>
      <c r="CP134" s="10"/>
      <c r="CQ134" s="11"/>
      <c r="CR134" s="10"/>
      <c r="CS134" s="11"/>
      <c r="CT134" s="10"/>
      <c r="CU134" s="11"/>
      <c r="CV134" s="10"/>
      <c r="CW134" s="11"/>
      <c r="CX134" s="10"/>
      <c r="CY134" s="7"/>
      <c r="CZ134" s="7">
        <f>CL134+CY134</f>
        <v>0</v>
      </c>
      <c r="DA134" s="11"/>
      <c r="DB134" s="10"/>
      <c r="DC134" s="11"/>
      <c r="DD134" s="10"/>
      <c r="DE134" s="11"/>
      <c r="DF134" s="10"/>
      <c r="DG134" s="7"/>
      <c r="DH134" s="11"/>
      <c r="DI134" s="10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7"/>
      <c r="DU134" s="7">
        <f>DG134+DT134</f>
        <v>0</v>
      </c>
      <c r="DV134" s="11"/>
      <c r="DW134" s="10"/>
      <c r="DX134" s="11"/>
      <c r="DY134" s="10"/>
      <c r="DZ134" s="11"/>
      <c r="EA134" s="10"/>
      <c r="EB134" s="7"/>
      <c r="EC134" s="11"/>
      <c r="ED134" s="10"/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>EB134+EO134</f>
        <v>0</v>
      </c>
      <c r="EQ134" s="11"/>
      <c r="ER134" s="10"/>
      <c r="ES134" s="11"/>
      <c r="ET134" s="10"/>
      <c r="EU134" s="11"/>
      <c r="EV134" s="10"/>
      <c r="EW134" s="7"/>
      <c r="EX134" s="11"/>
      <c r="EY134" s="10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>EW134+FJ134</f>
        <v>0</v>
      </c>
      <c r="FL134" s="11"/>
      <c r="FM134" s="10"/>
      <c r="FN134" s="11"/>
      <c r="FO134" s="10"/>
      <c r="FP134" s="11"/>
      <c r="FQ134" s="10"/>
      <c r="FR134" s="7"/>
      <c r="FS134" s="11"/>
      <c r="FT134" s="10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>FR134+GE134</f>
        <v>0</v>
      </c>
    </row>
    <row r="135" spans="1:188" ht="15.95" customHeight="1" x14ac:dyDescent="0.2">
      <c r="A135" s="6"/>
      <c r="B135" s="6"/>
      <c r="C135" s="6"/>
      <c r="D135" s="6"/>
      <c r="E135" s="6" t="s">
        <v>77</v>
      </c>
      <c r="F135" s="6">
        <f t="shared" ref="F135:AK135" si="116">SUM(F133:F134)</f>
        <v>0</v>
      </c>
      <c r="G135" s="6">
        <f t="shared" si="116"/>
        <v>2</v>
      </c>
      <c r="H135" s="6">
        <f t="shared" si="116"/>
        <v>60</v>
      </c>
      <c r="I135" s="6">
        <f t="shared" si="116"/>
        <v>0</v>
      </c>
      <c r="J135" s="6">
        <f t="shared" si="116"/>
        <v>60</v>
      </c>
      <c r="K135" s="6">
        <f t="shared" si="116"/>
        <v>0</v>
      </c>
      <c r="L135" s="6">
        <f t="shared" si="116"/>
        <v>0</v>
      </c>
      <c r="M135" s="6">
        <f t="shared" si="116"/>
        <v>0</v>
      </c>
      <c r="N135" s="6">
        <f t="shared" si="116"/>
        <v>0</v>
      </c>
      <c r="O135" s="6">
        <f t="shared" si="116"/>
        <v>0</v>
      </c>
      <c r="P135" s="6">
        <f t="shared" si="116"/>
        <v>0</v>
      </c>
      <c r="Q135" s="6">
        <f t="shared" si="116"/>
        <v>0</v>
      </c>
      <c r="R135" s="7">
        <f t="shared" si="116"/>
        <v>0</v>
      </c>
      <c r="S135" s="7">
        <f t="shared" si="116"/>
        <v>0</v>
      </c>
      <c r="T135" s="7">
        <f t="shared" si="116"/>
        <v>0</v>
      </c>
      <c r="U135" s="11">
        <f t="shared" si="116"/>
        <v>0</v>
      </c>
      <c r="V135" s="10">
        <f t="shared" si="116"/>
        <v>0</v>
      </c>
      <c r="W135" s="11">
        <f t="shared" si="116"/>
        <v>60</v>
      </c>
      <c r="X135" s="10">
        <f t="shared" si="116"/>
        <v>0</v>
      </c>
      <c r="Y135" s="11">
        <f t="shared" si="116"/>
        <v>0</v>
      </c>
      <c r="Z135" s="10">
        <f t="shared" si="116"/>
        <v>0</v>
      </c>
      <c r="AA135" s="7">
        <f t="shared" si="116"/>
        <v>0</v>
      </c>
      <c r="AB135" s="11">
        <f t="shared" si="116"/>
        <v>0</v>
      </c>
      <c r="AC135" s="10">
        <f t="shared" si="116"/>
        <v>0</v>
      </c>
      <c r="AD135" s="11">
        <f t="shared" si="116"/>
        <v>0</v>
      </c>
      <c r="AE135" s="10">
        <f t="shared" si="116"/>
        <v>0</v>
      </c>
      <c r="AF135" s="11">
        <f t="shared" si="116"/>
        <v>0</v>
      </c>
      <c r="AG135" s="10">
        <f t="shared" si="116"/>
        <v>0</v>
      </c>
      <c r="AH135" s="11">
        <f t="shared" si="116"/>
        <v>0</v>
      </c>
      <c r="AI135" s="10">
        <f t="shared" si="116"/>
        <v>0</v>
      </c>
      <c r="AJ135" s="11">
        <f t="shared" si="116"/>
        <v>0</v>
      </c>
      <c r="AK135" s="10">
        <f t="shared" si="116"/>
        <v>0</v>
      </c>
      <c r="AL135" s="11">
        <f t="shared" ref="AL135:BQ135" si="117">SUM(AL133:AL134)</f>
        <v>0</v>
      </c>
      <c r="AM135" s="10">
        <f t="shared" si="117"/>
        <v>0</v>
      </c>
      <c r="AN135" s="7">
        <f t="shared" si="117"/>
        <v>0</v>
      </c>
      <c r="AO135" s="7">
        <f t="shared" si="117"/>
        <v>0</v>
      </c>
      <c r="AP135" s="11">
        <f t="shared" si="117"/>
        <v>0</v>
      </c>
      <c r="AQ135" s="10">
        <f t="shared" si="117"/>
        <v>0</v>
      </c>
      <c r="AR135" s="11">
        <f t="shared" si="117"/>
        <v>0</v>
      </c>
      <c r="AS135" s="10">
        <f t="shared" si="117"/>
        <v>0</v>
      </c>
      <c r="AT135" s="11">
        <f t="shared" si="117"/>
        <v>0</v>
      </c>
      <c r="AU135" s="10">
        <f t="shared" si="117"/>
        <v>0</v>
      </c>
      <c r="AV135" s="7">
        <f t="shared" si="117"/>
        <v>0</v>
      </c>
      <c r="AW135" s="11">
        <f t="shared" si="117"/>
        <v>0</v>
      </c>
      <c r="AX135" s="10">
        <f t="shared" si="117"/>
        <v>0</v>
      </c>
      <c r="AY135" s="11">
        <f t="shared" si="117"/>
        <v>0</v>
      </c>
      <c r="AZ135" s="10">
        <f t="shared" si="117"/>
        <v>0</v>
      </c>
      <c r="BA135" s="11">
        <f t="shared" si="117"/>
        <v>0</v>
      </c>
      <c r="BB135" s="10">
        <f t="shared" si="117"/>
        <v>0</v>
      </c>
      <c r="BC135" s="11">
        <f t="shared" si="117"/>
        <v>0</v>
      </c>
      <c r="BD135" s="10">
        <f t="shared" si="117"/>
        <v>0</v>
      </c>
      <c r="BE135" s="11">
        <f t="shared" si="117"/>
        <v>0</v>
      </c>
      <c r="BF135" s="10">
        <f t="shared" si="117"/>
        <v>0</v>
      </c>
      <c r="BG135" s="11">
        <f t="shared" si="117"/>
        <v>0</v>
      </c>
      <c r="BH135" s="10">
        <f t="shared" si="117"/>
        <v>0</v>
      </c>
      <c r="BI135" s="7">
        <f t="shared" si="117"/>
        <v>0</v>
      </c>
      <c r="BJ135" s="7">
        <f t="shared" si="117"/>
        <v>0</v>
      </c>
      <c r="BK135" s="11">
        <f t="shared" si="117"/>
        <v>0</v>
      </c>
      <c r="BL135" s="10">
        <f t="shared" si="117"/>
        <v>0</v>
      </c>
      <c r="BM135" s="11">
        <f t="shared" si="117"/>
        <v>0</v>
      </c>
      <c r="BN135" s="10">
        <f t="shared" si="117"/>
        <v>0</v>
      </c>
      <c r="BO135" s="11">
        <f t="shared" si="117"/>
        <v>0</v>
      </c>
      <c r="BP135" s="10">
        <f t="shared" si="117"/>
        <v>0</v>
      </c>
      <c r="BQ135" s="7">
        <f t="shared" si="117"/>
        <v>0</v>
      </c>
      <c r="BR135" s="11">
        <f t="shared" ref="BR135:CW135" si="118">SUM(BR133:BR134)</f>
        <v>0</v>
      </c>
      <c r="BS135" s="10">
        <f t="shared" si="118"/>
        <v>0</v>
      </c>
      <c r="BT135" s="11">
        <f t="shared" si="118"/>
        <v>0</v>
      </c>
      <c r="BU135" s="10">
        <f t="shared" si="118"/>
        <v>0</v>
      </c>
      <c r="BV135" s="11">
        <f t="shared" si="118"/>
        <v>0</v>
      </c>
      <c r="BW135" s="10">
        <f t="shared" si="118"/>
        <v>0</v>
      </c>
      <c r="BX135" s="11">
        <f t="shared" si="118"/>
        <v>0</v>
      </c>
      <c r="BY135" s="10">
        <f t="shared" si="118"/>
        <v>0</v>
      </c>
      <c r="BZ135" s="11">
        <f t="shared" si="118"/>
        <v>0</v>
      </c>
      <c r="CA135" s="10">
        <f t="shared" si="118"/>
        <v>0</v>
      </c>
      <c r="CB135" s="11">
        <f t="shared" si="118"/>
        <v>0</v>
      </c>
      <c r="CC135" s="10">
        <f t="shared" si="118"/>
        <v>0</v>
      </c>
      <c r="CD135" s="7">
        <f t="shared" si="118"/>
        <v>0</v>
      </c>
      <c r="CE135" s="7">
        <f t="shared" si="118"/>
        <v>0</v>
      </c>
      <c r="CF135" s="11">
        <f t="shared" si="118"/>
        <v>0</v>
      </c>
      <c r="CG135" s="10">
        <f t="shared" si="118"/>
        <v>0</v>
      </c>
      <c r="CH135" s="11">
        <f t="shared" si="118"/>
        <v>0</v>
      </c>
      <c r="CI135" s="10">
        <f t="shared" si="118"/>
        <v>0</v>
      </c>
      <c r="CJ135" s="11">
        <f t="shared" si="118"/>
        <v>0</v>
      </c>
      <c r="CK135" s="10">
        <f t="shared" si="118"/>
        <v>0</v>
      </c>
      <c r="CL135" s="7">
        <f t="shared" si="118"/>
        <v>0</v>
      </c>
      <c r="CM135" s="11">
        <f t="shared" si="118"/>
        <v>0</v>
      </c>
      <c r="CN135" s="10">
        <f t="shared" si="118"/>
        <v>0</v>
      </c>
      <c r="CO135" s="11">
        <f t="shared" si="118"/>
        <v>0</v>
      </c>
      <c r="CP135" s="10">
        <f t="shared" si="118"/>
        <v>0</v>
      </c>
      <c r="CQ135" s="11">
        <f t="shared" si="118"/>
        <v>0</v>
      </c>
      <c r="CR135" s="10">
        <f t="shared" si="118"/>
        <v>0</v>
      </c>
      <c r="CS135" s="11">
        <f t="shared" si="118"/>
        <v>0</v>
      </c>
      <c r="CT135" s="10">
        <f t="shared" si="118"/>
        <v>0</v>
      </c>
      <c r="CU135" s="11">
        <f t="shared" si="118"/>
        <v>0</v>
      </c>
      <c r="CV135" s="10">
        <f t="shared" si="118"/>
        <v>0</v>
      </c>
      <c r="CW135" s="11">
        <f t="shared" si="118"/>
        <v>0</v>
      </c>
      <c r="CX135" s="10">
        <f t="shared" ref="CX135:EC135" si="119">SUM(CX133:CX134)</f>
        <v>0</v>
      </c>
      <c r="CY135" s="7">
        <f t="shared" si="119"/>
        <v>0</v>
      </c>
      <c r="CZ135" s="7">
        <f t="shared" si="119"/>
        <v>0</v>
      </c>
      <c r="DA135" s="11">
        <f t="shared" si="119"/>
        <v>0</v>
      </c>
      <c r="DB135" s="10">
        <f t="shared" si="119"/>
        <v>0</v>
      </c>
      <c r="DC135" s="11">
        <f t="shared" si="119"/>
        <v>0</v>
      </c>
      <c r="DD135" s="10">
        <f t="shared" si="119"/>
        <v>0</v>
      </c>
      <c r="DE135" s="11">
        <f t="shared" si="119"/>
        <v>0</v>
      </c>
      <c r="DF135" s="10">
        <f t="shared" si="119"/>
        <v>0</v>
      </c>
      <c r="DG135" s="7">
        <f t="shared" si="119"/>
        <v>0</v>
      </c>
      <c r="DH135" s="11">
        <f t="shared" si="119"/>
        <v>0</v>
      </c>
      <c r="DI135" s="10">
        <f t="shared" si="119"/>
        <v>0</v>
      </c>
      <c r="DJ135" s="11">
        <f t="shared" si="119"/>
        <v>0</v>
      </c>
      <c r="DK135" s="10">
        <f t="shared" si="119"/>
        <v>0</v>
      </c>
      <c r="DL135" s="11">
        <f t="shared" si="119"/>
        <v>0</v>
      </c>
      <c r="DM135" s="10">
        <f t="shared" si="119"/>
        <v>0</v>
      </c>
      <c r="DN135" s="11">
        <f t="shared" si="119"/>
        <v>0</v>
      </c>
      <c r="DO135" s="10">
        <f t="shared" si="119"/>
        <v>0</v>
      </c>
      <c r="DP135" s="11">
        <f t="shared" si="119"/>
        <v>0</v>
      </c>
      <c r="DQ135" s="10">
        <f t="shared" si="119"/>
        <v>0</v>
      </c>
      <c r="DR135" s="11">
        <f t="shared" si="119"/>
        <v>0</v>
      </c>
      <c r="DS135" s="10">
        <f t="shared" si="119"/>
        <v>0</v>
      </c>
      <c r="DT135" s="7">
        <f t="shared" si="119"/>
        <v>0</v>
      </c>
      <c r="DU135" s="7">
        <f t="shared" si="119"/>
        <v>0</v>
      </c>
      <c r="DV135" s="11">
        <f t="shared" si="119"/>
        <v>0</v>
      </c>
      <c r="DW135" s="10">
        <f t="shared" si="119"/>
        <v>0</v>
      </c>
      <c r="DX135" s="11">
        <f t="shared" si="119"/>
        <v>0</v>
      </c>
      <c r="DY135" s="10">
        <f t="shared" si="119"/>
        <v>0</v>
      </c>
      <c r="DZ135" s="11">
        <f t="shared" si="119"/>
        <v>0</v>
      </c>
      <c r="EA135" s="10">
        <f t="shared" si="119"/>
        <v>0</v>
      </c>
      <c r="EB135" s="7">
        <f t="shared" si="119"/>
        <v>0</v>
      </c>
      <c r="EC135" s="11">
        <f t="shared" si="119"/>
        <v>0</v>
      </c>
      <c r="ED135" s="10">
        <f t="shared" ref="ED135:FI135" si="120">SUM(ED133:ED134)</f>
        <v>0</v>
      </c>
      <c r="EE135" s="11">
        <f t="shared" si="120"/>
        <v>0</v>
      </c>
      <c r="EF135" s="10">
        <f t="shared" si="120"/>
        <v>0</v>
      </c>
      <c r="EG135" s="11">
        <f t="shared" si="120"/>
        <v>0</v>
      </c>
      <c r="EH135" s="10">
        <f t="shared" si="120"/>
        <v>0</v>
      </c>
      <c r="EI135" s="11">
        <f t="shared" si="120"/>
        <v>0</v>
      </c>
      <c r="EJ135" s="10">
        <f t="shared" si="120"/>
        <v>0</v>
      </c>
      <c r="EK135" s="11">
        <f t="shared" si="120"/>
        <v>0</v>
      </c>
      <c r="EL135" s="10">
        <f t="shared" si="120"/>
        <v>0</v>
      </c>
      <c r="EM135" s="11">
        <f t="shared" si="120"/>
        <v>0</v>
      </c>
      <c r="EN135" s="10">
        <f t="shared" si="120"/>
        <v>0</v>
      </c>
      <c r="EO135" s="7">
        <f t="shared" si="120"/>
        <v>0</v>
      </c>
      <c r="EP135" s="7">
        <f t="shared" si="120"/>
        <v>0</v>
      </c>
      <c r="EQ135" s="11">
        <f t="shared" si="120"/>
        <v>0</v>
      </c>
      <c r="ER135" s="10">
        <f t="shared" si="120"/>
        <v>0</v>
      </c>
      <c r="ES135" s="11">
        <f t="shared" si="120"/>
        <v>0</v>
      </c>
      <c r="ET135" s="10">
        <f t="shared" si="120"/>
        <v>0</v>
      </c>
      <c r="EU135" s="11">
        <f t="shared" si="120"/>
        <v>0</v>
      </c>
      <c r="EV135" s="10">
        <f t="shared" si="120"/>
        <v>0</v>
      </c>
      <c r="EW135" s="7">
        <f t="shared" si="120"/>
        <v>0</v>
      </c>
      <c r="EX135" s="11">
        <f t="shared" si="120"/>
        <v>0</v>
      </c>
      <c r="EY135" s="10">
        <f t="shared" si="120"/>
        <v>0</v>
      </c>
      <c r="EZ135" s="11">
        <f t="shared" si="120"/>
        <v>0</v>
      </c>
      <c r="FA135" s="10">
        <f t="shared" si="120"/>
        <v>0</v>
      </c>
      <c r="FB135" s="11">
        <f t="shared" si="120"/>
        <v>0</v>
      </c>
      <c r="FC135" s="10">
        <f t="shared" si="120"/>
        <v>0</v>
      </c>
      <c r="FD135" s="11">
        <f t="shared" si="120"/>
        <v>0</v>
      </c>
      <c r="FE135" s="10">
        <f t="shared" si="120"/>
        <v>0</v>
      </c>
      <c r="FF135" s="11">
        <f t="shared" si="120"/>
        <v>0</v>
      </c>
      <c r="FG135" s="10">
        <f t="shared" si="120"/>
        <v>0</v>
      </c>
      <c r="FH135" s="11">
        <f t="shared" si="120"/>
        <v>0</v>
      </c>
      <c r="FI135" s="10">
        <f t="shared" si="120"/>
        <v>0</v>
      </c>
      <c r="FJ135" s="7">
        <f t="shared" ref="FJ135:GF135" si="121">SUM(FJ133:FJ134)</f>
        <v>0</v>
      </c>
      <c r="FK135" s="7">
        <f t="shared" si="121"/>
        <v>0</v>
      </c>
      <c r="FL135" s="11">
        <f t="shared" si="121"/>
        <v>0</v>
      </c>
      <c r="FM135" s="10">
        <f t="shared" si="121"/>
        <v>0</v>
      </c>
      <c r="FN135" s="11">
        <f t="shared" si="121"/>
        <v>0</v>
      </c>
      <c r="FO135" s="10">
        <f t="shared" si="121"/>
        <v>0</v>
      </c>
      <c r="FP135" s="11">
        <f t="shared" si="121"/>
        <v>0</v>
      </c>
      <c r="FQ135" s="10">
        <f t="shared" si="121"/>
        <v>0</v>
      </c>
      <c r="FR135" s="7">
        <f t="shared" si="121"/>
        <v>0</v>
      </c>
      <c r="FS135" s="11">
        <f t="shared" si="121"/>
        <v>0</v>
      </c>
      <c r="FT135" s="10">
        <f t="shared" si="121"/>
        <v>0</v>
      </c>
      <c r="FU135" s="11">
        <f t="shared" si="121"/>
        <v>0</v>
      </c>
      <c r="FV135" s="10">
        <f t="shared" si="121"/>
        <v>0</v>
      </c>
      <c r="FW135" s="11">
        <f t="shared" si="121"/>
        <v>0</v>
      </c>
      <c r="FX135" s="10">
        <f t="shared" si="121"/>
        <v>0</v>
      </c>
      <c r="FY135" s="11">
        <f t="shared" si="121"/>
        <v>0</v>
      </c>
      <c r="FZ135" s="10">
        <f t="shared" si="121"/>
        <v>0</v>
      </c>
      <c r="GA135" s="11">
        <f t="shared" si="121"/>
        <v>0</v>
      </c>
      <c r="GB135" s="10">
        <f t="shared" si="121"/>
        <v>0</v>
      </c>
      <c r="GC135" s="11">
        <f t="shared" si="121"/>
        <v>0</v>
      </c>
      <c r="GD135" s="10">
        <f t="shared" si="121"/>
        <v>0</v>
      </c>
      <c r="GE135" s="7">
        <f t="shared" si="121"/>
        <v>0</v>
      </c>
      <c r="GF135" s="7">
        <f t="shared" si="121"/>
        <v>0</v>
      </c>
    </row>
    <row r="136" spans="1:188" ht="20.100000000000001" customHeight="1" x14ac:dyDescent="0.2">
      <c r="A136" s="6"/>
      <c r="B136" s="6"/>
      <c r="C136" s="6"/>
      <c r="D136" s="6"/>
      <c r="E136" s="8" t="s">
        <v>269</v>
      </c>
      <c r="F136" s="6">
        <f>F28+F42+F78+F125+F131</f>
        <v>22</v>
      </c>
      <c r="G136" s="6">
        <f>G28+G42+G78+G125+G131</f>
        <v>89</v>
      </c>
      <c r="H136" s="6">
        <f t="shared" ref="H136:Q136" si="122">H28+H42+H78+H131</f>
        <v>2562</v>
      </c>
      <c r="I136" s="6">
        <f t="shared" si="122"/>
        <v>1257</v>
      </c>
      <c r="J136" s="6">
        <f t="shared" si="122"/>
        <v>255</v>
      </c>
      <c r="K136" s="6">
        <f t="shared" si="122"/>
        <v>15</v>
      </c>
      <c r="L136" s="6">
        <f t="shared" si="122"/>
        <v>60</v>
      </c>
      <c r="M136" s="6">
        <f t="shared" si="122"/>
        <v>660</v>
      </c>
      <c r="N136" s="6">
        <f t="shared" si="122"/>
        <v>150</v>
      </c>
      <c r="O136" s="6">
        <f t="shared" si="122"/>
        <v>135</v>
      </c>
      <c r="P136" s="6">
        <f t="shared" si="122"/>
        <v>0</v>
      </c>
      <c r="Q136" s="6">
        <f t="shared" si="122"/>
        <v>30</v>
      </c>
      <c r="R136" s="7">
        <f>R28+R42+R78+R125+R131</f>
        <v>210</v>
      </c>
      <c r="S136" s="7">
        <f>S28+S42+S78+S125+S131</f>
        <v>91.300000000000011</v>
      </c>
      <c r="T136" s="7">
        <f>T28+T42+T78+T125+T131</f>
        <v>114.39999999999998</v>
      </c>
      <c r="U136" s="11">
        <f t="shared" ref="U136:Z136" si="123">U28+U42+U78+U131</f>
        <v>220</v>
      </c>
      <c r="V136" s="10">
        <f t="shared" si="123"/>
        <v>0</v>
      </c>
      <c r="W136" s="11">
        <f t="shared" si="123"/>
        <v>60</v>
      </c>
      <c r="X136" s="10">
        <f t="shared" si="123"/>
        <v>0</v>
      </c>
      <c r="Y136" s="11">
        <f t="shared" si="123"/>
        <v>0</v>
      </c>
      <c r="Z136" s="10">
        <f t="shared" si="123"/>
        <v>0</v>
      </c>
      <c r="AA136" s="7">
        <f>AA28+AA42+AA78+AA125+AA131</f>
        <v>20</v>
      </c>
      <c r="AB136" s="11">
        <f t="shared" ref="AB136:AM136" si="124">AB28+AB42+AB78+AB131</f>
        <v>0</v>
      </c>
      <c r="AC136" s="10">
        <f t="shared" si="124"/>
        <v>0</v>
      </c>
      <c r="AD136" s="11">
        <f t="shared" si="124"/>
        <v>150</v>
      </c>
      <c r="AE136" s="10">
        <f t="shared" si="124"/>
        <v>0</v>
      </c>
      <c r="AF136" s="11">
        <f t="shared" si="124"/>
        <v>0</v>
      </c>
      <c r="AG136" s="10">
        <f t="shared" si="124"/>
        <v>0</v>
      </c>
      <c r="AH136" s="11">
        <f t="shared" si="124"/>
        <v>0</v>
      </c>
      <c r="AI136" s="10">
        <f t="shared" si="124"/>
        <v>0</v>
      </c>
      <c r="AJ136" s="11">
        <f t="shared" si="124"/>
        <v>0</v>
      </c>
      <c r="AK136" s="10">
        <f t="shared" si="124"/>
        <v>0</v>
      </c>
      <c r="AL136" s="11">
        <f t="shared" si="124"/>
        <v>0</v>
      </c>
      <c r="AM136" s="10">
        <f t="shared" si="124"/>
        <v>0</v>
      </c>
      <c r="AN136" s="7">
        <f>AN28+AN42+AN78+AN125+AN131</f>
        <v>10</v>
      </c>
      <c r="AO136" s="7">
        <f>AO28+AO42+AO78+AO125+AO131</f>
        <v>30</v>
      </c>
      <c r="AP136" s="11">
        <f t="shared" ref="AP136:AU136" si="125">AP28+AP42+AP78+AP131</f>
        <v>210</v>
      </c>
      <c r="AQ136" s="10">
        <f t="shared" si="125"/>
        <v>0</v>
      </c>
      <c r="AR136" s="11">
        <f t="shared" si="125"/>
        <v>75</v>
      </c>
      <c r="AS136" s="10">
        <f t="shared" si="125"/>
        <v>0</v>
      </c>
      <c r="AT136" s="11">
        <f t="shared" si="125"/>
        <v>0</v>
      </c>
      <c r="AU136" s="10">
        <f t="shared" si="125"/>
        <v>0</v>
      </c>
      <c r="AV136" s="7">
        <f>AV28+AV42+AV78+AV125+AV131</f>
        <v>22</v>
      </c>
      <c r="AW136" s="11">
        <f t="shared" ref="AW136:BH136" si="126">AW28+AW42+AW78+AW131</f>
        <v>0</v>
      </c>
      <c r="AX136" s="10">
        <f t="shared" si="126"/>
        <v>0</v>
      </c>
      <c r="AY136" s="11">
        <f t="shared" si="126"/>
        <v>120</v>
      </c>
      <c r="AZ136" s="10">
        <f t="shared" si="126"/>
        <v>0</v>
      </c>
      <c r="BA136" s="11">
        <f t="shared" si="126"/>
        <v>0</v>
      </c>
      <c r="BB136" s="10">
        <f t="shared" si="126"/>
        <v>0</v>
      </c>
      <c r="BC136" s="11">
        <f t="shared" si="126"/>
        <v>0</v>
      </c>
      <c r="BD136" s="10">
        <f t="shared" si="126"/>
        <v>0</v>
      </c>
      <c r="BE136" s="11">
        <f t="shared" si="126"/>
        <v>0</v>
      </c>
      <c r="BF136" s="10">
        <f t="shared" si="126"/>
        <v>0</v>
      </c>
      <c r="BG136" s="11">
        <f t="shared" si="126"/>
        <v>0</v>
      </c>
      <c r="BH136" s="10">
        <f t="shared" si="126"/>
        <v>0</v>
      </c>
      <c r="BI136" s="7">
        <f>BI28+BI42+BI78+BI125+BI131</f>
        <v>8</v>
      </c>
      <c r="BJ136" s="7">
        <f>BJ28+BJ42+BJ78+BJ125+BJ131</f>
        <v>30</v>
      </c>
      <c r="BK136" s="11">
        <f t="shared" ref="BK136:BP136" si="127">BK28+BK42+BK78+BK131</f>
        <v>210</v>
      </c>
      <c r="BL136" s="10">
        <f t="shared" si="127"/>
        <v>0</v>
      </c>
      <c r="BM136" s="11">
        <f t="shared" si="127"/>
        <v>60</v>
      </c>
      <c r="BN136" s="10">
        <f t="shared" si="127"/>
        <v>0</v>
      </c>
      <c r="BO136" s="11">
        <f t="shared" si="127"/>
        <v>0</v>
      </c>
      <c r="BP136" s="10">
        <f t="shared" si="127"/>
        <v>0</v>
      </c>
      <c r="BQ136" s="7">
        <f>BQ28+BQ42+BQ78+BQ125+BQ131</f>
        <v>17.600000000000001</v>
      </c>
      <c r="BR136" s="11">
        <f t="shared" ref="BR136:CC136" si="128">BR28+BR42+BR78+BR131</f>
        <v>30</v>
      </c>
      <c r="BS136" s="10">
        <f t="shared" si="128"/>
        <v>0</v>
      </c>
      <c r="BT136" s="11">
        <f t="shared" si="128"/>
        <v>90</v>
      </c>
      <c r="BU136" s="10">
        <f t="shared" si="128"/>
        <v>0</v>
      </c>
      <c r="BV136" s="11">
        <f t="shared" si="128"/>
        <v>30</v>
      </c>
      <c r="BW136" s="10">
        <f t="shared" si="128"/>
        <v>0</v>
      </c>
      <c r="BX136" s="11">
        <f t="shared" si="128"/>
        <v>30</v>
      </c>
      <c r="BY136" s="10">
        <f t="shared" si="128"/>
        <v>0</v>
      </c>
      <c r="BZ136" s="11">
        <f t="shared" si="128"/>
        <v>0</v>
      </c>
      <c r="CA136" s="10">
        <f t="shared" si="128"/>
        <v>0</v>
      </c>
      <c r="CB136" s="11">
        <f t="shared" si="128"/>
        <v>0</v>
      </c>
      <c r="CC136" s="10">
        <f t="shared" si="128"/>
        <v>0</v>
      </c>
      <c r="CD136" s="7">
        <f>CD28+CD42+CD78+CD125+CD131</f>
        <v>12.4</v>
      </c>
      <c r="CE136" s="7">
        <f>CE28+CE42+CE78+CE125+CE131</f>
        <v>30</v>
      </c>
      <c r="CF136" s="11">
        <f t="shared" ref="CF136:CK136" si="129">CF28+CF42+CF78+CF131</f>
        <v>165</v>
      </c>
      <c r="CG136" s="10">
        <f t="shared" si="129"/>
        <v>0</v>
      </c>
      <c r="CH136" s="11">
        <f t="shared" si="129"/>
        <v>0</v>
      </c>
      <c r="CI136" s="10">
        <f t="shared" si="129"/>
        <v>0</v>
      </c>
      <c r="CJ136" s="11">
        <f t="shared" si="129"/>
        <v>0</v>
      </c>
      <c r="CK136" s="10">
        <f t="shared" si="129"/>
        <v>0</v>
      </c>
      <c r="CL136" s="7">
        <f>CL28+CL42+CL78+CL125+CL131</f>
        <v>14.2</v>
      </c>
      <c r="CM136" s="11">
        <f t="shared" ref="CM136:CX136" si="130">CM28+CM42+CM78+CM131</f>
        <v>30</v>
      </c>
      <c r="CN136" s="10">
        <f t="shared" si="130"/>
        <v>0</v>
      </c>
      <c r="CO136" s="11">
        <f t="shared" si="130"/>
        <v>150</v>
      </c>
      <c r="CP136" s="10">
        <f t="shared" si="130"/>
        <v>0</v>
      </c>
      <c r="CQ136" s="11">
        <f t="shared" si="130"/>
        <v>60</v>
      </c>
      <c r="CR136" s="10">
        <f t="shared" si="130"/>
        <v>0</v>
      </c>
      <c r="CS136" s="11">
        <f t="shared" si="130"/>
        <v>30</v>
      </c>
      <c r="CT136" s="10">
        <f t="shared" si="130"/>
        <v>0</v>
      </c>
      <c r="CU136" s="11">
        <f t="shared" si="130"/>
        <v>0</v>
      </c>
      <c r="CV136" s="10">
        <f t="shared" si="130"/>
        <v>0</v>
      </c>
      <c r="CW136" s="11">
        <f t="shared" si="130"/>
        <v>0</v>
      </c>
      <c r="CX136" s="10">
        <f t="shared" si="130"/>
        <v>0</v>
      </c>
      <c r="CY136" s="7">
        <f>CY28+CY42+CY78+CY125+CY131</f>
        <v>15.8</v>
      </c>
      <c r="CZ136" s="7">
        <f>CZ28+CZ42+CZ78+CZ125+CZ131</f>
        <v>30</v>
      </c>
      <c r="DA136" s="11">
        <f t="shared" ref="DA136:DF136" si="131">DA28+DA42+DA78+DA131</f>
        <v>165</v>
      </c>
      <c r="DB136" s="10">
        <f t="shared" si="131"/>
        <v>0</v>
      </c>
      <c r="DC136" s="11">
        <f t="shared" si="131"/>
        <v>15</v>
      </c>
      <c r="DD136" s="10">
        <f t="shared" si="131"/>
        <v>0</v>
      </c>
      <c r="DE136" s="11">
        <f t="shared" si="131"/>
        <v>15</v>
      </c>
      <c r="DF136" s="10">
        <f t="shared" si="131"/>
        <v>0</v>
      </c>
      <c r="DG136" s="7">
        <f>DG28+DG42+DG78+DG125+DG131</f>
        <v>17.8</v>
      </c>
      <c r="DH136" s="11">
        <f t="shared" ref="DH136:DS136" si="132">DH28+DH42+DH78+DH131</f>
        <v>0</v>
      </c>
      <c r="DI136" s="10">
        <f t="shared" si="132"/>
        <v>0</v>
      </c>
      <c r="DJ136" s="11">
        <f t="shared" si="132"/>
        <v>75</v>
      </c>
      <c r="DK136" s="10">
        <f t="shared" si="132"/>
        <v>0</v>
      </c>
      <c r="DL136" s="11">
        <f t="shared" si="132"/>
        <v>60</v>
      </c>
      <c r="DM136" s="10">
        <f t="shared" si="132"/>
        <v>0</v>
      </c>
      <c r="DN136" s="11">
        <f t="shared" si="132"/>
        <v>45</v>
      </c>
      <c r="DO136" s="10">
        <f t="shared" si="132"/>
        <v>0</v>
      </c>
      <c r="DP136" s="11">
        <f t="shared" si="132"/>
        <v>0</v>
      </c>
      <c r="DQ136" s="10">
        <f t="shared" si="132"/>
        <v>0</v>
      </c>
      <c r="DR136" s="11">
        <f t="shared" si="132"/>
        <v>0</v>
      </c>
      <c r="DS136" s="10">
        <f t="shared" si="132"/>
        <v>0</v>
      </c>
      <c r="DT136" s="7">
        <f>DT28+DT42+DT78+DT125+DT131</f>
        <v>12.2</v>
      </c>
      <c r="DU136" s="7">
        <f>DU28+DU42+DU78+DU125+DU131</f>
        <v>30</v>
      </c>
      <c r="DV136" s="11">
        <f t="shared" ref="DV136:EA136" si="133">DV28+DV42+DV78+DV131</f>
        <v>152</v>
      </c>
      <c r="DW136" s="10">
        <f t="shared" si="133"/>
        <v>0</v>
      </c>
      <c r="DX136" s="11">
        <f t="shared" si="133"/>
        <v>15</v>
      </c>
      <c r="DY136" s="10">
        <f t="shared" si="133"/>
        <v>0</v>
      </c>
      <c r="DZ136" s="11">
        <f t="shared" si="133"/>
        <v>0</v>
      </c>
      <c r="EA136" s="10">
        <f t="shared" si="133"/>
        <v>0</v>
      </c>
      <c r="EB136" s="7">
        <f>EB28+EB42+EB78+EB125+EB131</f>
        <v>15</v>
      </c>
      <c r="EC136" s="11">
        <f t="shared" ref="EC136:EN136" si="134">EC28+EC42+EC78+EC131</f>
        <v>0</v>
      </c>
      <c r="ED136" s="10">
        <f t="shared" si="134"/>
        <v>0</v>
      </c>
      <c r="EE136" s="11">
        <f t="shared" si="134"/>
        <v>45</v>
      </c>
      <c r="EF136" s="10">
        <f t="shared" si="134"/>
        <v>0</v>
      </c>
      <c r="EG136" s="11">
        <f t="shared" si="134"/>
        <v>0</v>
      </c>
      <c r="EH136" s="10">
        <f t="shared" si="134"/>
        <v>0</v>
      </c>
      <c r="EI136" s="11">
        <f t="shared" si="134"/>
        <v>30</v>
      </c>
      <c r="EJ136" s="10">
        <f t="shared" si="134"/>
        <v>0</v>
      </c>
      <c r="EK136" s="11">
        <f t="shared" si="134"/>
        <v>0</v>
      </c>
      <c r="EL136" s="10">
        <f t="shared" si="134"/>
        <v>0</v>
      </c>
      <c r="EM136" s="11">
        <f t="shared" si="134"/>
        <v>15</v>
      </c>
      <c r="EN136" s="10">
        <f t="shared" si="134"/>
        <v>0</v>
      </c>
      <c r="EO136" s="7">
        <f>EO28+EO42+EO78+EO125+EO131</f>
        <v>15</v>
      </c>
      <c r="EP136" s="7">
        <f>EP28+EP42+EP78+EP125+EP131</f>
        <v>30</v>
      </c>
      <c r="EQ136" s="11">
        <f t="shared" ref="EQ136:EV136" si="135">EQ28+EQ42+EQ78+EQ131</f>
        <v>135</v>
      </c>
      <c r="ER136" s="10">
        <f t="shared" si="135"/>
        <v>0</v>
      </c>
      <c r="ES136" s="11">
        <f t="shared" si="135"/>
        <v>30</v>
      </c>
      <c r="ET136" s="10">
        <f t="shared" si="135"/>
        <v>0</v>
      </c>
      <c r="EU136" s="11">
        <f t="shared" si="135"/>
        <v>0</v>
      </c>
      <c r="EV136" s="10">
        <f t="shared" si="135"/>
        <v>0</v>
      </c>
      <c r="EW136" s="7">
        <f>EW28+EW42+EW78+EW125+EW131</f>
        <v>12.100000000000001</v>
      </c>
      <c r="EX136" s="11">
        <f t="shared" ref="EX136:FI136" si="136">EX28+EX42+EX78+EX131</f>
        <v>0</v>
      </c>
      <c r="EY136" s="10">
        <f t="shared" si="136"/>
        <v>0</v>
      </c>
      <c r="EZ136" s="11">
        <f t="shared" si="136"/>
        <v>30</v>
      </c>
      <c r="FA136" s="10">
        <f t="shared" si="136"/>
        <v>0</v>
      </c>
      <c r="FB136" s="11">
        <f t="shared" si="136"/>
        <v>0</v>
      </c>
      <c r="FC136" s="10">
        <f t="shared" si="136"/>
        <v>0</v>
      </c>
      <c r="FD136" s="11">
        <f t="shared" si="136"/>
        <v>0</v>
      </c>
      <c r="FE136" s="10">
        <f t="shared" si="136"/>
        <v>0</v>
      </c>
      <c r="FF136" s="11">
        <f t="shared" si="136"/>
        <v>0</v>
      </c>
      <c r="FG136" s="10">
        <f t="shared" si="136"/>
        <v>0</v>
      </c>
      <c r="FH136" s="11">
        <f t="shared" si="136"/>
        <v>15</v>
      </c>
      <c r="FI136" s="10">
        <f t="shared" si="136"/>
        <v>0</v>
      </c>
      <c r="FJ136" s="7">
        <f>FJ28+FJ42+FJ78+FJ125+FJ131</f>
        <v>17.899999999999999</v>
      </c>
      <c r="FK136" s="7">
        <f>FK28+FK42+FK78+FK125+FK131</f>
        <v>30</v>
      </c>
      <c r="FL136" s="11">
        <f t="shared" ref="FL136:FQ136" si="137">FL28+FL42+FL78+FL131</f>
        <v>0</v>
      </c>
      <c r="FM136" s="10">
        <f t="shared" si="137"/>
        <v>0</v>
      </c>
      <c r="FN136" s="11">
        <f t="shared" si="137"/>
        <v>0</v>
      </c>
      <c r="FO136" s="10">
        <f t="shared" si="137"/>
        <v>0</v>
      </c>
      <c r="FP136" s="11">
        <f t="shared" si="137"/>
        <v>0</v>
      </c>
      <c r="FQ136" s="10">
        <f t="shared" si="137"/>
        <v>0</v>
      </c>
      <c r="FR136" s="7">
        <f>FR28+FR42+FR78+FR125+FR131</f>
        <v>0</v>
      </c>
      <c r="FS136" s="11">
        <f t="shared" ref="FS136:GD136" si="138">FS28+FS42+FS78+FS131</f>
        <v>0</v>
      </c>
      <c r="FT136" s="10">
        <f t="shared" si="138"/>
        <v>0</v>
      </c>
      <c r="FU136" s="11">
        <f t="shared" si="138"/>
        <v>0</v>
      </c>
      <c r="FV136" s="10">
        <f t="shared" si="138"/>
        <v>0</v>
      </c>
      <c r="FW136" s="11">
        <f t="shared" si="138"/>
        <v>0</v>
      </c>
      <c r="FX136" s="10">
        <f t="shared" si="138"/>
        <v>0</v>
      </c>
      <c r="FY136" s="11">
        <f t="shared" si="138"/>
        <v>0</v>
      </c>
      <c r="FZ136" s="10">
        <f t="shared" si="138"/>
        <v>0</v>
      </c>
      <c r="GA136" s="11">
        <f t="shared" si="138"/>
        <v>0</v>
      </c>
      <c r="GB136" s="10">
        <f t="shared" si="138"/>
        <v>0</v>
      </c>
      <c r="GC136" s="11">
        <f t="shared" si="138"/>
        <v>0</v>
      </c>
      <c r="GD136" s="10">
        <f t="shared" si="138"/>
        <v>0</v>
      </c>
      <c r="GE136" s="7">
        <f>GE28+GE42+GE78+GE125+GE131</f>
        <v>0</v>
      </c>
      <c r="GF136" s="7">
        <f>GF28+GF42+GF78+GF125+GF131</f>
        <v>0</v>
      </c>
    </row>
    <row r="138" spans="1:188" x14ac:dyDescent="0.2">
      <c r="D138" s="3" t="s">
        <v>22</v>
      </c>
      <c r="E138" s="3" t="s">
        <v>270</v>
      </c>
    </row>
    <row r="139" spans="1:188" x14ac:dyDescent="0.2">
      <c r="D139" s="3" t="s">
        <v>26</v>
      </c>
      <c r="E139" s="3" t="s">
        <v>271</v>
      </c>
    </row>
    <row r="140" spans="1:188" x14ac:dyDescent="0.2">
      <c r="D140" s="21" t="s">
        <v>32</v>
      </c>
      <c r="E140" s="21"/>
    </row>
    <row r="141" spans="1:188" x14ac:dyDescent="0.2">
      <c r="D141" s="3" t="s">
        <v>34</v>
      </c>
      <c r="E141" s="3" t="s">
        <v>272</v>
      </c>
    </row>
    <row r="142" spans="1:188" x14ac:dyDescent="0.2">
      <c r="D142" s="3" t="s">
        <v>35</v>
      </c>
      <c r="E142" s="3" t="s">
        <v>273</v>
      </c>
    </row>
    <row r="143" spans="1:188" x14ac:dyDescent="0.2">
      <c r="D143" s="3" t="s">
        <v>36</v>
      </c>
      <c r="E143" s="3" t="s">
        <v>274</v>
      </c>
    </row>
    <row r="144" spans="1:188" x14ac:dyDescent="0.2">
      <c r="D144" s="21" t="s">
        <v>33</v>
      </c>
      <c r="E144" s="21"/>
      <c r="M144" s="9"/>
      <c r="U144" s="9"/>
      <c r="AC144" s="9"/>
    </row>
    <row r="145" spans="4:5" x14ac:dyDescent="0.2">
      <c r="D145" s="3" t="s">
        <v>35</v>
      </c>
      <c r="E145" s="3" t="s">
        <v>273</v>
      </c>
    </row>
    <row r="146" spans="4:5" x14ac:dyDescent="0.2">
      <c r="D146" s="3" t="s">
        <v>37</v>
      </c>
      <c r="E146" s="3" t="s">
        <v>275</v>
      </c>
    </row>
    <row r="147" spans="4:5" x14ac:dyDescent="0.2">
      <c r="D147" s="3" t="s">
        <v>38</v>
      </c>
      <c r="E147" s="3" t="s">
        <v>276</v>
      </c>
    </row>
    <row r="148" spans="4:5" x14ac:dyDescent="0.2">
      <c r="D148" s="3" t="s">
        <v>36</v>
      </c>
      <c r="E148" s="3" t="s">
        <v>274</v>
      </c>
    </row>
    <row r="149" spans="4:5" x14ac:dyDescent="0.2">
      <c r="D149" s="3" t="s">
        <v>39</v>
      </c>
      <c r="E149" s="3" t="s">
        <v>277</v>
      </c>
    </row>
    <row r="150" spans="4:5" x14ac:dyDescent="0.2">
      <c r="D150" s="3" t="s">
        <v>40</v>
      </c>
      <c r="E150" s="3" t="s">
        <v>278</v>
      </c>
    </row>
  </sheetData>
  <mergeCells count="187">
    <mergeCell ref="A123:GF123"/>
    <mergeCell ref="A126:GF126"/>
    <mergeCell ref="A132:GF132"/>
    <mergeCell ref="D140:E140"/>
    <mergeCell ref="D144:E144"/>
    <mergeCell ref="C113:C120"/>
    <mergeCell ref="A113:A120"/>
    <mergeCell ref="B113:B120"/>
    <mergeCell ref="C121:C122"/>
    <mergeCell ref="A121:A122"/>
    <mergeCell ref="B121:B122"/>
    <mergeCell ref="C98:C104"/>
    <mergeCell ref="A98:A104"/>
    <mergeCell ref="B98:B104"/>
    <mergeCell ref="C105:C112"/>
    <mergeCell ref="A105:A112"/>
    <mergeCell ref="B105:B112"/>
    <mergeCell ref="C94:C95"/>
    <mergeCell ref="A94:A95"/>
    <mergeCell ref="B94:B95"/>
    <mergeCell ref="C96:C97"/>
    <mergeCell ref="A96:A97"/>
    <mergeCell ref="B96:B97"/>
    <mergeCell ref="C90:C91"/>
    <mergeCell ref="A90:A91"/>
    <mergeCell ref="B90:B91"/>
    <mergeCell ref="C92:C93"/>
    <mergeCell ref="A92:A93"/>
    <mergeCell ref="B92:B93"/>
    <mergeCell ref="C86:C87"/>
    <mergeCell ref="A86:A87"/>
    <mergeCell ref="B86:B87"/>
    <mergeCell ref="C88:C89"/>
    <mergeCell ref="A88:A89"/>
    <mergeCell ref="B88:B89"/>
    <mergeCell ref="C82:C83"/>
    <mergeCell ref="A82:A83"/>
    <mergeCell ref="B82:B83"/>
    <mergeCell ref="C84:C85"/>
    <mergeCell ref="A84:A85"/>
    <mergeCell ref="B84:B85"/>
    <mergeCell ref="A29:GF29"/>
    <mergeCell ref="A43:GF43"/>
    <mergeCell ref="A79:GF79"/>
    <mergeCell ref="C80:C81"/>
    <mergeCell ref="A80:A81"/>
    <mergeCell ref="B80:B81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Mechanika i budowa maszyn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2021-05-14T08:25:49Z</dcterms:created>
  <dcterms:modified xsi:type="dcterms:W3CDTF">2021-06-01T10:28:22Z</dcterms:modified>
</cp:coreProperties>
</file>