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73851C02-04E0-4D89-B685-CAB62CCAF810}" xr6:coauthVersionLast="45" xr6:coauthVersionMax="45" xr10:uidLastSave="{00000000-0000-0000-0000-000000000000}"/>
  <bookViews>
    <workbookView xWindow="-120" yWindow="-120" windowWidth="38640" windowHeight="15840"/>
  </bookViews>
  <sheets>
    <sheet name="Mechatroni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S17" i="1"/>
  <c r="AL17" i="1"/>
  <c r="BE17" i="1"/>
  <c r="BO17" i="1"/>
  <c r="BW17" i="1"/>
  <c r="CQ17" i="1"/>
  <c r="DJ17" i="1"/>
  <c r="EC17" i="1"/>
  <c r="EV17" i="1"/>
  <c r="FO17" i="1"/>
  <c r="I18" i="1"/>
  <c r="J18" i="1"/>
  <c r="K18" i="1"/>
  <c r="L18" i="1"/>
  <c r="M18" i="1"/>
  <c r="M28" i="1"/>
  <c r="N18" i="1"/>
  <c r="O18" i="1"/>
  <c r="P18" i="1"/>
  <c r="Q18" i="1"/>
  <c r="S18" i="1"/>
  <c r="AL18" i="1"/>
  <c r="F18" i="1"/>
  <c r="BE18" i="1"/>
  <c r="G18" i="1"/>
  <c r="BX18" i="1"/>
  <c r="CH18" i="1"/>
  <c r="CH28" i="1"/>
  <c r="CP18" i="1"/>
  <c r="R18" i="1"/>
  <c r="CQ18" i="1"/>
  <c r="DJ18" i="1"/>
  <c r="EC18" i="1"/>
  <c r="EV18" i="1"/>
  <c r="FO18" i="1"/>
  <c r="I19" i="1"/>
  <c r="J19" i="1"/>
  <c r="K19" i="1"/>
  <c r="L19" i="1"/>
  <c r="M19" i="1"/>
  <c r="N19" i="1"/>
  <c r="O19" i="1"/>
  <c r="P19" i="1"/>
  <c r="S19" i="1"/>
  <c r="S28" i="1"/>
  <c r="AL19" i="1"/>
  <c r="BE19" i="1"/>
  <c r="BX19" i="1"/>
  <c r="CQ19" i="1"/>
  <c r="DA19" i="1"/>
  <c r="DI19" i="1"/>
  <c r="EC19" i="1"/>
  <c r="EV19" i="1"/>
  <c r="FO19" i="1"/>
  <c r="G20" i="1"/>
  <c r="I20" i="1"/>
  <c r="J20" i="1"/>
  <c r="K20" i="1"/>
  <c r="L20" i="1"/>
  <c r="M20" i="1"/>
  <c r="N20" i="1"/>
  <c r="O20" i="1"/>
  <c r="P20" i="1"/>
  <c r="R20" i="1"/>
  <c r="AL20" i="1"/>
  <c r="BE20" i="1"/>
  <c r="BX20" i="1"/>
  <c r="CQ20" i="1"/>
  <c r="DJ20" i="1"/>
  <c r="EC20" i="1"/>
  <c r="EV20" i="1"/>
  <c r="FO20" i="1"/>
  <c r="I21" i="1"/>
  <c r="J21" i="1"/>
  <c r="K21" i="1"/>
  <c r="L21" i="1"/>
  <c r="M21" i="1"/>
  <c r="N21" i="1"/>
  <c r="O21" i="1"/>
  <c r="P21" i="1"/>
  <c r="R21" i="1"/>
  <c r="AL21" i="1"/>
  <c r="G21" i="1"/>
  <c r="BE21" i="1"/>
  <c r="F21" i="1"/>
  <c r="BX21" i="1"/>
  <c r="CQ21" i="1"/>
  <c r="DJ21" i="1"/>
  <c r="EC21" i="1"/>
  <c r="EV21" i="1"/>
  <c r="FO21" i="1"/>
  <c r="G22" i="1"/>
  <c r="I22" i="1"/>
  <c r="J22" i="1"/>
  <c r="K22" i="1"/>
  <c r="L22" i="1"/>
  <c r="M22" i="1"/>
  <c r="N22" i="1"/>
  <c r="O22" i="1"/>
  <c r="P22" i="1"/>
  <c r="R22" i="1"/>
  <c r="AL22" i="1"/>
  <c r="BE22" i="1"/>
  <c r="BX22" i="1"/>
  <c r="CQ22" i="1"/>
  <c r="DJ22" i="1"/>
  <c r="EC22" i="1"/>
  <c r="EV22" i="1"/>
  <c r="FO22" i="1"/>
  <c r="J23" i="1"/>
  <c r="K23" i="1"/>
  <c r="L23" i="1"/>
  <c r="M23" i="1"/>
  <c r="N23" i="1"/>
  <c r="O23" i="1"/>
  <c r="P23" i="1"/>
  <c r="R23" i="1"/>
  <c r="S23" i="1"/>
  <c r="AL23" i="1"/>
  <c r="BE23" i="1"/>
  <c r="BX23" i="1"/>
  <c r="CQ23" i="1"/>
  <c r="DJ23" i="1"/>
  <c r="EC23" i="1"/>
  <c r="ED23" i="1"/>
  <c r="EH23" i="1"/>
  <c r="EV23" i="1"/>
  <c r="FO23" i="1"/>
  <c r="J24" i="1"/>
  <c r="K24" i="1"/>
  <c r="L24" i="1"/>
  <c r="M24" i="1"/>
  <c r="N24" i="1"/>
  <c r="O24" i="1"/>
  <c r="P24" i="1"/>
  <c r="R24" i="1"/>
  <c r="S24" i="1"/>
  <c r="AL24" i="1"/>
  <c r="BE24" i="1"/>
  <c r="BX24" i="1"/>
  <c r="CQ24" i="1"/>
  <c r="DJ24" i="1"/>
  <c r="DK24" i="1"/>
  <c r="I24" i="1"/>
  <c r="H24" i="1"/>
  <c r="DO24" i="1"/>
  <c r="EC24" i="1"/>
  <c r="EV24" i="1"/>
  <c r="F24" i="1"/>
  <c r="FO24" i="1"/>
  <c r="J25" i="1"/>
  <c r="K25" i="1"/>
  <c r="L25" i="1"/>
  <c r="M25" i="1"/>
  <c r="N25" i="1"/>
  <c r="O25" i="1"/>
  <c r="P25" i="1"/>
  <c r="R25" i="1"/>
  <c r="S25" i="1"/>
  <c r="AL25" i="1"/>
  <c r="BE25" i="1"/>
  <c r="BX25" i="1"/>
  <c r="CQ25" i="1"/>
  <c r="CR25" i="1"/>
  <c r="CT25" i="1"/>
  <c r="CV25" i="1"/>
  <c r="EC25" i="1"/>
  <c r="EV25" i="1"/>
  <c r="FO25" i="1"/>
  <c r="I26" i="1"/>
  <c r="J26" i="1"/>
  <c r="K26" i="1"/>
  <c r="L26" i="1"/>
  <c r="M26" i="1"/>
  <c r="N26" i="1"/>
  <c r="O26" i="1"/>
  <c r="P26" i="1"/>
  <c r="R26" i="1"/>
  <c r="AL26" i="1"/>
  <c r="BE26" i="1"/>
  <c r="BX26" i="1"/>
  <c r="CQ26" i="1"/>
  <c r="DJ26" i="1"/>
  <c r="EC26" i="1"/>
  <c r="EV26" i="1"/>
  <c r="FO26" i="1"/>
  <c r="F27" i="1"/>
  <c r="I27" i="1"/>
  <c r="J27" i="1"/>
  <c r="H27" i="1"/>
  <c r="K27" i="1"/>
  <c r="L27" i="1"/>
  <c r="M27" i="1"/>
  <c r="N27" i="1"/>
  <c r="O27" i="1"/>
  <c r="P27" i="1"/>
  <c r="R27" i="1"/>
  <c r="AL27" i="1"/>
  <c r="BE27" i="1"/>
  <c r="BX27" i="1"/>
  <c r="CQ27" i="1"/>
  <c r="DJ27" i="1"/>
  <c r="EC27" i="1"/>
  <c r="EV27" i="1"/>
  <c r="FO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Y28" i="1"/>
  <c r="BZ28" i="1"/>
  <c r="CA28" i="1"/>
  <c r="CB28" i="1"/>
  <c r="CC28" i="1"/>
  <c r="CD28" i="1"/>
  <c r="CE28" i="1"/>
  <c r="CF28" i="1"/>
  <c r="CG28" i="1"/>
  <c r="CI28" i="1"/>
  <c r="CJ28" i="1"/>
  <c r="CK28" i="1"/>
  <c r="CL28" i="1"/>
  <c r="CM28" i="1"/>
  <c r="CN28" i="1"/>
  <c r="CO28" i="1"/>
  <c r="CP28" i="1"/>
  <c r="CQ28" i="1"/>
  <c r="CS28" i="1"/>
  <c r="CT28" i="1"/>
  <c r="CU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G30" i="1"/>
  <c r="I30" i="1"/>
  <c r="J30" i="1"/>
  <c r="K30" i="1"/>
  <c r="L30" i="1"/>
  <c r="M30" i="1"/>
  <c r="N30" i="1"/>
  <c r="O30" i="1"/>
  <c r="P30" i="1"/>
  <c r="R30" i="1"/>
  <c r="AL30" i="1"/>
  <c r="BE30" i="1"/>
  <c r="BX30" i="1"/>
  <c r="CQ30" i="1"/>
  <c r="DJ30" i="1"/>
  <c r="EC30" i="1"/>
  <c r="EV30" i="1"/>
  <c r="FO30" i="1"/>
  <c r="I31" i="1"/>
  <c r="J31" i="1"/>
  <c r="K31" i="1"/>
  <c r="L31" i="1"/>
  <c r="M31" i="1"/>
  <c r="N31" i="1"/>
  <c r="O31" i="1"/>
  <c r="P31" i="1"/>
  <c r="R31" i="1"/>
  <c r="AL31" i="1"/>
  <c r="G31" i="1"/>
  <c r="BE31" i="1"/>
  <c r="F31" i="1"/>
  <c r="BX31" i="1"/>
  <c r="CQ31" i="1"/>
  <c r="DJ31" i="1"/>
  <c r="EC31" i="1"/>
  <c r="EV31" i="1"/>
  <c r="FO31" i="1"/>
  <c r="G32" i="1"/>
  <c r="I32" i="1"/>
  <c r="J32" i="1"/>
  <c r="K32" i="1"/>
  <c r="L32" i="1"/>
  <c r="M32" i="1"/>
  <c r="N32" i="1"/>
  <c r="O32" i="1"/>
  <c r="P32" i="1"/>
  <c r="R32" i="1"/>
  <c r="AL32" i="1"/>
  <c r="BE32" i="1"/>
  <c r="BX32" i="1"/>
  <c r="CQ32" i="1"/>
  <c r="DJ32" i="1"/>
  <c r="EC32" i="1"/>
  <c r="EV32" i="1"/>
  <c r="FO32" i="1"/>
  <c r="I33" i="1"/>
  <c r="J33" i="1"/>
  <c r="H33" i="1"/>
  <c r="K33" i="1"/>
  <c r="L33" i="1"/>
  <c r="M33" i="1"/>
  <c r="N33" i="1"/>
  <c r="O33" i="1"/>
  <c r="P33" i="1"/>
  <c r="R33" i="1"/>
  <c r="AL33" i="1"/>
  <c r="G33" i="1"/>
  <c r="BE33" i="1"/>
  <c r="F33" i="1"/>
  <c r="BX33" i="1"/>
  <c r="CQ33" i="1"/>
  <c r="DJ33" i="1"/>
  <c r="EC33" i="1"/>
  <c r="EV33" i="1"/>
  <c r="FO33" i="1"/>
  <c r="G34" i="1"/>
  <c r="I34" i="1"/>
  <c r="J34" i="1"/>
  <c r="K34" i="1"/>
  <c r="L34" i="1"/>
  <c r="M34" i="1"/>
  <c r="N34" i="1"/>
  <c r="O34" i="1"/>
  <c r="P34" i="1"/>
  <c r="R34" i="1"/>
  <c r="AL34" i="1"/>
  <c r="BE34" i="1"/>
  <c r="BX34" i="1"/>
  <c r="CQ34" i="1"/>
  <c r="DJ34" i="1"/>
  <c r="EC34" i="1"/>
  <c r="EV34" i="1"/>
  <c r="FO34" i="1"/>
  <c r="J35" i="1"/>
  <c r="K35" i="1"/>
  <c r="L35" i="1"/>
  <c r="M35" i="1"/>
  <c r="O35" i="1"/>
  <c r="P35" i="1"/>
  <c r="R35" i="1"/>
  <c r="R47" i="1"/>
  <c r="S35" i="1"/>
  <c r="AL35" i="1"/>
  <c r="BE35" i="1"/>
  <c r="BX35" i="1"/>
  <c r="CQ35" i="1"/>
  <c r="CR35" i="1"/>
  <c r="CV35" i="1"/>
  <c r="DC35" i="1"/>
  <c r="N35" i="1"/>
  <c r="DI35" i="1"/>
  <c r="DJ35" i="1"/>
  <c r="EC35" i="1"/>
  <c r="EV35" i="1"/>
  <c r="FO35" i="1"/>
  <c r="F36" i="1"/>
  <c r="I36" i="1"/>
  <c r="J36" i="1"/>
  <c r="H36" i="1"/>
  <c r="K36" i="1"/>
  <c r="L36" i="1"/>
  <c r="M36" i="1"/>
  <c r="N36" i="1"/>
  <c r="O36" i="1"/>
  <c r="P36" i="1"/>
  <c r="R36" i="1"/>
  <c r="AL36" i="1"/>
  <c r="BE36" i="1"/>
  <c r="BX36" i="1"/>
  <c r="CQ36" i="1"/>
  <c r="DJ36" i="1"/>
  <c r="EC36" i="1"/>
  <c r="EV36" i="1"/>
  <c r="FO36" i="1"/>
  <c r="I37" i="1"/>
  <c r="J37" i="1"/>
  <c r="K37" i="1"/>
  <c r="M37" i="1"/>
  <c r="N37" i="1"/>
  <c r="O37" i="1"/>
  <c r="P37" i="1"/>
  <c r="S37" i="1"/>
  <c r="AL37" i="1"/>
  <c r="BE37" i="1"/>
  <c r="BX37" i="1"/>
  <c r="CQ37" i="1"/>
  <c r="DJ37" i="1"/>
  <c r="DK37" i="1"/>
  <c r="DO37" i="1"/>
  <c r="DR37" i="1"/>
  <c r="EB37" i="1"/>
  <c r="R37" i="1"/>
  <c r="EC37" i="1"/>
  <c r="EV37" i="1"/>
  <c r="FO37" i="1"/>
  <c r="I38" i="1"/>
  <c r="J38" i="1"/>
  <c r="K38" i="1"/>
  <c r="L38" i="1"/>
  <c r="M38" i="1"/>
  <c r="M47" i="1"/>
  <c r="N38" i="1"/>
  <c r="O38" i="1"/>
  <c r="P38" i="1"/>
  <c r="R38" i="1"/>
  <c r="AL38" i="1"/>
  <c r="BE38" i="1"/>
  <c r="BX38" i="1"/>
  <c r="CQ38" i="1"/>
  <c r="DJ38" i="1"/>
  <c r="EC38" i="1"/>
  <c r="EV38" i="1"/>
  <c r="FO38" i="1"/>
  <c r="F39" i="1"/>
  <c r="I39" i="1"/>
  <c r="J39" i="1"/>
  <c r="H39" i="1"/>
  <c r="K39" i="1"/>
  <c r="L39" i="1"/>
  <c r="M39" i="1"/>
  <c r="N39" i="1"/>
  <c r="O39" i="1"/>
  <c r="P39" i="1"/>
  <c r="R39" i="1"/>
  <c r="AL39" i="1"/>
  <c r="BE39" i="1"/>
  <c r="BX39" i="1"/>
  <c r="CQ39" i="1"/>
  <c r="DJ39" i="1"/>
  <c r="EC39" i="1"/>
  <c r="EV39" i="1"/>
  <c r="FO39" i="1"/>
  <c r="I40" i="1"/>
  <c r="J40" i="1"/>
  <c r="K40" i="1"/>
  <c r="L40" i="1"/>
  <c r="M40" i="1"/>
  <c r="N40" i="1"/>
  <c r="O40" i="1"/>
  <c r="P40" i="1"/>
  <c r="R40" i="1"/>
  <c r="AL40" i="1"/>
  <c r="BE40" i="1"/>
  <c r="BX40" i="1"/>
  <c r="CQ40" i="1"/>
  <c r="DJ40" i="1"/>
  <c r="EC40" i="1"/>
  <c r="EV40" i="1"/>
  <c r="FO40" i="1"/>
  <c r="F41" i="1"/>
  <c r="I41" i="1"/>
  <c r="J41" i="1"/>
  <c r="H41" i="1"/>
  <c r="K41" i="1"/>
  <c r="L41" i="1"/>
  <c r="M41" i="1"/>
  <c r="N41" i="1"/>
  <c r="O41" i="1"/>
  <c r="P41" i="1"/>
  <c r="R41" i="1"/>
  <c r="AL41" i="1"/>
  <c r="BE41" i="1"/>
  <c r="BX41" i="1"/>
  <c r="CQ41" i="1"/>
  <c r="DJ41" i="1"/>
  <c r="EC41" i="1"/>
  <c r="EV41" i="1"/>
  <c r="FO41" i="1"/>
  <c r="I42" i="1"/>
  <c r="J42" i="1"/>
  <c r="K42" i="1"/>
  <c r="L42" i="1"/>
  <c r="M42" i="1"/>
  <c r="N42" i="1"/>
  <c r="O42" i="1"/>
  <c r="P42" i="1"/>
  <c r="R42" i="1"/>
  <c r="AL42" i="1"/>
  <c r="BE42" i="1"/>
  <c r="BX42" i="1"/>
  <c r="CQ42" i="1"/>
  <c r="DJ42" i="1"/>
  <c r="EC42" i="1"/>
  <c r="EV42" i="1"/>
  <c r="FO42" i="1"/>
  <c r="F43" i="1"/>
  <c r="I43" i="1"/>
  <c r="J43" i="1"/>
  <c r="H43" i="1"/>
  <c r="K43" i="1"/>
  <c r="L43" i="1"/>
  <c r="M43" i="1"/>
  <c r="N43" i="1"/>
  <c r="O43" i="1"/>
  <c r="P43" i="1"/>
  <c r="R43" i="1"/>
  <c r="AL43" i="1"/>
  <c r="BE43" i="1"/>
  <c r="BX43" i="1"/>
  <c r="CQ43" i="1"/>
  <c r="DJ43" i="1"/>
  <c r="EC43" i="1"/>
  <c r="EV43" i="1"/>
  <c r="FO43" i="1"/>
  <c r="I44" i="1"/>
  <c r="J44" i="1"/>
  <c r="K44" i="1"/>
  <c r="L44" i="1"/>
  <c r="M44" i="1"/>
  <c r="N44" i="1"/>
  <c r="O44" i="1"/>
  <c r="P44" i="1"/>
  <c r="R44" i="1"/>
  <c r="AL44" i="1"/>
  <c r="BE44" i="1"/>
  <c r="BX44" i="1"/>
  <c r="CQ44" i="1"/>
  <c r="DJ44" i="1"/>
  <c r="EC44" i="1"/>
  <c r="EV44" i="1"/>
  <c r="FO44" i="1"/>
  <c r="F45" i="1"/>
  <c r="I45" i="1"/>
  <c r="J45" i="1"/>
  <c r="H45" i="1"/>
  <c r="K45" i="1"/>
  <c r="L45" i="1"/>
  <c r="M45" i="1"/>
  <c r="N45" i="1"/>
  <c r="O45" i="1"/>
  <c r="P45" i="1"/>
  <c r="R45" i="1"/>
  <c r="AL45" i="1"/>
  <c r="BE45" i="1"/>
  <c r="BX45" i="1"/>
  <c r="CQ45" i="1"/>
  <c r="DJ45" i="1"/>
  <c r="EC45" i="1"/>
  <c r="EV45" i="1"/>
  <c r="FO45" i="1"/>
  <c r="I46" i="1"/>
  <c r="J46" i="1"/>
  <c r="K46" i="1"/>
  <c r="L46" i="1"/>
  <c r="M46" i="1"/>
  <c r="N46" i="1"/>
  <c r="O46" i="1"/>
  <c r="P46" i="1"/>
  <c r="R46" i="1"/>
  <c r="AL46" i="1"/>
  <c r="BE46" i="1"/>
  <c r="BX46" i="1"/>
  <c r="CQ46" i="1"/>
  <c r="DJ46" i="1"/>
  <c r="EC46" i="1"/>
  <c r="EV46" i="1"/>
  <c r="FO46" i="1"/>
  <c r="K47" i="1"/>
  <c r="O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S47" i="1"/>
  <c r="CT47" i="1"/>
  <c r="CU47" i="1"/>
  <c r="CV47" i="1"/>
  <c r="CW47" i="1"/>
  <c r="CX47" i="1"/>
  <c r="CY47" i="1"/>
  <c r="CZ47" i="1"/>
  <c r="DA47" i="1"/>
  <c r="DB47" i="1"/>
  <c r="DD47" i="1"/>
  <c r="DE47" i="1"/>
  <c r="DF47" i="1"/>
  <c r="DG47" i="1"/>
  <c r="DH47" i="1"/>
  <c r="DI47" i="1"/>
  <c r="DK47" i="1"/>
  <c r="DL47" i="1"/>
  <c r="DM47" i="1"/>
  <c r="DN47" i="1"/>
  <c r="DO47" i="1"/>
  <c r="DP47" i="1"/>
  <c r="DQ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I49" i="1"/>
  <c r="J49" i="1"/>
  <c r="K49" i="1"/>
  <c r="K82" i="1"/>
  <c r="L49" i="1"/>
  <c r="M49" i="1"/>
  <c r="N49" i="1"/>
  <c r="O49" i="1"/>
  <c r="O82" i="1"/>
  <c r="P49" i="1"/>
  <c r="R49" i="1"/>
  <c r="AL49" i="1"/>
  <c r="BE49" i="1"/>
  <c r="BX49" i="1"/>
  <c r="CQ49" i="1"/>
  <c r="DJ49" i="1"/>
  <c r="EC49" i="1"/>
  <c r="EV49" i="1"/>
  <c r="FO49" i="1"/>
  <c r="F50" i="1"/>
  <c r="J50" i="1"/>
  <c r="K50" i="1"/>
  <c r="L50" i="1"/>
  <c r="M50" i="1"/>
  <c r="N50" i="1"/>
  <c r="O50" i="1"/>
  <c r="P50" i="1"/>
  <c r="R50" i="1"/>
  <c r="S50" i="1"/>
  <c r="AL50" i="1"/>
  <c r="BE50" i="1"/>
  <c r="BX50" i="1"/>
  <c r="CQ50" i="1"/>
  <c r="DJ50" i="1"/>
  <c r="DK50" i="1"/>
  <c r="I50" i="1"/>
  <c r="H50" i="1"/>
  <c r="DM50" i="1"/>
  <c r="DO50" i="1"/>
  <c r="EC50" i="1"/>
  <c r="EV50" i="1"/>
  <c r="FO50" i="1"/>
  <c r="G51" i="1"/>
  <c r="I51" i="1"/>
  <c r="J51" i="1"/>
  <c r="K51" i="1"/>
  <c r="L51" i="1"/>
  <c r="M51" i="1"/>
  <c r="N51" i="1"/>
  <c r="O51" i="1"/>
  <c r="P51" i="1"/>
  <c r="R51" i="1"/>
  <c r="AL51" i="1"/>
  <c r="BE51" i="1"/>
  <c r="BX51" i="1"/>
  <c r="CQ51" i="1"/>
  <c r="DJ51" i="1"/>
  <c r="EC51" i="1"/>
  <c r="EV51" i="1"/>
  <c r="FO51" i="1"/>
  <c r="I52" i="1"/>
  <c r="J52" i="1"/>
  <c r="H52" i="1"/>
  <c r="K52" i="1"/>
  <c r="L52" i="1"/>
  <c r="M52" i="1"/>
  <c r="N52" i="1"/>
  <c r="O52" i="1"/>
  <c r="P52" i="1"/>
  <c r="R52" i="1"/>
  <c r="AL52" i="1"/>
  <c r="G52" i="1"/>
  <c r="BE52" i="1"/>
  <c r="F52" i="1"/>
  <c r="BX52" i="1"/>
  <c r="CQ52" i="1"/>
  <c r="DJ52" i="1"/>
  <c r="EC52" i="1"/>
  <c r="EV52" i="1"/>
  <c r="FO52" i="1"/>
  <c r="G53" i="1"/>
  <c r="I53" i="1"/>
  <c r="J53" i="1"/>
  <c r="K53" i="1"/>
  <c r="L53" i="1"/>
  <c r="M53" i="1"/>
  <c r="N53" i="1"/>
  <c r="O53" i="1"/>
  <c r="P53" i="1"/>
  <c r="R53" i="1"/>
  <c r="AL53" i="1"/>
  <c r="BE53" i="1"/>
  <c r="BX53" i="1"/>
  <c r="CQ53" i="1"/>
  <c r="DJ53" i="1"/>
  <c r="EC53" i="1"/>
  <c r="EV53" i="1"/>
  <c r="FO53" i="1"/>
  <c r="I54" i="1"/>
  <c r="J54" i="1"/>
  <c r="H54" i="1"/>
  <c r="K54" i="1"/>
  <c r="L54" i="1"/>
  <c r="M54" i="1"/>
  <c r="N54" i="1"/>
  <c r="O54" i="1"/>
  <c r="P54" i="1"/>
  <c r="R54" i="1"/>
  <c r="AL54" i="1"/>
  <c r="G54" i="1"/>
  <c r="BE54" i="1"/>
  <c r="F54" i="1"/>
  <c r="BX54" i="1"/>
  <c r="CQ54" i="1"/>
  <c r="DJ54" i="1"/>
  <c r="EC54" i="1"/>
  <c r="EV54" i="1"/>
  <c r="FO54" i="1"/>
  <c r="I55" i="1"/>
  <c r="K55" i="1"/>
  <c r="L55" i="1"/>
  <c r="M55" i="1"/>
  <c r="N55" i="1"/>
  <c r="O55" i="1"/>
  <c r="P55" i="1"/>
  <c r="R55" i="1"/>
  <c r="S55" i="1"/>
  <c r="S82" i="1"/>
  <c r="AL55" i="1"/>
  <c r="BE55" i="1"/>
  <c r="G55" i="1"/>
  <c r="BF55" i="1"/>
  <c r="BH55" i="1"/>
  <c r="BJ55" i="1"/>
  <c r="BX55" i="1"/>
  <c r="CQ55" i="1"/>
  <c r="DJ55" i="1"/>
  <c r="EC55" i="1"/>
  <c r="EV55" i="1"/>
  <c r="FO55" i="1"/>
  <c r="J56" i="1"/>
  <c r="K56" i="1"/>
  <c r="L56" i="1"/>
  <c r="M56" i="1"/>
  <c r="N56" i="1"/>
  <c r="O56" i="1"/>
  <c r="P56" i="1"/>
  <c r="S56" i="1"/>
  <c r="AL56" i="1"/>
  <c r="BE56" i="1"/>
  <c r="BX56" i="1"/>
  <c r="CQ56" i="1"/>
  <c r="DJ56" i="1"/>
  <c r="EC56" i="1"/>
  <c r="ED56" i="1"/>
  <c r="EF56" i="1"/>
  <c r="EH56" i="1"/>
  <c r="EK56" i="1"/>
  <c r="EU56" i="1"/>
  <c r="R56" i="1"/>
  <c r="FO56" i="1"/>
  <c r="FO82" i="1"/>
  <c r="I57" i="1"/>
  <c r="J57" i="1"/>
  <c r="K57" i="1"/>
  <c r="L57" i="1"/>
  <c r="M57" i="1"/>
  <c r="N57" i="1"/>
  <c r="O57" i="1"/>
  <c r="P57" i="1"/>
  <c r="R57" i="1"/>
  <c r="AL57" i="1"/>
  <c r="BE57" i="1"/>
  <c r="BX57" i="1"/>
  <c r="CQ57" i="1"/>
  <c r="DJ57" i="1"/>
  <c r="EC57" i="1"/>
  <c r="EV57" i="1"/>
  <c r="FO57" i="1"/>
  <c r="I58" i="1"/>
  <c r="J58" i="1"/>
  <c r="H58" i="1"/>
  <c r="K58" i="1"/>
  <c r="L58" i="1"/>
  <c r="M58" i="1"/>
  <c r="N58" i="1"/>
  <c r="O58" i="1"/>
  <c r="P58" i="1"/>
  <c r="R58" i="1"/>
  <c r="AL58" i="1"/>
  <c r="BE58" i="1"/>
  <c r="F58" i="1"/>
  <c r="BX58" i="1"/>
  <c r="CQ58" i="1"/>
  <c r="CQ82" i="1"/>
  <c r="DJ58" i="1"/>
  <c r="EC58" i="1"/>
  <c r="EV58" i="1"/>
  <c r="FO58" i="1"/>
  <c r="I59" i="1"/>
  <c r="J59" i="1"/>
  <c r="K59" i="1"/>
  <c r="L59" i="1"/>
  <c r="M59" i="1"/>
  <c r="N59" i="1"/>
  <c r="O59" i="1"/>
  <c r="P59" i="1"/>
  <c r="R59" i="1"/>
  <c r="AL59" i="1"/>
  <c r="BE59" i="1"/>
  <c r="BX59" i="1"/>
  <c r="CQ59" i="1"/>
  <c r="DJ59" i="1"/>
  <c r="EC59" i="1"/>
  <c r="EV59" i="1"/>
  <c r="FO59" i="1"/>
  <c r="I60" i="1"/>
  <c r="J60" i="1"/>
  <c r="H60" i="1"/>
  <c r="K60" i="1"/>
  <c r="L60" i="1"/>
  <c r="M60" i="1"/>
  <c r="N60" i="1"/>
  <c r="O60" i="1"/>
  <c r="P60" i="1"/>
  <c r="R60" i="1"/>
  <c r="AL60" i="1"/>
  <c r="BE60" i="1"/>
  <c r="F60" i="1"/>
  <c r="BX60" i="1"/>
  <c r="CQ60" i="1"/>
  <c r="DJ60" i="1"/>
  <c r="EC60" i="1"/>
  <c r="EV60" i="1"/>
  <c r="FO60" i="1"/>
  <c r="J61" i="1"/>
  <c r="K61" i="1"/>
  <c r="M61" i="1"/>
  <c r="N61" i="1"/>
  <c r="O61" i="1"/>
  <c r="P61" i="1"/>
  <c r="S61" i="1"/>
  <c r="AL61" i="1"/>
  <c r="BE61" i="1"/>
  <c r="G61" i="1"/>
  <c r="BX61" i="1"/>
  <c r="BY61" i="1"/>
  <c r="I61" i="1"/>
  <c r="CC61" i="1"/>
  <c r="CF61" i="1"/>
  <c r="CP61" i="1"/>
  <c r="R61" i="1"/>
  <c r="CQ61" i="1"/>
  <c r="DJ61" i="1"/>
  <c r="EC61" i="1"/>
  <c r="EV61" i="1"/>
  <c r="FO61" i="1"/>
  <c r="I62" i="1"/>
  <c r="J62" i="1"/>
  <c r="K62" i="1"/>
  <c r="L62" i="1"/>
  <c r="M62" i="1"/>
  <c r="O62" i="1"/>
  <c r="P62" i="1"/>
  <c r="S62" i="1"/>
  <c r="AL62" i="1"/>
  <c r="BE62" i="1"/>
  <c r="BX62" i="1"/>
  <c r="CQ62" i="1"/>
  <c r="CR62" i="1"/>
  <c r="CV62" i="1"/>
  <c r="DC62" i="1"/>
  <c r="N62" i="1"/>
  <c r="DI62" i="1"/>
  <c r="R62" i="1"/>
  <c r="EC62" i="1"/>
  <c r="EV62" i="1"/>
  <c r="FO62" i="1"/>
  <c r="G63" i="1"/>
  <c r="I63" i="1"/>
  <c r="J63" i="1"/>
  <c r="K63" i="1"/>
  <c r="L63" i="1"/>
  <c r="M63" i="1"/>
  <c r="N63" i="1"/>
  <c r="O63" i="1"/>
  <c r="P63" i="1"/>
  <c r="R63" i="1"/>
  <c r="AL63" i="1"/>
  <c r="BE63" i="1"/>
  <c r="BX63" i="1"/>
  <c r="CQ63" i="1"/>
  <c r="DJ63" i="1"/>
  <c r="EC63" i="1"/>
  <c r="EV63" i="1"/>
  <c r="FO63" i="1"/>
  <c r="I64" i="1"/>
  <c r="J64" i="1"/>
  <c r="H64" i="1"/>
  <c r="K64" i="1"/>
  <c r="L64" i="1"/>
  <c r="M64" i="1"/>
  <c r="N64" i="1"/>
  <c r="O64" i="1"/>
  <c r="P64" i="1"/>
  <c r="R64" i="1"/>
  <c r="AL64" i="1"/>
  <c r="G64" i="1"/>
  <c r="BE64" i="1"/>
  <c r="F64" i="1"/>
  <c r="BX64" i="1"/>
  <c r="CQ64" i="1"/>
  <c r="DJ64" i="1"/>
  <c r="EC64" i="1"/>
  <c r="EV64" i="1"/>
  <c r="FO64" i="1"/>
  <c r="G65" i="1"/>
  <c r="I65" i="1"/>
  <c r="J65" i="1"/>
  <c r="K65" i="1"/>
  <c r="L65" i="1"/>
  <c r="M65" i="1"/>
  <c r="N65" i="1"/>
  <c r="O65" i="1"/>
  <c r="P65" i="1"/>
  <c r="R65" i="1"/>
  <c r="AL65" i="1"/>
  <c r="BE65" i="1"/>
  <c r="BX65" i="1"/>
  <c r="CQ65" i="1"/>
  <c r="DJ65" i="1"/>
  <c r="EC65" i="1"/>
  <c r="EV65" i="1"/>
  <c r="FO65" i="1"/>
  <c r="I66" i="1"/>
  <c r="J66" i="1"/>
  <c r="H66" i="1"/>
  <c r="K66" i="1"/>
  <c r="L66" i="1"/>
  <c r="M66" i="1"/>
  <c r="N66" i="1"/>
  <c r="O66" i="1"/>
  <c r="P66" i="1"/>
  <c r="R66" i="1"/>
  <c r="AL66" i="1"/>
  <c r="G66" i="1"/>
  <c r="BE66" i="1"/>
  <c r="F66" i="1"/>
  <c r="BX66" i="1"/>
  <c r="CQ66" i="1"/>
  <c r="DJ66" i="1"/>
  <c r="EC66" i="1"/>
  <c r="EV66" i="1"/>
  <c r="FO66" i="1"/>
  <c r="G67" i="1"/>
  <c r="I67" i="1"/>
  <c r="J67" i="1"/>
  <c r="K67" i="1"/>
  <c r="L67" i="1"/>
  <c r="M67" i="1"/>
  <c r="N67" i="1"/>
  <c r="O67" i="1"/>
  <c r="P67" i="1"/>
  <c r="R67" i="1"/>
  <c r="AL67" i="1"/>
  <c r="BE67" i="1"/>
  <c r="BX67" i="1"/>
  <c r="CQ67" i="1"/>
  <c r="DJ67" i="1"/>
  <c r="EC67" i="1"/>
  <c r="EV67" i="1"/>
  <c r="FO67" i="1"/>
  <c r="I68" i="1"/>
  <c r="J68" i="1"/>
  <c r="H68" i="1"/>
  <c r="K68" i="1"/>
  <c r="L68" i="1"/>
  <c r="M68" i="1"/>
  <c r="N68" i="1"/>
  <c r="O68" i="1"/>
  <c r="P68" i="1"/>
  <c r="R68" i="1"/>
  <c r="AL68" i="1"/>
  <c r="G68" i="1"/>
  <c r="BE68" i="1"/>
  <c r="F68" i="1"/>
  <c r="BX68" i="1"/>
  <c r="CQ68" i="1"/>
  <c r="DJ68" i="1"/>
  <c r="EC68" i="1"/>
  <c r="EV68" i="1"/>
  <c r="FO68" i="1"/>
  <c r="G69" i="1"/>
  <c r="I69" i="1"/>
  <c r="J69" i="1"/>
  <c r="K69" i="1"/>
  <c r="L69" i="1"/>
  <c r="M69" i="1"/>
  <c r="N69" i="1"/>
  <c r="O69" i="1"/>
  <c r="P69" i="1"/>
  <c r="R69" i="1"/>
  <c r="AL69" i="1"/>
  <c r="BE69" i="1"/>
  <c r="BX69" i="1"/>
  <c r="CQ69" i="1"/>
  <c r="DJ69" i="1"/>
  <c r="EC69" i="1"/>
  <c r="EV69" i="1"/>
  <c r="FO69" i="1"/>
  <c r="I70" i="1"/>
  <c r="J70" i="1"/>
  <c r="H70" i="1"/>
  <c r="K70" i="1"/>
  <c r="L70" i="1"/>
  <c r="M70" i="1"/>
  <c r="N70" i="1"/>
  <c r="O70" i="1"/>
  <c r="P70" i="1"/>
  <c r="R70" i="1"/>
  <c r="AL70" i="1"/>
  <c r="G70" i="1"/>
  <c r="BE70" i="1"/>
  <c r="F70" i="1"/>
  <c r="BX70" i="1"/>
  <c r="CQ70" i="1"/>
  <c r="DJ70" i="1"/>
  <c r="EC70" i="1"/>
  <c r="EV70" i="1"/>
  <c r="FO70" i="1"/>
  <c r="G71" i="1"/>
  <c r="I71" i="1"/>
  <c r="J71" i="1"/>
  <c r="K71" i="1"/>
  <c r="L71" i="1"/>
  <c r="M71" i="1"/>
  <c r="N71" i="1"/>
  <c r="O71" i="1"/>
  <c r="P71" i="1"/>
  <c r="R71" i="1"/>
  <c r="AL71" i="1"/>
  <c r="BE71" i="1"/>
  <c r="BX71" i="1"/>
  <c r="CQ71" i="1"/>
  <c r="DJ71" i="1"/>
  <c r="EC71" i="1"/>
  <c r="EV71" i="1"/>
  <c r="FO71" i="1"/>
  <c r="J72" i="1"/>
  <c r="K72" i="1"/>
  <c r="M72" i="1"/>
  <c r="N72" i="1"/>
  <c r="O72" i="1"/>
  <c r="P72" i="1"/>
  <c r="R72" i="1"/>
  <c r="S72" i="1"/>
  <c r="AL72" i="1"/>
  <c r="BE72" i="1"/>
  <c r="BX72" i="1"/>
  <c r="CQ72" i="1"/>
  <c r="CR72" i="1"/>
  <c r="CV72" i="1"/>
  <c r="CY72" i="1"/>
  <c r="L72" i="1"/>
  <c r="DI72" i="1"/>
  <c r="DJ72" i="1"/>
  <c r="EC72" i="1"/>
  <c r="EV72" i="1"/>
  <c r="FO72" i="1"/>
  <c r="I73" i="1"/>
  <c r="J73" i="1"/>
  <c r="H73" i="1"/>
  <c r="K73" i="1"/>
  <c r="L73" i="1"/>
  <c r="M73" i="1"/>
  <c r="N73" i="1"/>
  <c r="O73" i="1"/>
  <c r="P73" i="1"/>
  <c r="R73" i="1"/>
  <c r="AL73" i="1"/>
  <c r="BE73" i="1"/>
  <c r="F73" i="1"/>
  <c r="BX73" i="1"/>
  <c r="CQ73" i="1"/>
  <c r="DJ73" i="1"/>
  <c r="EC73" i="1"/>
  <c r="EV73" i="1"/>
  <c r="FO73" i="1"/>
  <c r="I74" i="1"/>
  <c r="J74" i="1"/>
  <c r="K74" i="1"/>
  <c r="L74" i="1"/>
  <c r="M74" i="1"/>
  <c r="N74" i="1"/>
  <c r="O74" i="1"/>
  <c r="P74" i="1"/>
  <c r="R74" i="1"/>
  <c r="AL74" i="1"/>
  <c r="BE74" i="1"/>
  <c r="BX74" i="1"/>
  <c r="CQ74" i="1"/>
  <c r="DJ74" i="1"/>
  <c r="EC74" i="1"/>
  <c r="EV74" i="1"/>
  <c r="FO74" i="1"/>
  <c r="F75" i="1"/>
  <c r="J75" i="1"/>
  <c r="K75" i="1"/>
  <c r="L75" i="1"/>
  <c r="M75" i="1"/>
  <c r="N75" i="1"/>
  <c r="O75" i="1"/>
  <c r="P75" i="1"/>
  <c r="R75" i="1"/>
  <c r="S75" i="1"/>
  <c r="AL75" i="1"/>
  <c r="BE75" i="1"/>
  <c r="BX75" i="1"/>
  <c r="CQ75" i="1"/>
  <c r="CR75" i="1"/>
  <c r="I75" i="1"/>
  <c r="H75" i="1"/>
  <c r="CV75" i="1"/>
  <c r="CY75" i="1"/>
  <c r="DI75" i="1"/>
  <c r="DJ75" i="1"/>
  <c r="EC75" i="1"/>
  <c r="EV75" i="1"/>
  <c r="FO75" i="1"/>
  <c r="I76" i="1"/>
  <c r="J76" i="1"/>
  <c r="H76" i="1"/>
  <c r="K76" i="1"/>
  <c r="L76" i="1"/>
  <c r="M76" i="1"/>
  <c r="N76" i="1"/>
  <c r="O76" i="1"/>
  <c r="P76" i="1"/>
  <c r="R76" i="1"/>
  <c r="AL76" i="1"/>
  <c r="G76" i="1"/>
  <c r="BE76" i="1"/>
  <c r="F76" i="1"/>
  <c r="BX76" i="1"/>
  <c r="CQ76" i="1"/>
  <c r="DJ76" i="1"/>
  <c r="EC76" i="1"/>
  <c r="EV76" i="1"/>
  <c r="FO76" i="1"/>
  <c r="I77" i="1"/>
  <c r="J77" i="1"/>
  <c r="K77" i="1"/>
  <c r="L77" i="1"/>
  <c r="M77" i="1"/>
  <c r="O77" i="1"/>
  <c r="P77" i="1"/>
  <c r="S77" i="1"/>
  <c r="AL77" i="1"/>
  <c r="BE77" i="1"/>
  <c r="BX77" i="1"/>
  <c r="CQ77" i="1"/>
  <c r="DJ77" i="1"/>
  <c r="EC77" i="1"/>
  <c r="ED77" i="1"/>
  <c r="EH77" i="1"/>
  <c r="EO77" i="1"/>
  <c r="N77" i="1"/>
  <c r="EU77" i="1"/>
  <c r="R77" i="1"/>
  <c r="FO77" i="1"/>
  <c r="I78" i="1"/>
  <c r="J78" i="1"/>
  <c r="K78" i="1"/>
  <c r="L78" i="1"/>
  <c r="M78" i="1"/>
  <c r="N78" i="1"/>
  <c r="O78" i="1"/>
  <c r="P78" i="1"/>
  <c r="R78" i="1"/>
  <c r="AL78" i="1"/>
  <c r="BE78" i="1"/>
  <c r="BX78" i="1"/>
  <c r="CQ78" i="1"/>
  <c r="DJ78" i="1"/>
  <c r="EC78" i="1"/>
  <c r="EV78" i="1"/>
  <c r="FO78" i="1"/>
  <c r="I79" i="1"/>
  <c r="J79" i="1"/>
  <c r="H79" i="1"/>
  <c r="K79" i="1"/>
  <c r="L79" i="1"/>
  <c r="M79" i="1"/>
  <c r="N79" i="1"/>
  <c r="O79" i="1"/>
  <c r="P79" i="1"/>
  <c r="R79" i="1"/>
  <c r="AL79" i="1"/>
  <c r="BE79" i="1"/>
  <c r="F79" i="1"/>
  <c r="BX79" i="1"/>
  <c r="CQ79" i="1"/>
  <c r="DJ79" i="1"/>
  <c r="EC79" i="1"/>
  <c r="EV79" i="1"/>
  <c r="FO79" i="1"/>
  <c r="I80" i="1"/>
  <c r="J80" i="1"/>
  <c r="K80" i="1"/>
  <c r="L80" i="1"/>
  <c r="M80" i="1"/>
  <c r="N80" i="1"/>
  <c r="O80" i="1"/>
  <c r="P80" i="1"/>
  <c r="R80" i="1"/>
  <c r="AL80" i="1"/>
  <c r="BE80" i="1"/>
  <c r="BX80" i="1"/>
  <c r="CQ80" i="1"/>
  <c r="DJ80" i="1"/>
  <c r="EC80" i="1"/>
  <c r="EV80" i="1"/>
  <c r="FO80" i="1"/>
  <c r="I81" i="1"/>
  <c r="J81" i="1"/>
  <c r="H81" i="1"/>
  <c r="K81" i="1"/>
  <c r="L81" i="1"/>
  <c r="M81" i="1"/>
  <c r="N81" i="1"/>
  <c r="O81" i="1"/>
  <c r="P81" i="1"/>
  <c r="R81" i="1"/>
  <c r="AL81" i="1"/>
  <c r="BE81" i="1"/>
  <c r="F81" i="1"/>
  <c r="BX81" i="1"/>
  <c r="CQ81" i="1"/>
  <c r="DJ81" i="1"/>
  <c r="EC81" i="1"/>
  <c r="EV81" i="1"/>
  <c r="FO81" i="1"/>
  <c r="M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Y82" i="1"/>
  <c r="BZ82" i="1"/>
  <c r="CA82" i="1"/>
  <c r="CB82" i="1"/>
  <c r="CC82" i="1"/>
  <c r="CD82" i="1"/>
  <c r="CE82" i="1"/>
  <c r="CG82" i="1"/>
  <c r="CH82" i="1"/>
  <c r="CI82" i="1"/>
  <c r="CJ82" i="1"/>
  <c r="CK82" i="1"/>
  <c r="CL82" i="1"/>
  <c r="CM82" i="1"/>
  <c r="CN82" i="1"/>
  <c r="CO82" i="1"/>
  <c r="CP82" i="1"/>
  <c r="CS82" i="1"/>
  <c r="CT82" i="1"/>
  <c r="CU82" i="1"/>
  <c r="CW82" i="1"/>
  <c r="CX82" i="1"/>
  <c r="CZ82" i="1"/>
  <c r="DA82" i="1"/>
  <c r="DB82" i="1"/>
  <c r="DC82" i="1"/>
  <c r="DD82" i="1"/>
  <c r="DE82" i="1"/>
  <c r="DF82" i="1"/>
  <c r="DG82" i="1"/>
  <c r="DH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E82" i="1"/>
  <c r="EF82" i="1"/>
  <c r="EG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W82" i="1"/>
  <c r="EX82" i="1"/>
  <c r="EY82" i="1"/>
  <c r="EZ82" i="1"/>
  <c r="FA82" i="1"/>
  <c r="FB82" i="1"/>
  <c r="FC82" i="1"/>
  <c r="FD82" i="1"/>
  <c r="FE82" i="1"/>
  <c r="FF82" i="1"/>
  <c r="FG82" i="1"/>
  <c r="FH82" i="1"/>
  <c r="FI82" i="1"/>
  <c r="FJ82" i="1"/>
  <c r="FK82" i="1"/>
  <c r="FL82" i="1"/>
  <c r="FM82" i="1"/>
  <c r="FN82" i="1"/>
  <c r="G84" i="1"/>
  <c r="I84" i="1"/>
  <c r="J84" i="1"/>
  <c r="K84" i="1"/>
  <c r="L84" i="1"/>
  <c r="M84" i="1"/>
  <c r="N84" i="1"/>
  <c r="O84" i="1"/>
  <c r="P84" i="1"/>
  <c r="R84" i="1"/>
  <c r="AL84" i="1"/>
  <c r="BE84" i="1"/>
  <c r="BX84" i="1"/>
  <c r="CQ84" i="1"/>
  <c r="DJ84" i="1"/>
  <c r="EC84" i="1"/>
  <c r="EV84" i="1"/>
  <c r="FO84" i="1"/>
  <c r="I85" i="1"/>
  <c r="J85" i="1"/>
  <c r="H85" i="1"/>
  <c r="K85" i="1"/>
  <c r="L85" i="1"/>
  <c r="M85" i="1"/>
  <c r="N85" i="1"/>
  <c r="O85" i="1"/>
  <c r="P85" i="1"/>
  <c r="R85" i="1"/>
  <c r="AL85" i="1"/>
  <c r="BE85" i="1"/>
  <c r="BX85" i="1"/>
  <c r="CQ85" i="1"/>
  <c r="DJ85" i="1"/>
  <c r="EC85" i="1"/>
  <c r="EV85" i="1"/>
  <c r="FO85" i="1"/>
  <c r="I86" i="1"/>
  <c r="J86" i="1"/>
  <c r="H86" i="1"/>
  <c r="K86" i="1"/>
  <c r="L86" i="1"/>
  <c r="M86" i="1"/>
  <c r="N86" i="1"/>
  <c r="O86" i="1"/>
  <c r="P86" i="1"/>
  <c r="R86" i="1"/>
  <c r="AL86" i="1"/>
  <c r="G86" i="1"/>
  <c r="BE86" i="1"/>
  <c r="F86" i="1"/>
  <c r="BX86" i="1"/>
  <c r="CQ86" i="1"/>
  <c r="DJ86" i="1"/>
  <c r="EC86" i="1"/>
  <c r="EV86" i="1"/>
  <c r="FO86" i="1"/>
  <c r="I87" i="1"/>
  <c r="H87" i="1"/>
  <c r="J87" i="1"/>
  <c r="K87" i="1"/>
  <c r="L87" i="1"/>
  <c r="M87" i="1"/>
  <c r="N87" i="1"/>
  <c r="O87" i="1"/>
  <c r="P87" i="1"/>
  <c r="R87" i="1"/>
  <c r="AL87" i="1"/>
  <c r="F87" i="1"/>
  <c r="BE87" i="1"/>
  <c r="BX87" i="1"/>
  <c r="CQ87" i="1"/>
  <c r="DJ87" i="1"/>
  <c r="EC87" i="1"/>
  <c r="EV87" i="1"/>
  <c r="FO87" i="1"/>
  <c r="I88" i="1"/>
  <c r="J88" i="1"/>
  <c r="H88" i="1"/>
  <c r="K88" i="1"/>
  <c r="L88" i="1"/>
  <c r="M88" i="1"/>
  <c r="N88" i="1"/>
  <c r="O88" i="1"/>
  <c r="P88" i="1"/>
  <c r="R88" i="1"/>
  <c r="AL88" i="1"/>
  <c r="G88" i="1"/>
  <c r="BE88" i="1"/>
  <c r="F88" i="1"/>
  <c r="BX88" i="1"/>
  <c r="CQ88" i="1"/>
  <c r="DJ88" i="1"/>
  <c r="EC88" i="1"/>
  <c r="EV88" i="1"/>
  <c r="FO88" i="1"/>
  <c r="I89" i="1"/>
  <c r="H89" i="1"/>
  <c r="J89" i="1"/>
  <c r="K89" i="1"/>
  <c r="L89" i="1"/>
  <c r="M89" i="1"/>
  <c r="N89" i="1"/>
  <c r="O89" i="1"/>
  <c r="P89" i="1"/>
  <c r="R89" i="1"/>
  <c r="AL89" i="1"/>
  <c r="F89" i="1"/>
  <c r="BE89" i="1"/>
  <c r="BX89" i="1"/>
  <c r="CQ89" i="1"/>
  <c r="DJ89" i="1"/>
  <c r="EC89" i="1"/>
  <c r="EV89" i="1"/>
  <c r="FO89" i="1"/>
  <c r="I90" i="1"/>
  <c r="J90" i="1"/>
  <c r="H90" i="1"/>
  <c r="K90" i="1"/>
  <c r="L90" i="1"/>
  <c r="M90" i="1"/>
  <c r="N90" i="1"/>
  <c r="O90" i="1"/>
  <c r="P90" i="1"/>
  <c r="R90" i="1"/>
  <c r="AL90" i="1"/>
  <c r="G90" i="1"/>
  <c r="BE90" i="1"/>
  <c r="F90" i="1"/>
  <c r="BX90" i="1"/>
  <c r="CQ90" i="1"/>
  <c r="DJ90" i="1"/>
  <c r="EC90" i="1"/>
  <c r="EV90" i="1"/>
  <c r="FO90" i="1"/>
  <c r="I91" i="1"/>
  <c r="H91" i="1"/>
  <c r="J91" i="1"/>
  <c r="K91" i="1"/>
  <c r="L91" i="1"/>
  <c r="M91" i="1"/>
  <c r="N91" i="1"/>
  <c r="O91" i="1"/>
  <c r="P91" i="1"/>
  <c r="R91" i="1"/>
  <c r="AL91" i="1"/>
  <c r="F91" i="1"/>
  <c r="BE91" i="1"/>
  <c r="BX91" i="1"/>
  <c r="CQ91" i="1"/>
  <c r="DJ91" i="1"/>
  <c r="EC91" i="1"/>
  <c r="EV91" i="1"/>
  <c r="FO91" i="1"/>
  <c r="I92" i="1"/>
  <c r="J92" i="1"/>
  <c r="H92" i="1"/>
  <c r="K92" i="1"/>
  <c r="L92" i="1"/>
  <c r="M92" i="1"/>
  <c r="N92" i="1"/>
  <c r="O92" i="1"/>
  <c r="P92" i="1"/>
  <c r="R92" i="1"/>
  <c r="AL92" i="1"/>
  <c r="G92" i="1"/>
  <c r="BE92" i="1"/>
  <c r="F92" i="1"/>
  <c r="BX92" i="1"/>
  <c r="CQ92" i="1"/>
  <c r="DJ92" i="1"/>
  <c r="EC92" i="1"/>
  <c r="EV92" i="1"/>
  <c r="FO92" i="1"/>
  <c r="I93" i="1"/>
  <c r="H93" i="1"/>
  <c r="J93" i="1"/>
  <c r="K93" i="1"/>
  <c r="L93" i="1"/>
  <c r="M93" i="1"/>
  <c r="N93" i="1"/>
  <c r="O93" i="1"/>
  <c r="P93" i="1"/>
  <c r="R93" i="1"/>
  <c r="AL93" i="1"/>
  <c r="F93" i="1"/>
  <c r="BE93" i="1"/>
  <c r="BX93" i="1"/>
  <c r="CQ93" i="1"/>
  <c r="DJ93" i="1"/>
  <c r="EC93" i="1"/>
  <c r="EV93" i="1"/>
  <c r="FO93" i="1"/>
  <c r="I94" i="1"/>
  <c r="J94" i="1"/>
  <c r="H94" i="1"/>
  <c r="K94" i="1"/>
  <c r="L94" i="1"/>
  <c r="M94" i="1"/>
  <c r="N94" i="1"/>
  <c r="O94" i="1"/>
  <c r="P94" i="1"/>
  <c r="R94" i="1"/>
  <c r="AL94" i="1"/>
  <c r="G94" i="1"/>
  <c r="BE94" i="1"/>
  <c r="F94" i="1"/>
  <c r="BX94" i="1"/>
  <c r="CQ94" i="1"/>
  <c r="DJ94" i="1"/>
  <c r="EC94" i="1"/>
  <c r="EV94" i="1"/>
  <c r="FO94" i="1"/>
  <c r="I95" i="1"/>
  <c r="H95" i="1"/>
  <c r="J95" i="1"/>
  <c r="K95" i="1"/>
  <c r="L95" i="1"/>
  <c r="M95" i="1"/>
  <c r="N95" i="1"/>
  <c r="O95" i="1"/>
  <c r="P95" i="1"/>
  <c r="R95" i="1"/>
  <c r="AL95" i="1"/>
  <c r="F95" i="1"/>
  <c r="BE95" i="1"/>
  <c r="BX95" i="1"/>
  <c r="CQ95" i="1"/>
  <c r="DJ95" i="1"/>
  <c r="EC95" i="1"/>
  <c r="EV95" i="1"/>
  <c r="FO95" i="1"/>
  <c r="I96" i="1"/>
  <c r="J96" i="1"/>
  <c r="H96" i="1"/>
  <c r="K96" i="1"/>
  <c r="L96" i="1"/>
  <c r="M96" i="1"/>
  <c r="N96" i="1"/>
  <c r="O96" i="1"/>
  <c r="P96" i="1"/>
  <c r="R96" i="1"/>
  <c r="AL96" i="1"/>
  <c r="G96" i="1"/>
  <c r="BE96" i="1"/>
  <c r="F96" i="1"/>
  <c r="BX96" i="1"/>
  <c r="CQ96" i="1"/>
  <c r="DJ96" i="1"/>
  <c r="EC96" i="1"/>
  <c r="EV96" i="1"/>
  <c r="FO96" i="1"/>
  <c r="I97" i="1"/>
  <c r="H97" i="1"/>
  <c r="J97" i="1"/>
  <c r="K97" i="1"/>
  <c r="L97" i="1"/>
  <c r="M97" i="1"/>
  <c r="N97" i="1"/>
  <c r="O97" i="1"/>
  <c r="P97" i="1"/>
  <c r="R97" i="1"/>
  <c r="AL97" i="1"/>
  <c r="F97" i="1"/>
  <c r="BE97" i="1"/>
  <c r="BX97" i="1"/>
  <c r="CQ97" i="1"/>
  <c r="DJ97" i="1"/>
  <c r="EC97" i="1"/>
  <c r="EV97" i="1"/>
  <c r="FO97" i="1"/>
  <c r="I98" i="1"/>
  <c r="J98" i="1"/>
  <c r="H98" i="1"/>
  <c r="K98" i="1"/>
  <c r="L98" i="1"/>
  <c r="M98" i="1"/>
  <c r="N98" i="1"/>
  <c r="O98" i="1"/>
  <c r="P98" i="1"/>
  <c r="R98" i="1"/>
  <c r="AL98" i="1"/>
  <c r="G98" i="1"/>
  <c r="BE98" i="1"/>
  <c r="F98" i="1"/>
  <c r="BX98" i="1"/>
  <c r="CQ98" i="1"/>
  <c r="DJ98" i="1"/>
  <c r="EC98" i="1"/>
  <c r="EV98" i="1"/>
  <c r="FO98" i="1"/>
  <c r="I99" i="1"/>
  <c r="H99" i="1"/>
  <c r="J99" i="1"/>
  <c r="K99" i="1"/>
  <c r="L99" i="1"/>
  <c r="M99" i="1"/>
  <c r="N99" i="1"/>
  <c r="O99" i="1"/>
  <c r="P99" i="1"/>
  <c r="R99" i="1"/>
  <c r="AL99" i="1"/>
  <c r="F99" i="1"/>
  <c r="BE99" i="1"/>
  <c r="BX99" i="1"/>
  <c r="CQ99" i="1"/>
  <c r="DJ99" i="1"/>
  <c r="EC99" i="1"/>
  <c r="EV99" i="1"/>
  <c r="FO99" i="1"/>
  <c r="I100" i="1"/>
  <c r="J100" i="1"/>
  <c r="H100" i="1"/>
  <c r="K100" i="1"/>
  <c r="L100" i="1"/>
  <c r="M100" i="1"/>
  <c r="N100" i="1"/>
  <c r="O100" i="1"/>
  <c r="P100" i="1"/>
  <c r="R100" i="1"/>
  <c r="AL100" i="1"/>
  <c r="G100" i="1"/>
  <c r="BE100" i="1"/>
  <c r="F100" i="1"/>
  <c r="BX100" i="1"/>
  <c r="CQ100" i="1"/>
  <c r="DJ100" i="1"/>
  <c r="EC100" i="1"/>
  <c r="EV100" i="1"/>
  <c r="FO100" i="1"/>
  <c r="I101" i="1"/>
  <c r="H101" i="1"/>
  <c r="J101" i="1"/>
  <c r="K101" i="1"/>
  <c r="L101" i="1"/>
  <c r="M101" i="1"/>
  <c r="N101" i="1"/>
  <c r="O101" i="1"/>
  <c r="P101" i="1"/>
  <c r="R101" i="1"/>
  <c r="AL101" i="1"/>
  <c r="F101" i="1"/>
  <c r="BE101" i="1"/>
  <c r="BX101" i="1"/>
  <c r="CQ101" i="1"/>
  <c r="DJ101" i="1"/>
  <c r="EC101" i="1"/>
  <c r="EV101" i="1"/>
  <c r="FO101" i="1"/>
  <c r="I102" i="1"/>
  <c r="J102" i="1"/>
  <c r="H102" i="1"/>
  <c r="K102" i="1"/>
  <c r="L102" i="1"/>
  <c r="M102" i="1"/>
  <c r="N102" i="1"/>
  <c r="O102" i="1"/>
  <c r="P102" i="1"/>
  <c r="R102" i="1"/>
  <c r="AL102" i="1"/>
  <c r="G102" i="1"/>
  <c r="BE102" i="1"/>
  <c r="F102" i="1"/>
  <c r="BX102" i="1"/>
  <c r="CQ102" i="1"/>
  <c r="DJ102" i="1"/>
  <c r="EC102" i="1"/>
  <c r="EV102" i="1"/>
  <c r="FO102" i="1"/>
  <c r="I103" i="1"/>
  <c r="H103" i="1"/>
  <c r="J103" i="1"/>
  <c r="K103" i="1"/>
  <c r="L103" i="1"/>
  <c r="M103" i="1"/>
  <c r="N103" i="1"/>
  <c r="O103" i="1"/>
  <c r="P103" i="1"/>
  <c r="R103" i="1"/>
  <c r="AL103" i="1"/>
  <c r="F103" i="1"/>
  <c r="BE103" i="1"/>
  <c r="BX103" i="1"/>
  <c r="CQ103" i="1"/>
  <c r="DJ103" i="1"/>
  <c r="EC103" i="1"/>
  <c r="EV103" i="1"/>
  <c r="FO103" i="1"/>
  <c r="I104" i="1"/>
  <c r="J104" i="1"/>
  <c r="H104" i="1"/>
  <c r="K104" i="1"/>
  <c r="L104" i="1"/>
  <c r="M104" i="1"/>
  <c r="N104" i="1"/>
  <c r="O104" i="1"/>
  <c r="P104" i="1"/>
  <c r="R104" i="1"/>
  <c r="AL104" i="1"/>
  <c r="G104" i="1"/>
  <c r="BE104" i="1"/>
  <c r="F104" i="1"/>
  <c r="BX104" i="1"/>
  <c r="CQ104" i="1"/>
  <c r="DJ104" i="1"/>
  <c r="EC104" i="1"/>
  <c r="EV104" i="1"/>
  <c r="FO104" i="1"/>
  <c r="I105" i="1"/>
  <c r="H105" i="1"/>
  <c r="J105" i="1"/>
  <c r="K105" i="1"/>
  <c r="L105" i="1"/>
  <c r="M105" i="1"/>
  <c r="N105" i="1"/>
  <c r="O105" i="1"/>
  <c r="P105" i="1"/>
  <c r="R105" i="1"/>
  <c r="AL105" i="1"/>
  <c r="BE105" i="1"/>
  <c r="BX105" i="1"/>
  <c r="CQ105" i="1"/>
  <c r="DJ105" i="1"/>
  <c r="EC105" i="1"/>
  <c r="EV105" i="1"/>
  <c r="FO105" i="1"/>
  <c r="I106" i="1"/>
  <c r="J106" i="1"/>
  <c r="H106" i="1"/>
  <c r="K106" i="1"/>
  <c r="L106" i="1"/>
  <c r="M106" i="1"/>
  <c r="N106" i="1"/>
  <c r="O106" i="1"/>
  <c r="P106" i="1"/>
  <c r="R106" i="1"/>
  <c r="AL106" i="1"/>
  <c r="BE106" i="1"/>
  <c r="F106" i="1"/>
  <c r="BX106" i="1"/>
  <c r="CQ106" i="1"/>
  <c r="DJ106" i="1"/>
  <c r="EC106" i="1"/>
  <c r="EV106" i="1"/>
  <c r="FO106" i="1"/>
  <c r="I107" i="1"/>
  <c r="J107" i="1"/>
  <c r="K107" i="1"/>
  <c r="L107" i="1"/>
  <c r="M107" i="1"/>
  <c r="N107" i="1"/>
  <c r="O107" i="1"/>
  <c r="P107" i="1"/>
  <c r="R107" i="1"/>
  <c r="AL107" i="1"/>
  <c r="BE107" i="1"/>
  <c r="BX107" i="1"/>
  <c r="CQ107" i="1"/>
  <c r="DJ107" i="1"/>
  <c r="EC107" i="1"/>
  <c r="EV107" i="1"/>
  <c r="FO107" i="1"/>
  <c r="I108" i="1"/>
  <c r="J108" i="1"/>
  <c r="H108" i="1"/>
  <c r="K108" i="1"/>
  <c r="L108" i="1"/>
  <c r="M108" i="1"/>
  <c r="N108" i="1"/>
  <c r="O108" i="1"/>
  <c r="P108" i="1"/>
  <c r="R108" i="1"/>
  <c r="AL108" i="1"/>
  <c r="BE108" i="1"/>
  <c r="F108" i="1"/>
  <c r="BX108" i="1"/>
  <c r="CQ108" i="1"/>
  <c r="DJ108" i="1"/>
  <c r="EC108" i="1"/>
  <c r="EV108" i="1"/>
  <c r="FO108" i="1"/>
  <c r="I109" i="1"/>
  <c r="J109" i="1"/>
  <c r="K109" i="1"/>
  <c r="L109" i="1"/>
  <c r="M109" i="1"/>
  <c r="N109" i="1"/>
  <c r="O109" i="1"/>
  <c r="P109" i="1"/>
  <c r="R109" i="1"/>
  <c r="AL109" i="1"/>
  <c r="BE109" i="1"/>
  <c r="BX109" i="1"/>
  <c r="CQ109" i="1"/>
  <c r="DJ109" i="1"/>
  <c r="EC109" i="1"/>
  <c r="EV109" i="1"/>
  <c r="FO109" i="1"/>
  <c r="I110" i="1"/>
  <c r="J110" i="1"/>
  <c r="H110" i="1"/>
  <c r="K110" i="1"/>
  <c r="L110" i="1"/>
  <c r="M110" i="1"/>
  <c r="N110" i="1"/>
  <c r="O110" i="1"/>
  <c r="P110" i="1"/>
  <c r="R110" i="1"/>
  <c r="AL110" i="1"/>
  <c r="BE110" i="1"/>
  <c r="F110" i="1"/>
  <c r="BX110" i="1"/>
  <c r="CQ110" i="1"/>
  <c r="DJ110" i="1"/>
  <c r="EC110" i="1"/>
  <c r="EV110" i="1"/>
  <c r="FO110" i="1"/>
  <c r="I111" i="1"/>
  <c r="J111" i="1"/>
  <c r="K111" i="1"/>
  <c r="L111" i="1"/>
  <c r="M111" i="1"/>
  <c r="N111" i="1"/>
  <c r="O111" i="1"/>
  <c r="P111" i="1"/>
  <c r="R111" i="1"/>
  <c r="AL111" i="1"/>
  <c r="BE111" i="1"/>
  <c r="BX111" i="1"/>
  <c r="CQ111" i="1"/>
  <c r="DJ111" i="1"/>
  <c r="EC111" i="1"/>
  <c r="EV111" i="1"/>
  <c r="FO111" i="1"/>
  <c r="I112" i="1"/>
  <c r="J112" i="1"/>
  <c r="H112" i="1"/>
  <c r="K112" i="1"/>
  <c r="L112" i="1"/>
  <c r="M112" i="1"/>
  <c r="N112" i="1"/>
  <c r="O112" i="1"/>
  <c r="P112" i="1"/>
  <c r="R112" i="1"/>
  <c r="AL112" i="1"/>
  <c r="BE112" i="1"/>
  <c r="F112" i="1"/>
  <c r="BX112" i="1"/>
  <c r="CQ112" i="1"/>
  <c r="DJ112" i="1"/>
  <c r="EC112" i="1"/>
  <c r="EV112" i="1"/>
  <c r="FO112" i="1"/>
  <c r="I113" i="1"/>
  <c r="J113" i="1"/>
  <c r="K113" i="1"/>
  <c r="L113" i="1"/>
  <c r="M113" i="1"/>
  <c r="N113" i="1"/>
  <c r="O113" i="1"/>
  <c r="P113" i="1"/>
  <c r="R113" i="1"/>
  <c r="AL113" i="1"/>
  <c r="BE113" i="1"/>
  <c r="BX113" i="1"/>
  <c r="CQ113" i="1"/>
  <c r="DJ113" i="1"/>
  <c r="EC113" i="1"/>
  <c r="EV113" i="1"/>
  <c r="FO113" i="1"/>
  <c r="I114" i="1"/>
  <c r="J114" i="1"/>
  <c r="H114" i="1"/>
  <c r="K114" i="1"/>
  <c r="L114" i="1"/>
  <c r="M114" i="1"/>
  <c r="N114" i="1"/>
  <c r="O114" i="1"/>
  <c r="P114" i="1"/>
  <c r="R114" i="1"/>
  <c r="AL114" i="1"/>
  <c r="BE114" i="1"/>
  <c r="F114" i="1"/>
  <c r="BX114" i="1"/>
  <c r="CQ114" i="1"/>
  <c r="DJ114" i="1"/>
  <c r="EC114" i="1"/>
  <c r="EV114" i="1"/>
  <c r="FO114" i="1"/>
  <c r="I115" i="1"/>
  <c r="J115" i="1"/>
  <c r="K115" i="1"/>
  <c r="L115" i="1"/>
  <c r="M115" i="1"/>
  <c r="N115" i="1"/>
  <c r="O115" i="1"/>
  <c r="P115" i="1"/>
  <c r="R115" i="1"/>
  <c r="AL115" i="1"/>
  <c r="BE115" i="1"/>
  <c r="BX115" i="1"/>
  <c r="CQ115" i="1"/>
  <c r="DJ115" i="1"/>
  <c r="EC115" i="1"/>
  <c r="EV115" i="1"/>
  <c r="FO115" i="1"/>
  <c r="I117" i="1"/>
  <c r="J117" i="1"/>
  <c r="J118" i="1"/>
  <c r="K117" i="1"/>
  <c r="L117" i="1"/>
  <c r="L118" i="1"/>
  <c r="M117" i="1"/>
  <c r="N117" i="1"/>
  <c r="N118" i="1"/>
  <c r="O117" i="1"/>
  <c r="P117" i="1"/>
  <c r="P118" i="1"/>
  <c r="R117" i="1"/>
  <c r="R118" i="1"/>
  <c r="AL117" i="1"/>
  <c r="BE117" i="1"/>
  <c r="BE118" i="1"/>
  <c r="BE129" i="1"/>
  <c r="BX117" i="1"/>
  <c r="CQ117" i="1"/>
  <c r="CQ118" i="1"/>
  <c r="CQ129" i="1"/>
  <c r="DJ117" i="1"/>
  <c r="EC117" i="1"/>
  <c r="EC118" i="1"/>
  <c r="EV117" i="1"/>
  <c r="FO117" i="1"/>
  <c r="FO118" i="1"/>
  <c r="I118" i="1"/>
  <c r="K118" i="1"/>
  <c r="M118" i="1"/>
  <c r="O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U118" i="1"/>
  <c r="DV118" i="1"/>
  <c r="DW118" i="1"/>
  <c r="DX118" i="1"/>
  <c r="DY118" i="1"/>
  <c r="DZ118" i="1"/>
  <c r="EA118" i="1"/>
  <c r="EB118" i="1"/>
  <c r="ED118" i="1"/>
  <c r="EE118" i="1"/>
  <c r="EF118" i="1"/>
  <c r="EG118" i="1"/>
  <c r="EH118" i="1"/>
  <c r="EI118" i="1"/>
  <c r="EJ118" i="1"/>
  <c r="EK118" i="1"/>
  <c r="EL118" i="1"/>
  <c r="EM118" i="1"/>
  <c r="EN118" i="1"/>
  <c r="EO118" i="1"/>
  <c r="EP118" i="1"/>
  <c r="EQ118" i="1"/>
  <c r="ER118" i="1"/>
  <c r="ES118" i="1"/>
  <c r="ET118" i="1"/>
  <c r="EU118" i="1"/>
  <c r="EV118" i="1"/>
  <c r="EW118" i="1"/>
  <c r="EX118" i="1"/>
  <c r="EY118" i="1"/>
  <c r="EZ118" i="1"/>
  <c r="FA118" i="1"/>
  <c r="FB118" i="1"/>
  <c r="FC118" i="1"/>
  <c r="FD118" i="1"/>
  <c r="FE118" i="1"/>
  <c r="FF118" i="1"/>
  <c r="FG118" i="1"/>
  <c r="FH118" i="1"/>
  <c r="FI118" i="1"/>
  <c r="FJ118" i="1"/>
  <c r="FK118" i="1"/>
  <c r="FL118" i="1"/>
  <c r="FM118" i="1"/>
  <c r="FN118" i="1"/>
  <c r="G120" i="1"/>
  <c r="I120" i="1"/>
  <c r="J120" i="1"/>
  <c r="K120" i="1"/>
  <c r="L120" i="1"/>
  <c r="M120" i="1"/>
  <c r="N120" i="1"/>
  <c r="O120" i="1"/>
  <c r="P120" i="1"/>
  <c r="R120" i="1"/>
  <c r="AL120" i="1"/>
  <c r="BE120" i="1"/>
  <c r="BX120" i="1"/>
  <c r="CQ120" i="1"/>
  <c r="DJ120" i="1"/>
  <c r="EC120" i="1"/>
  <c r="EV120" i="1"/>
  <c r="FO120" i="1"/>
  <c r="I121" i="1"/>
  <c r="J121" i="1"/>
  <c r="K121" i="1"/>
  <c r="L121" i="1"/>
  <c r="M121" i="1"/>
  <c r="N121" i="1"/>
  <c r="O121" i="1"/>
  <c r="P121" i="1"/>
  <c r="R121" i="1"/>
  <c r="AL121" i="1"/>
  <c r="G121" i="1"/>
  <c r="BE121" i="1"/>
  <c r="F121" i="1"/>
  <c r="BX121" i="1"/>
  <c r="CQ121" i="1"/>
  <c r="DJ121" i="1"/>
  <c r="EC121" i="1"/>
  <c r="EV121" i="1"/>
  <c r="FO121" i="1"/>
  <c r="G122" i="1"/>
  <c r="I122" i="1"/>
  <c r="J122" i="1"/>
  <c r="K122" i="1"/>
  <c r="L122" i="1"/>
  <c r="M122" i="1"/>
  <c r="N122" i="1"/>
  <c r="O122" i="1"/>
  <c r="P122" i="1"/>
  <c r="R122" i="1"/>
  <c r="AL122" i="1"/>
  <c r="BE122" i="1"/>
  <c r="BX122" i="1"/>
  <c r="CQ122" i="1"/>
  <c r="DJ122" i="1"/>
  <c r="EC122" i="1"/>
  <c r="EV122" i="1"/>
  <c r="FO122" i="1"/>
  <c r="I123" i="1"/>
  <c r="J123" i="1"/>
  <c r="H123" i="1"/>
  <c r="K123" i="1"/>
  <c r="L123" i="1"/>
  <c r="M123" i="1"/>
  <c r="N123" i="1"/>
  <c r="O123" i="1"/>
  <c r="P123" i="1"/>
  <c r="R123" i="1"/>
  <c r="AL123" i="1"/>
  <c r="G123" i="1"/>
  <c r="BE123" i="1"/>
  <c r="F123" i="1"/>
  <c r="BX123" i="1"/>
  <c r="CQ123" i="1"/>
  <c r="DJ123" i="1"/>
  <c r="EC123" i="1"/>
  <c r="EV123" i="1"/>
  <c r="FO123" i="1"/>
  <c r="G124" i="1"/>
  <c r="I124" i="1"/>
  <c r="K124" i="1"/>
  <c r="M124" i="1"/>
  <c r="O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Y124" i="1"/>
  <c r="BY129" i="1"/>
  <c r="BZ124" i="1"/>
  <c r="CA124" i="1"/>
  <c r="CA129" i="1"/>
  <c r="CB124" i="1"/>
  <c r="CC124" i="1"/>
  <c r="CC129" i="1"/>
  <c r="CD124" i="1"/>
  <c r="CE124" i="1"/>
  <c r="CE129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S129" i="1"/>
  <c r="CT124" i="1"/>
  <c r="CU124" i="1"/>
  <c r="CU129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K124" i="1"/>
  <c r="DL124" i="1"/>
  <c r="DM124" i="1"/>
  <c r="DN124" i="1"/>
  <c r="DO124" i="1"/>
  <c r="DP124" i="1"/>
  <c r="DQ124" i="1"/>
  <c r="DR124" i="1"/>
  <c r="DS124" i="1"/>
  <c r="DT124" i="1"/>
  <c r="DU124" i="1"/>
  <c r="DV124" i="1"/>
  <c r="DW124" i="1"/>
  <c r="DX124" i="1"/>
  <c r="DY124" i="1"/>
  <c r="DZ124" i="1"/>
  <c r="EA124" i="1"/>
  <c r="EB124" i="1"/>
  <c r="EC124" i="1"/>
  <c r="ED124" i="1"/>
  <c r="EE124" i="1"/>
  <c r="EF124" i="1"/>
  <c r="EG124" i="1"/>
  <c r="EH124" i="1"/>
  <c r="EI124" i="1"/>
  <c r="EJ124" i="1"/>
  <c r="EK124" i="1"/>
  <c r="EL124" i="1"/>
  <c r="EM124" i="1"/>
  <c r="EN124" i="1"/>
  <c r="EO124" i="1"/>
  <c r="EP124" i="1"/>
  <c r="EQ124" i="1"/>
  <c r="ER124" i="1"/>
  <c r="ES124" i="1"/>
  <c r="ET124" i="1"/>
  <c r="EU124" i="1"/>
  <c r="EW124" i="1"/>
  <c r="EW129" i="1"/>
  <c r="EX124" i="1"/>
  <c r="EY124" i="1"/>
  <c r="EY129" i="1"/>
  <c r="EZ124" i="1"/>
  <c r="FA124" i="1"/>
  <c r="FA129" i="1"/>
  <c r="FB124" i="1"/>
  <c r="FC124" i="1"/>
  <c r="FC129" i="1"/>
  <c r="FD124" i="1"/>
  <c r="FE124" i="1"/>
  <c r="FE129" i="1"/>
  <c r="FF124" i="1"/>
  <c r="FG124" i="1"/>
  <c r="FG129" i="1"/>
  <c r="FH124" i="1"/>
  <c r="FI124" i="1"/>
  <c r="FI129" i="1"/>
  <c r="FJ124" i="1"/>
  <c r="FK124" i="1"/>
  <c r="FK129" i="1"/>
  <c r="FL124" i="1"/>
  <c r="FM124" i="1"/>
  <c r="FM129" i="1"/>
  <c r="FN124" i="1"/>
  <c r="FO124" i="1"/>
  <c r="I126" i="1"/>
  <c r="J126" i="1"/>
  <c r="K126" i="1"/>
  <c r="K128" i="1"/>
  <c r="L126" i="1"/>
  <c r="M126" i="1"/>
  <c r="N126" i="1"/>
  <c r="O126" i="1"/>
  <c r="O128" i="1"/>
  <c r="P126" i="1"/>
  <c r="R126" i="1"/>
  <c r="AL126" i="1"/>
  <c r="BE126" i="1"/>
  <c r="BX126" i="1"/>
  <c r="BX128" i="1"/>
  <c r="CQ126" i="1"/>
  <c r="DJ126" i="1"/>
  <c r="DJ128" i="1"/>
  <c r="EC126" i="1"/>
  <c r="EV126" i="1"/>
  <c r="EV128" i="1"/>
  <c r="FO126" i="1"/>
  <c r="I127" i="1"/>
  <c r="J127" i="1"/>
  <c r="J128" i="1"/>
  <c r="K127" i="1"/>
  <c r="L127" i="1"/>
  <c r="L128" i="1"/>
  <c r="M127" i="1"/>
  <c r="N127" i="1"/>
  <c r="N128" i="1"/>
  <c r="O127" i="1"/>
  <c r="P127" i="1"/>
  <c r="P128" i="1"/>
  <c r="R127" i="1"/>
  <c r="R128" i="1"/>
  <c r="AL127" i="1"/>
  <c r="BE127" i="1"/>
  <c r="F127" i="1"/>
  <c r="BX127" i="1"/>
  <c r="CQ127" i="1"/>
  <c r="CQ128" i="1"/>
  <c r="DJ127" i="1"/>
  <c r="EC127" i="1"/>
  <c r="EV127" i="1"/>
  <c r="FO127" i="1"/>
  <c r="FO128" i="1"/>
  <c r="I128" i="1"/>
  <c r="M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EF128" i="1"/>
  <c r="EG128" i="1"/>
  <c r="EH128" i="1"/>
  <c r="EI128" i="1"/>
  <c r="EJ128" i="1"/>
  <c r="EK128" i="1"/>
  <c r="EL128" i="1"/>
  <c r="EM128" i="1"/>
  <c r="EN128" i="1"/>
  <c r="EO128" i="1"/>
  <c r="EP128" i="1"/>
  <c r="EQ128" i="1"/>
  <c r="ER128" i="1"/>
  <c r="ES128" i="1"/>
  <c r="ET128" i="1"/>
  <c r="EU128" i="1"/>
  <c r="EW128" i="1"/>
  <c r="EX128" i="1"/>
  <c r="EY128" i="1"/>
  <c r="EZ128" i="1"/>
  <c r="FA128" i="1"/>
  <c r="FB128" i="1"/>
  <c r="FC128" i="1"/>
  <c r="FD128" i="1"/>
  <c r="FE128" i="1"/>
  <c r="FF128" i="1"/>
  <c r="FG128" i="1"/>
  <c r="FH128" i="1"/>
  <c r="FI128" i="1"/>
  <c r="FJ128" i="1"/>
  <c r="FK128" i="1"/>
  <c r="FL128" i="1"/>
  <c r="FM128" i="1"/>
  <c r="FN128" i="1"/>
  <c r="M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F129" i="1"/>
  <c r="BG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Z129" i="1"/>
  <c r="CB129" i="1"/>
  <c r="CD129" i="1"/>
  <c r="CG129" i="1"/>
  <c r="CH129" i="1"/>
  <c r="CI129" i="1"/>
  <c r="CJ129" i="1"/>
  <c r="CK129" i="1"/>
  <c r="CL129" i="1"/>
  <c r="CM129" i="1"/>
  <c r="CN129" i="1"/>
  <c r="CO129" i="1"/>
  <c r="CP129" i="1"/>
  <c r="CT129" i="1"/>
  <c r="CW129" i="1"/>
  <c r="CX129" i="1"/>
  <c r="CZ129" i="1"/>
  <c r="DA129" i="1"/>
  <c r="DB129" i="1"/>
  <c r="DD129" i="1"/>
  <c r="DE129" i="1"/>
  <c r="DF129" i="1"/>
  <c r="DG129" i="1"/>
  <c r="DH129" i="1"/>
  <c r="DK129" i="1"/>
  <c r="DL129" i="1"/>
  <c r="DM129" i="1"/>
  <c r="DN129" i="1"/>
  <c r="DO129" i="1"/>
  <c r="DP129" i="1"/>
  <c r="DQ129" i="1"/>
  <c r="DS129" i="1"/>
  <c r="DT129" i="1"/>
  <c r="DU129" i="1"/>
  <c r="DV129" i="1"/>
  <c r="DW129" i="1"/>
  <c r="DX129" i="1"/>
  <c r="DY129" i="1"/>
  <c r="DZ129" i="1"/>
  <c r="EA129" i="1"/>
  <c r="EB129" i="1"/>
  <c r="EE129" i="1"/>
  <c r="EF129" i="1"/>
  <c r="EG129" i="1"/>
  <c r="EI129" i="1"/>
  <c r="EJ129" i="1"/>
  <c r="EK129" i="1"/>
  <c r="EL129" i="1"/>
  <c r="EM129" i="1"/>
  <c r="EN129" i="1"/>
  <c r="EO129" i="1"/>
  <c r="EP129" i="1"/>
  <c r="EQ129" i="1"/>
  <c r="ER129" i="1"/>
  <c r="ES129" i="1"/>
  <c r="ET129" i="1"/>
  <c r="EU129" i="1"/>
  <c r="EX129" i="1"/>
  <c r="EZ129" i="1"/>
  <c r="FB129" i="1"/>
  <c r="FD129" i="1"/>
  <c r="FF129" i="1"/>
  <c r="FH129" i="1"/>
  <c r="FJ129" i="1"/>
  <c r="FL129" i="1"/>
  <c r="FN129" i="1"/>
  <c r="F126" i="1"/>
  <c r="F128" i="1"/>
  <c r="AL128" i="1"/>
  <c r="Q126" i="1"/>
  <c r="H126" i="1"/>
  <c r="P124" i="1"/>
  <c r="N124" i="1"/>
  <c r="L124" i="1"/>
  <c r="J124" i="1"/>
  <c r="H121" i="1"/>
  <c r="F117" i="1"/>
  <c r="F118" i="1"/>
  <c r="F115" i="1"/>
  <c r="Q115" i="1"/>
  <c r="H115" i="1"/>
  <c r="F113" i="1"/>
  <c r="Q113" i="1"/>
  <c r="H113" i="1"/>
  <c r="F111" i="1"/>
  <c r="Q111" i="1"/>
  <c r="H111" i="1"/>
  <c r="F109" i="1"/>
  <c r="Q109" i="1"/>
  <c r="H109" i="1"/>
  <c r="F107" i="1"/>
  <c r="Q107" i="1"/>
  <c r="H107" i="1"/>
  <c r="F105" i="1"/>
  <c r="G105" i="1"/>
  <c r="Q105" i="1"/>
  <c r="G127" i="1"/>
  <c r="H127" i="1"/>
  <c r="G126" i="1"/>
  <c r="G128" i="1"/>
  <c r="F122" i="1"/>
  <c r="Q122" i="1"/>
  <c r="H122" i="1"/>
  <c r="R124" i="1"/>
  <c r="EV124" i="1"/>
  <c r="DJ124" i="1"/>
  <c r="BX124" i="1"/>
  <c r="F120" i="1"/>
  <c r="AL124" i="1"/>
  <c r="Q120" i="1"/>
  <c r="H120" i="1"/>
  <c r="H124" i="1"/>
  <c r="G117" i="1"/>
  <c r="G118" i="1"/>
  <c r="H117" i="1"/>
  <c r="H118" i="1"/>
  <c r="G115" i="1"/>
  <c r="G114" i="1"/>
  <c r="G113" i="1"/>
  <c r="G112" i="1"/>
  <c r="G111" i="1"/>
  <c r="G110" i="1"/>
  <c r="G109" i="1"/>
  <c r="G108" i="1"/>
  <c r="G107" i="1"/>
  <c r="G106" i="1"/>
  <c r="Q103" i="1"/>
  <c r="G103" i="1"/>
  <c r="Q101" i="1"/>
  <c r="G101" i="1"/>
  <c r="Q99" i="1"/>
  <c r="G99" i="1"/>
  <c r="Q97" i="1"/>
  <c r="G97" i="1"/>
  <c r="Q95" i="1"/>
  <c r="G95" i="1"/>
  <c r="Q93" i="1"/>
  <c r="G93" i="1"/>
  <c r="Q91" i="1"/>
  <c r="G91" i="1"/>
  <c r="Q89" i="1"/>
  <c r="G89" i="1"/>
  <c r="Q87" i="1"/>
  <c r="G87" i="1"/>
  <c r="G85" i="1"/>
  <c r="Q85" i="1"/>
  <c r="F80" i="1"/>
  <c r="Q80" i="1"/>
  <c r="H80" i="1"/>
  <c r="F78" i="1"/>
  <c r="Q78" i="1"/>
  <c r="H78" i="1"/>
  <c r="F74" i="1"/>
  <c r="Q74" i="1"/>
  <c r="H74" i="1"/>
  <c r="I72" i="1"/>
  <c r="H72" i="1"/>
  <c r="CR82" i="1"/>
  <c r="G72" i="1"/>
  <c r="Q72" i="1"/>
  <c r="DJ62" i="1"/>
  <c r="G62" i="1"/>
  <c r="CV82" i="1"/>
  <c r="H62" i="1"/>
  <c r="L61" i="1"/>
  <c r="L82" i="1"/>
  <c r="CF82" i="1"/>
  <c r="CF129" i="1"/>
  <c r="F59" i="1"/>
  <c r="Q59" i="1"/>
  <c r="H59" i="1"/>
  <c r="F57" i="1"/>
  <c r="Q57" i="1"/>
  <c r="H57" i="1"/>
  <c r="J55" i="1"/>
  <c r="BH82" i="1"/>
  <c r="BH129" i="1"/>
  <c r="Q55" i="1"/>
  <c r="P82" i="1"/>
  <c r="N82" i="1"/>
  <c r="J82" i="1"/>
  <c r="DJ82" i="1"/>
  <c r="BX82" i="1"/>
  <c r="F49" i="1"/>
  <c r="AL82" i="1"/>
  <c r="Q49" i="1"/>
  <c r="H49" i="1"/>
  <c r="F46" i="1"/>
  <c r="G46" i="1"/>
  <c r="Q46" i="1"/>
  <c r="H46" i="1"/>
  <c r="F44" i="1"/>
  <c r="G44" i="1"/>
  <c r="Q44" i="1"/>
  <c r="H44" i="1"/>
  <c r="F42" i="1"/>
  <c r="G42" i="1"/>
  <c r="Q42" i="1"/>
  <c r="H42" i="1"/>
  <c r="F40" i="1"/>
  <c r="G40" i="1"/>
  <c r="Q40" i="1"/>
  <c r="H40" i="1"/>
  <c r="F38" i="1"/>
  <c r="G38" i="1"/>
  <c r="Q38" i="1"/>
  <c r="H38" i="1"/>
  <c r="EV47" i="1"/>
  <c r="DJ47" i="1"/>
  <c r="I35" i="1"/>
  <c r="CR47" i="1"/>
  <c r="BX47" i="1"/>
  <c r="G35" i="1"/>
  <c r="G47" i="1"/>
  <c r="Q35" i="1"/>
  <c r="F35" i="1"/>
  <c r="AL47" i="1"/>
  <c r="F26" i="1"/>
  <c r="G26" i="1"/>
  <c r="Q26" i="1"/>
  <c r="H26" i="1"/>
  <c r="H18" i="1"/>
  <c r="Q127" i="1"/>
  <c r="Q123" i="1"/>
  <c r="Q121" i="1"/>
  <c r="Q117" i="1"/>
  <c r="Q118" i="1"/>
  <c r="Q114" i="1"/>
  <c r="Q112" i="1"/>
  <c r="Q110" i="1"/>
  <c r="Q108" i="1"/>
  <c r="Q106" i="1"/>
  <c r="Q104" i="1"/>
  <c r="Q102" i="1"/>
  <c r="Q100" i="1"/>
  <c r="Q98" i="1"/>
  <c r="Q96" i="1"/>
  <c r="Q94" i="1"/>
  <c r="Q92" i="1"/>
  <c r="Q90" i="1"/>
  <c r="Q88" i="1"/>
  <c r="Q86" i="1"/>
  <c r="F85" i="1"/>
  <c r="F84" i="1"/>
  <c r="Q84" i="1"/>
  <c r="H84" i="1"/>
  <c r="DI82" i="1"/>
  <c r="DI129" i="1"/>
  <c r="CY82" i="1"/>
  <c r="CY129" i="1"/>
  <c r="G81" i="1"/>
  <c r="G80" i="1"/>
  <c r="G79" i="1"/>
  <c r="G78" i="1"/>
  <c r="EV77" i="1"/>
  <c r="H77" i="1"/>
  <c r="G75" i="1"/>
  <c r="Q75" i="1"/>
  <c r="G74" i="1"/>
  <c r="G73" i="1"/>
  <c r="F72" i="1"/>
  <c r="F71" i="1"/>
  <c r="Q71" i="1"/>
  <c r="H71" i="1"/>
  <c r="F69" i="1"/>
  <c r="Q69" i="1"/>
  <c r="H69" i="1"/>
  <c r="F67" i="1"/>
  <c r="Q67" i="1"/>
  <c r="H67" i="1"/>
  <c r="F65" i="1"/>
  <c r="Q65" i="1"/>
  <c r="H65" i="1"/>
  <c r="F63" i="1"/>
  <c r="Q63" i="1"/>
  <c r="H63" i="1"/>
  <c r="F62" i="1"/>
  <c r="Q62" i="1"/>
  <c r="F61" i="1"/>
  <c r="Q61" i="1"/>
  <c r="G60" i="1"/>
  <c r="G59" i="1"/>
  <c r="G58" i="1"/>
  <c r="G57" i="1"/>
  <c r="EV56" i="1"/>
  <c r="F56" i="1"/>
  <c r="EH82" i="1"/>
  <c r="EH129" i="1"/>
  <c r="I56" i="1"/>
  <c r="ED82" i="1"/>
  <c r="G56" i="1"/>
  <c r="Q56" i="1"/>
  <c r="F55" i="1"/>
  <c r="H55" i="1"/>
  <c r="F53" i="1"/>
  <c r="Q53" i="1"/>
  <c r="H53" i="1"/>
  <c r="F51" i="1"/>
  <c r="Q51" i="1"/>
  <c r="H51" i="1"/>
  <c r="G50" i="1"/>
  <c r="Q50" i="1"/>
  <c r="R82" i="1"/>
  <c r="G49" i="1"/>
  <c r="DC47" i="1"/>
  <c r="DC129" i="1"/>
  <c r="L37" i="1"/>
  <c r="H37" i="1"/>
  <c r="DR47" i="1"/>
  <c r="DR129" i="1"/>
  <c r="G37" i="1"/>
  <c r="Q37" i="1"/>
  <c r="P47" i="1"/>
  <c r="N47" i="1"/>
  <c r="L47" i="1"/>
  <c r="J47" i="1"/>
  <c r="H31" i="1"/>
  <c r="I23" i="1"/>
  <c r="ED28" i="1"/>
  <c r="G23" i="1"/>
  <c r="Q23" i="1"/>
  <c r="F23" i="1"/>
  <c r="P28" i="1"/>
  <c r="N28" i="1"/>
  <c r="N129" i="1"/>
  <c r="L28" i="1"/>
  <c r="J28" i="1"/>
  <c r="J129" i="1"/>
  <c r="H21" i="1"/>
  <c r="R19" i="1"/>
  <c r="DJ19" i="1"/>
  <c r="Q19" i="1"/>
  <c r="FO28" i="1"/>
  <c r="FO129" i="1"/>
  <c r="EC28" i="1"/>
  <c r="EC129" i="1"/>
  <c r="O28" i="1"/>
  <c r="O129" i="1"/>
  <c r="K28" i="1"/>
  <c r="K129" i="1"/>
  <c r="H17" i="1"/>
  <c r="Q81" i="1"/>
  <c r="Q79" i="1"/>
  <c r="Q76" i="1"/>
  <c r="Q73" i="1"/>
  <c r="Q70" i="1"/>
  <c r="Q68" i="1"/>
  <c r="Q66" i="1"/>
  <c r="Q64" i="1"/>
  <c r="Q60" i="1"/>
  <c r="Q58" i="1"/>
  <c r="Q54" i="1"/>
  <c r="Q52" i="1"/>
  <c r="G45" i="1"/>
  <c r="G43" i="1"/>
  <c r="G41" i="1"/>
  <c r="G39" i="1"/>
  <c r="F37" i="1"/>
  <c r="G36" i="1"/>
  <c r="F34" i="1"/>
  <c r="Q34" i="1"/>
  <c r="H34" i="1"/>
  <c r="F32" i="1"/>
  <c r="Q32" i="1"/>
  <c r="H32" i="1"/>
  <c r="F30" i="1"/>
  <c r="Q30" i="1"/>
  <c r="H30" i="1"/>
  <c r="G27" i="1"/>
  <c r="DJ25" i="1"/>
  <c r="F25" i="1"/>
  <c r="CV28" i="1"/>
  <c r="CV129" i="1"/>
  <c r="I25" i="1"/>
  <c r="H25" i="1"/>
  <c r="CR28" i="1"/>
  <c r="CR129" i="1"/>
  <c r="G25" i="1"/>
  <c r="Q25" i="1"/>
  <c r="G24" i="1"/>
  <c r="Q24" i="1"/>
  <c r="F22" i="1"/>
  <c r="Q22" i="1"/>
  <c r="H22" i="1"/>
  <c r="EV28" i="1"/>
  <c r="F20" i="1"/>
  <c r="AL28" i="1"/>
  <c r="AL129" i="1"/>
  <c r="Q20" i="1"/>
  <c r="H20" i="1"/>
  <c r="F19" i="1"/>
  <c r="H19" i="1"/>
  <c r="R17" i="1"/>
  <c r="BX17" i="1"/>
  <c r="Q45" i="1"/>
  <c r="Q43" i="1"/>
  <c r="Q41" i="1"/>
  <c r="Q39" i="1"/>
  <c r="Q36" i="1"/>
  <c r="Q33" i="1"/>
  <c r="Q31" i="1"/>
  <c r="Q27" i="1"/>
  <c r="Q21" i="1"/>
  <c r="BX28" i="1"/>
  <c r="BX129" i="1"/>
  <c r="Q17" i="1"/>
  <c r="Q28" i="1"/>
  <c r="Q47" i="1"/>
  <c r="H23" i="1"/>
  <c r="H28" i="1"/>
  <c r="I28" i="1"/>
  <c r="F82" i="1"/>
  <c r="H61" i="1"/>
  <c r="H128" i="1"/>
  <c r="R28" i="1"/>
  <c r="R129" i="1"/>
  <c r="H47" i="1"/>
  <c r="F47" i="1"/>
  <c r="F17" i="1"/>
  <c r="F28" i="1"/>
  <c r="F129" i="1"/>
  <c r="DJ28" i="1"/>
  <c r="DJ129" i="1"/>
  <c r="G19" i="1"/>
  <c r="L129" i="1"/>
  <c r="P129" i="1"/>
  <c r="ED129" i="1"/>
  <c r="H56" i="1"/>
  <c r="H82" i="1"/>
  <c r="I82" i="1"/>
  <c r="G77" i="1"/>
  <c r="G82" i="1"/>
  <c r="Q77" i="1"/>
  <c r="Q82" i="1"/>
  <c r="G17" i="1"/>
  <c r="G28" i="1"/>
  <c r="H35" i="1"/>
  <c r="I47" i="1"/>
  <c r="EV82" i="1"/>
  <c r="EV129" i="1"/>
  <c r="F77" i="1"/>
  <c r="Q124" i="1"/>
  <c r="F124" i="1"/>
  <c r="Q128" i="1"/>
  <c r="H129" i="1"/>
  <c r="G129" i="1"/>
  <c r="Q129" i="1"/>
  <c r="I129" i="1"/>
</calcChain>
</file>

<file path=xl/sharedStrings.xml><?xml version="1.0" encoding="utf-8"?>
<sst xmlns="http://schemas.openxmlformats.org/spreadsheetml/2006/main" count="558" uniqueCount="262">
  <si>
    <t>Wydział Inżynierii Mechanicznej i Mechatroniki</t>
  </si>
  <si>
    <t>Nazwa kierunku studiów</t>
  </si>
  <si>
    <t>Mechatronika</t>
  </si>
  <si>
    <t>Dziedziny nauki</t>
  </si>
  <si>
    <t>dziedzina nauk inżynieryjno-technicznych</t>
  </si>
  <si>
    <t>Dyscypliny naukowe</t>
  </si>
  <si>
    <t>automatyka, elektronika i elektrotechnika (15%), inżynieria mechaniczna (85%)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</si>
  <si>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</si>
  <si>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</si>
  <si>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</si>
  <si>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</si>
  <si>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</si>
  <si>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</si>
  <si>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</si>
  <si>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</si>
  <si>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</si>
  <si>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</si>
  <si>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</si>
  <si>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ME_1A_S_2021_2022_Z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</si>
  <si>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</si>
  <si>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</si>
  <si>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</si>
  <si>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</si>
  <si>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</si>
  <si>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</si>
  <si>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</si>
  <si>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</si>
  <si>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</si>
  <si>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</si>
  <si>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</si>
  <si>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</si>
  <si>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</si>
  <si>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</si>
  <si>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</si>
  <si>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</si>
  <si>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</si>
  <si>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</si>
  <si>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</si>
  <si>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</si>
  <si>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</si>
  <si>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</si>
  <si>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</si>
  <si>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</si>
  <si>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</si>
  <si>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</si>
  <si>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</si>
  <si>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</si>
  <si>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</si>
  <si>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</si>
  <si>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</si>
  <si>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</si>
  <si>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</si>
  <si>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</si>
  <si>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</si>
  <si>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</si>
  <si>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</si>
  <si>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</si>
  <si>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</si>
  <si>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</si>
  <si>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</si>
  <si>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</si>
  <si>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</si>
  <si>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</si>
  <si>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</si>
  <si>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A05</t>
  </si>
  <si>
    <t>Wychowanie fizyczne I</t>
  </si>
  <si>
    <t>A06</t>
  </si>
  <si>
    <t>Wychowanie fizyczne II</t>
  </si>
  <si>
    <t>A07</t>
  </si>
  <si>
    <t>Ochrona własności intelektualnej</t>
  </si>
  <si>
    <t>Blok obieralny 1</t>
  </si>
  <si>
    <t>Blok obieralny 2</t>
  </si>
  <si>
    <t>Blok obieralny 20</t>
  </si>
  <si>
    <t>A11</t>
  </si>
  <si>
    <t>BHP i ergonomia w przemyśle</t>
  </si>
  <si>
    <t>B18</t>
  </si>
  <si>
    <t>Elementy rachunkowości i finansów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</si>
  <si>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</si>
  <si>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</si>
  <si>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</si>
  <si>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</si>
  <si>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</si>
  <si>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</si>
  <si>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</si>
  <si>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 matematyczna</t>
  </si>
  <si>
    <t>B04</t>
  </si>
  <si>
    <t>Fizyka</t>
  </si>
  <si>
    <t>B05</t>
  </si>
  <si>
    <t>Podstawy nauki o materiałach</t>
  </si>
  <si>
    <t>Blok obieralny 3</t>
  </si>
  <si>
    <t>B07</t>
  </si>
  <si>
    <t>Współczesne materiały konstrukcyjne</t>
  </si>
  <si>
    <t>Blok obieralny 4</t>
  </si>
  <si>
    <t>B09</t>
  </si>
  <si>
    <t>Podstawy mikro- i nanotechnologii</t>
  </si>
  <si>
    <t>B10</t>
  </si>
  <si>
    <t>Podstawy automatyki</t>
  </si>
  <si>
    <t>B11</t>
  </si>
  <si>
    <t>Teoria sterowania</t>
  </si>
  <si>
    <t>B12</t>
  </si>
  <si>
    <t>Podstawy robotyki</t>
  </si>
  <si>
    <t>B13</t>
  </si>
  <si>
    <t>Obrabiarki CNC</t>
  </si>
  <si>
    <t>B14</t>
  </si>
  <si>
    <t>Napędy elektryczne</t>
  </si>
  <si>
    <t>B15</t>
  </si>
  <si>
    <t>Napędy hydrauliczne i pneumatyczne</t>
  </si>
  <si>
    <t>B16</t>
  </si>
  <si>
    <t>Sterowanie dyskretne</t>
  </si>
  <si>
    <t>B17</t>
  </si>
  <si>
    <t>Elementy prawa</t>
  </si>
  <si>
    <t>Moduły/Przedmioty kształcenia kierunkowego</t>
  </si>
  <si>
    <t>C01</t>
  </si>
  <si>
    <t>Blok obieralny 5</t>
  </si>
  <si>
    <t>C03</t>
  </si>
  <si>
    <t>Projektowanie mechatroniczne</t>
  </si>
  <si>
    <t>C04</t>
  </si>
  <si>
    <t>Mechanika I</t>
  </si>
  <si>
    <t>C05</t>
  </si>
  <si>
    <t>Mechanika II</t>
  </si>
  <si>
    <t>C06</t>
  </si>
  <si>
    <t>Wytrzymałość materiałów</t>
  </si>
  <si>
    <t>Blok obieralny 6</t>
  </si>
  <si>
    <t>Blok obieralny 7</t>
  </si>
  <si>
    <t>C09</t>
  </si>
  <si>
    <t>Grafika inżynierska I</t>
  </si>
  <si>
    <t>C10</t>
  </si>
  <si>
    <t>Grafika inżynierska II</t>
  </si>
  <si>
    <t>C11</t>
  </si>
  <si>
    <t>Podstawy konstrukcji maszyn</t>
  </si>
  <si>
    <t>C12</t>
  </si>
  <si>
    <t>Maszynoznawstwo</t>
  </si>
  <si>
    <t>Blok obieralny 8</t>
  </si>
  <si>
    <t>Blok obieralny 9</t>
  </si>
  <si>
    <t>C15</t>
  </si>
  <si>
    <t>Techniki wytwarzania</t>
  </si>
  <si>
    <t>C16</t>
  </si>
  <si>
    <t>Procesy technologiczne w budowie maszyn, elektrotechnice i elektronice</t>
  </si>
  <si>
    <t>C17</t>
  </si>
  <si>
    <t>Elektrotechnika</t>
  </si>
  <si>
    <t>C18</t>
  </si>
  <si>
    <t>Elektronika</t>
  </si>
  <si>
    <t>C19</t>
  </si>
  <si>
    <t>Układy elektroniczne w mechatronice</t>
  </si>
  <si>
    <t>C20</t>
  </si>
  <si>
    <t>Informatyka</t>
  </si>
  <si>
    <t>C21</t>
  </si>
  <si>
    <t>Techniki obliczeniowe</t>
  </si>
  <si>
    <t>C22</t>
  </si>
  <si>
    <t>Bazy danych</t>
  </si>
  <si>
    <t>C23</t>
  </si>
  <si>
    <t>Metody sztucznej inteligencji</t>
  </si>
  <si>
    <t>Blok obieralny 10</t>
  </si>
  <si>
    <t>C25</t>
  </si>
  <si>
    <t>Inżynieria oprogramowania</t>
  </si>
  <si>
    <t>C26</t>
  </si>
  <si>
    <t>Metrologia i systemy pomiarowe</t>
  </si>
  <si>
    <t>Blok obieralny 11</t>
  </si>
  <si>
    <t>C29</t>
  </si>
  <si>
    <t>Systemy wizyjne, rozpoznawanie obrazów</t>
  </si>
  <si>
    <t>Blok obieralny 12</t>
  </si>
  <si>
    <t>C31</t>
  </si>
  <si>
    <t>Programowanie obrabiarek CNC i robotów</t>
  </si>
  <si>
    <t>C32</t>
  </si>
  <si>
    <t>Seminarium dyplomowe I</t>
  </si>
  <si>
    <t>C33</t>
  </si>
  <si>
    <t>Seminarium dyplomowe II</t>
  </si>
  <si>
    <t>C34</t>
  </si>
  <si>
    <t>Praca dyplomowa</t>
  </si>
  <si>
    <t>Moduły/Przedmioty obieralne</t>
  </si>
  <si>
    <t>A01-A</t>
  </si>
  <si>
    <t>Język obcy I (angielski)</t>
  </si>
  <si>
    <t>A01-N</t>
  </si>
  <si>
    <t>Język obcy I (niemiecki)</t>
  </si>
  <si>
    <t>A02-A</t>
  </si>
  <si>
    <t>Język obcy II (angielski)</t>
  </si>
  <si>
    <t>A02-N</t>
  </si>
  <si>
    <t>Język obcy II (niemiecki)</t>
  </si>
  <si>
    <t>A03-A</t>
  </si>
  <si>
    <t>Język obcy III (angielski)</t>
  </si>
  <si>
    <t>A03-N</t>
  </si>
  <si>
    <t>Język obcy III (niemiecki)</t>
  </si>
  <si>
    <t>A08-1</t>
  </si>
  <si>
    <t>Zarządzanie jakością</t>
  </si>
  <si>
    <t>A08-2</t>
  </si>
  <si>
    <t>Podstawy zarządzania</t>
  </si>
  <si>
    <t>A09-1</t>
  </si>
  <si>
    <t>Wybrane zagadnienia kultury - muzyka</t>
  </si>
  <si>
    <t>A09-2</t>
  </si>
  <si>
    <t>Wybrane zagadnienia kultury - Szczecin w sztuce</t>
  </si>
  <si>
    <t>A10-1</t>
  </si>
  <si>
    <t>Etyka</t>
  </si>
  <si>
    <t>A10-2</t>
  </si>
  <si>
    <t>Socjologia</t>
  </si>
  <si>
    <t>B06-1</t>
  </si>
  <si>
    <t>Konstrukcja maszyn technologicznych</t>
  </si>
  <si>
    <t>B06-2</t>
  </si>
  <si>
    <t>Roboty przemysłowe</t>
  </si>
  <si>
    <t>B08-1</t>
  </si>
  <si>
    <t>Identyfikacja i analiza sygnałów</t>
  </si>
  <si>
    <t>B08-2</t>
  </si>
  <si>
    <t>Optymalizacja</t>
  </si>
  <si>
    <t>C02-1</t>
  </si>
  <si>
    <t>Eksploatacja układów mechatronicznych</t>
  </si>
  <si>
    <t>C02-2</t>
  </si>
  <si>
    <t>Diagnostyka układów mechatronicznych</t>
  </si>
  <si>
    <t>C07-1</t>
  </si>
  <si>
    <t>Mechanika płynów</t>
  </si>
  <si>
    <t>C07-2</t>
  </si>
  <si>
    <t>Termodynamika</t>
  </si>
  <si>
    <t>C08-1</t>
  </si>
  <si>
    <t>Dynamika układów mechanicznych</t>
  </si>
  <si>
    <t>C08-2</t>
  </si>
  <si>
    <t>Badania doświadczalne urządzeń mechatronicznych</t>
  </si>
  <si>
    <t>C13-1</t>
  </si>
  <si>
    <t>Teoria maszyn i mechanizmów</t>
  </si>
  <si>
    <t>C13-2</t>
  </si>
  <si>
    <t>Techniki symulacji w budowie maszyn</t>
  </si>
  <si>
    <t>C14-1</t>
  </si>
  <si>
    <t>Komputerowe projektowanie konstrukcji mechanicznych</t>
  </si>
  <si>
    <t>C14-2</t>
  </si>
  <si>
    <t>Komputerowe projektowanie konstrukcji elektronicznych</t>
  </si>
  <si>
    <t>C24-1</t>
  </si>
  <si>
    <t>Programowanie obiektowe</t>
  </si>
  <si>
    <t>C24-2</t>
  </si>
  <si>
    <t>Internetowe technologie informatyczne</t>
  </si>
  <si>
    <t>C27-1</t>
  </si>
  <si>
    <t>Systemy sensoryczne i wykonawcze</t>
  </si>
  <si>
    <t>C27-2</t>
  </si>
  <si>
    <t>Programowanie układów sterowania</t>
  </si>
  <si>
    <t>C30-1</t>
  </si>
  <si>
    <t>Budowa i badania prototypów urządzeń mechatronicznych</t>
  </si>
  <si>
    <t>C30-2</t>
  </si>
  <si>
    <t>Szybkie prototypowanie układów mechatronicznych</t>
  </si>
  <si>
    <t>Praktyki zawodowe</t>
  </si>
  <si>
    <t>P01</t>
  </si>
  <si>
    <t>Praktyka zawodowa</t>
  </si>
  <si>
    <t>Przedmioty jednorazowe</t>
  </si>
  <si>
    <t>E01</t>
  </si>
  <si>
    <t>Szkolenie BHP i p.poż.</t>
  </si>
  <si>
    <t>E02</t>
  </si>
  <si>
    <t>Metodyka pracy umysłowej</t>
  </si>
  <si>
    <t>E03</t>
  </si>
  <si>
    <t>Szkolenie biblioteczne</t>
  </si>
  <si>
    <t>E04</t>
  </si>
  <si>
    <t>Podstawy informacji naukowej</t>
  </si>
  <si>
    <t>Przedmioty uzupełniające</t>
  </si>
  <si>
    <t>U01</t>
  </si>
  <si>
    <t>Fizyka (zajęcia uzupełniające)</t>
  </si>
  <si>
    <t>U02</t>
  </si>
  <si>
    <t>Matematyka (zajęcia uzupełniające)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</si>
  <si>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</si>
  <si>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</si>
  <si>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</si>
  <si>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</si>
  <si>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</si>
  <si>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</si>
  <si>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</si>
  <si>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</si>
  <si>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praktyki</t>
  </si>
  <si>
    <t>seminaria dyplomowe</t>
  </si>
  <si>
    <t xml:space="preserve">Załącznik nr 10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</si>
</sst>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77ED4373-B1FC-4F26-B1F8-6782BE40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35B2F21E-D558-47AE-A9D0-D1FD00AE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42"/>
  <sheetViews>
    <sheetView tabSelected="1" workbookViewId="0">
      <selection activeCell="AG9" sqref="AG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85546875" customWidth="1"/>
    <col min="101" max="101" width="3.5703125" customWidth="1"/>
    <col min="102" max="102" width="2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85546875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85546875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85546875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261</v>
      </c>
    </row>
    <row r="11" spans="1:171" x14ac:dyDescent="0.2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</row>
    <row r="12" spans="1:171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41</v>
      </c>
      <c r="R12" s="20" t="s">
        <v>42</v>
      </c>
      <c r="S12" s="20" t="s">
        <v>43</v>
      </c>
      <c r="T12" s="18" t="s">
        <v>44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49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52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55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45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48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50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51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53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54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56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57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7" t="s">
        <v>46</v>
      </c>
      <c r="Y14" s="19" t="s">
        <v>33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46</v>
      </c>
      <c r="AL14" s="17" t="s">
        <v>47</v>
      </c>
      <c r="AM14" s="19" t="s">
        <v>32</v>
      </c>
      <c r="AN14" s="19"/>
      <c r="AO14" s="19"/>
      <c r="AP14" s="19"/>
      <c r="AQ14" s="17" t="s">
        <v>46</v>
      </c>
      <c r="AR14" s="19" t="s">
        <v>33</v>
      </c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46</v>
      </c>
      <c r="BE14" s="17" t="s">
        <v>47</v>
      </c>
      <c r="BF14" s="19" t="s">
        <v>32</v>
      </c>
      <c r="BG14" s="19"/>
      <c r="BH14" s="19"/>
      <c r="BI14" s="19"/>
      <c r="BJ14" s="17" t="s">
        <v>46</v>
      </c>
      <c r="BK14" s="19" t="s">
        <v>33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46</v>
      </c>
      <c r="BX14" s="17" t="s">
        <v>47</v>
      </c>
      <c r="BY14" s="19" t="s">
        <v>32</v>
      </c>
      <c r="BZ14" s="19"/>
      <c r="CA14" s="19"/>
      <c r="CB14" s="19"/>
      <c r="CC14" s="17" t="s">
        <v>46</v>
      </c>
      <c r="CD14" s="19" t="s">
        <v>33</v>
      </c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46</v>
      </c>
      <c r="CQ14" s="17" t="s">
        <v>47</v>
      </c>
      <c r="CR14" s="19" t="s">
        <v>32</v>
      </c>
      <c r="CS14" s="19"/>
      <c r="CT14" s="19"/>
      <c r="CU14" s="19"/>
      <c r="CV14" s="17" t="s">
        <v>46</v>
      </c>
      <c r="CW14" s="19" t="s">
        <v>33</v>
      </c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46</v>
      </c>
      <c r="DJ14" s="17" t="s">
        <v>47</v>
      </c>
      <c r="DK14" s="19" t="s">
        <v>32</v>
      </c>
      <c r="DL14" s="19"/>
      <c r="DM14" s="19"/>
      <c r="DN14" s="19"/>
      <c r="DO14" s="17" t="s">
        <v>46</v>
      </c>
      <c r="DP14" s="19" t="s">
        <v>33</v>
      </c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46</v>
      </c>
      <c r="EC14" s="17" t="s">
        <v>47</v>
      </c>
      <c r="ED14" s="19" t="s">
        <v>32</v>
      </c>
      <c r="EE14" s="19"/>
      <c r="EF14" s="19"/>
      <c r="EG14" s="19"/>
      <c r="EH14" s="17" t="s">
        <v>46</v>
      </c>
      <c r="EI14" s="19" t="s">
        <v>33</v>
      </c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46</v>
      </c>
      <c r="EV14" s="17" t="s">
        <v>47</v>
      </c>
      <c r="EW14" s="19" t="s">
        <v>32</v>
      </c>
      <c r="EX14" s="19"/>
      <c r="EY14" s="19"/>
      <c r="EZ14" s="19"/>
      <c r="FA14" s="17" t="s">
        <v>46</v>
      </c>
      <c r="FB14" s="19" t="s">
        <v>33</v>
      </c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46</v>
      </c>
      <c r="FO14" s="17" t="s">
        <v>47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35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7"/>
      <c r="Y15" s="16" t="s">
        <v>35</v>
      </c>
      <c r="Z15" s="16"/>
      <c r="AA15" s="16" t="s">
        <v>36</v>
      </c>
      <c r="AB15" s="16"/>
      <c r="AC15" s="16" t="s">
        <v>37</v>
      </c>
      <c r="AD15" s="16"/>
      <c r="AE15" s="16" t="s">
        <v>38</v>
      </c>
      <c r="AF15" s="16"/>
      <c r="AG15" s="16" t="s">
        <v>39</v>
      </c>
      <c r="AH15" s="16"/>
      <c r="AI15" s="16" t="s">
        <v>40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7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6" t="s">
        <v>39</v>
      </c>
      <c r="BA15" s="16"/>
      <c r="BB15" s="16" t="s">
        <v>40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7"/>
      <c r="BK15" s="16" t="s">
        <v>35</v>
      </c>
      <c r="BL15" s="16"/>
      <c r="BM15" s="16" t="s">
        <v>36</v>
      </c>
      <c r="BN15" s="16"/>
      <c r="BO15" s="16" t="s">
        <v>37</v>
      </c>
      <c r="BP15" s="16"/>
      <c r="BQ15" s="16" t="s">
        <v>38</v>
      </c>
      <c r="BR15" s="16"/>
      <c r="BS15" s="16" t="s">
        <v>39</v>
      </c>
      <c r="BT15" s="16"/>
      <c r="BU15" s="16" t="s">
        <v>40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7"/>
      <c r="CD15" s="16" t="s">
        <v>35</v>
      </c>
      <c r="CE15" s="16"/>
      <c r="CF15" s="16" t="s">
        <v>36</v>
      </c>
      <c r="CG15" s="16"/>
      <c r="CH15" s="16" t="s">
        <v>37</v>
      </c>
      <c r="CI15" s="16"/>
      <c r="CJ15" s="16" t="s">
        <v>38</v>
      </c>
      <c r="CK15" s="16"/>
      <c r="CL15" s="16" t="s">
        <v>39</v>
      </c>
      <c r="CM15" s="16"/>
      <c r="CN15" s="16" t="s">
        <v>40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7"/>
      <c r="CW15" s="16" t="s">
        <v>35</v>
      </c>
      <c r="CX15" s="16"/>
      <c r="CY15" s="16" t="s">
        <v>36</v>
      </c>
      <c r="CZ15" s="16"/>
      <c r="DA15" s="16" t="s">
        <v>37</v>
      </c>
      <c r="DB15" s="16"/>
      <c r="DC15" s="16" t="s">
        <v>38</v>
      </c>
      <c r="DD15" s="16"/>
      <c r="DE15" s="16" t="s">
        <v>39</v>
      </c>
      <c r="DF15" s="16"/>
      <c r="DG15" s="16" t="s">
        <v>40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7"/>
      <c r="DP15" s="16" t="s">
        <v>35</v>
      </c>
      <c r="DQ15" s="16"/>
      <c r="DR15" s="16" t="s">
        <v>36</v>
      </c>
      <c r="DS15" s="16"/>
      <c r="DT15" s="16" t="s">
        <v>37</v>
      </c>
      <c r="DU15" s="16"/>
      <c r="DV15" s="16" t="s">
        <v>38</v>
      </c>
      <c r="DW15" s="16"/>
      <c r="DX15" s="16" t="s">
        <v>39</v>
      </c>
      <c r="DY15" s="16"/>
      <c r="DZ15" s="16" t="s">
        <v>40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7"/>
      <c r="EI15" s="16" t="s">
        <v>35</v>
      </c>
      <c r="EJ15" s="16"/>
      <c r="EK15" s="16" t="s">
        <v>36</v>
      </c>
      <c r="EL15" s="16"/>
      <c r="EM15" s="16" t="s">
        <v>37</v>
      </c>
      <c r="EN15" s="16"/>
      <c r="EO15" s="16" t="s">
        <v>38</v>
      </c>
      <c r="EP15" s="16"/>
      <c r="EQ15" s="16" t="s">
        <v>39</v>
      </c>
      <c r="ER15" s="16"/>
      <c r="ES15" s="16" t="s">
        <v>40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7"/>
      <c r="FB15" s="16" t="s">
        <v>35</v>
      </c>
      <c r="FC15" s="16"/>
      <c r="FD15" s="16" t="s">
        <v>36</v>
      </c>
      <c r="FE15" s="16"/>
      <c r="FF15" s="16" t="s">
        <v>37</v>
      </c>
      <c r="FG15" s="16"/>
      <c r="FH15" s="16" t="s">
        <v>38</v>
      </c>
      <c r="FI15" s="16"/>
      <c r="FJ15" s="16" t="s">
        <v>39</v>
      </c>
      <c r="FK15" s="16"/>
      <c r="FL15" s="16" t="s">
        <v>40</v>
      </c>
      <c r="FM15" s="16"/>
      <c r="FN15" s="17"/>
      <c r="FO15" s="17"/>
    </row>
    <row r="16" spans="1:171" ht="20.100000000000001" customHeight="1" x14ac:dyDescent="0.2">
      <c r="A16" s="14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4"/>
      <c r="FO16" s="15"/>
    </row>
    <row r="17" spans="1:171" x14ac:dyDescent="0.2">
      <c r="A17" s="6">
        <v>50</v>
      </c>
      <c r="B17" s="6">
        <v>1</v>
      </c>
      <c r="C17" s="6"/>
      <c r="D17" s="6"/>
      <c r="E17" s="3" t="s">
        <v>59</v>
      </c>
      <c r="F17" s="6">
        <f>$B$17*COUNTIF(T17:FM17,"e")</f>
        <v>0</v>
      </c>
      <c r="G17" s="6">
        <f>$B$17*COUNTIF(T17:FM17,"z")</f>
        <v>1</v>
      </c>
      <c r="H17" s="6">
        <f t="shared" ref="H17:H27" si="0">SUM(I17:P17)</f>
        <v>30</v>
      </c>
      <c r="I17" s="6">
        <f t="shared" ref="I17:I27" si="1">T17+AM17+BF17+BY17+CR17+DK17+ED17+EW17</f>
        <v>0</v>
      </c>
      <c r="J17" s="6">
        <f t="shared" ref="J17:J27" si="2">V17+AO17+BH17+CA17+CT17+DM17+EF17+EY17</f>
        <v>0</v>
      </c>
      <c r="K17" s="6">
        <f t="shared" ref="K17:K27" si="3">Y17+AR17+BK17+CD17+CW17+DP17+EI17+FB17</f>
        <v>0</v>
      </c>
      <c r="L17" s="6">
        <f t="shared" ref="L17:L27" si="4">AA17+AT17+BM17+CF17+CY17+DR17+EK17+FD17</f>
        <v>0</v>
      </c>
      <c r="M17" s="6">
        <f t="shared" ref="M17:M27" si="5">AC17+AV17+BO17+CH17+DA17+DT17+EM17+FF17</f>
        <v>30</v>
      </c>
      <c r="N17" s="6">
        <f t="shared" ref="N17:N27" si="6">AE17+AX17+BQ17+CJ17+DC17+DV17+EO17+FH17</f>
        <v>0</v>
      </c>
      <c r="O17" s="6">
        <f t="shared" ref="O17:O27" si="7">AG17+AZ17+BS17+CL17+DE17+DX17+EQ17+FJ17</f>
        <v>0</v>
      </c>
      <c r="P17" s="6">
        <f t="shared" ref="P17:P27" si="8">AI17+BB17+BU17+CN17+DG17+DZ17+ES17+FL17</f>
        <v>0</v>
      </c>
      <c r="Q17" s="7">
        <f t="shared" ref="Q17:Q27" si="9">AL17+BE17+BX17+CQ17+DJ17+EC17+EV17+FO17</f>
        <v>2</v>
      </c>
      <c r="R17" s="7">
        <f t="shared" ref="R17:R27" si="10">AK17+BD17+BW17+CP17+DI17+EB17+EU17+FN17</f>
        <v>2</v>
      </c>
      <c r="S17" s="7">
        <f>$B$17*1.3</f>
        <v>1.3</v>
      </c>
      <c r="T17" s="11"/>
      <c r="U17" s="10"/>
      <c r="V17" s="11"/>
      <c r="W17" s="10"/>
      <c r="X17" s="7"/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7" si="11">X17+AK17</f>
        <v>0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7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>
        <f>$B$17*30</f>
        <v>30</v>
      </c>
      <c r="BP17" s="10" t="s">
        <v>60</v>
      </c>
      <c r="BQ17" s="11"/>
      <c r="BR17" s="10"/>
      <c r="BS17" s="11"/>
      <c r="BT17" s="10"/>
      <c r="BU17" s="11"/>
      <c r="BV17" s="10"/>
      <c r="BW17" s="7">
        <f>$B$17*2</f>
        <v>2</v>
      </c>
      <c r="BX17" s="7">
        <f t="shared" ref="BX17:BX27" si="13">BJ17+BW17</f>
        <v>2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7" si="14">CC17+CP17</f>
        <v>0</v>
      </c>
      <c r="CR17" s="11"/>
      <c r="CS17" s="10"/>
      <c r="CT17" s="11"/>
      <c r="CU17" s="10"/>
      <c r="CV17" s="7"/>
      <c r="CW17" s="11"/>
      <c r="CX17" s="10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7" si="15">CV17+DI17</f>
        <v>0</v>
      </c>
      <c r="DK17" s="11"/>
      <c r="DL17" s="10"/>
      <c r="DM17" s="11"/>
      <c r="DN17" s="10"/>
      <c r="DO17" s="7"/>
      <c r="DP17" s="11"/>
      <c r="DQ17" s="10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7" si="16">DO17+EB17</f>
        <v>0</v>
      </c>
      <c r="ED17" s="11"/>
      <c r="EE17" s="10"/>
      <c r="EF17" s="11"/>
      <c r="EG17" s="10"/>
      <c r="EH17" s="7"/>
      <c r="EI17" s="11"/>
      <c r="EJ17" s="10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7" si="17">EH17+EU17</f>
        <v>0</v>
      </c>
      <c r="EW17" s="11"/>
      <c r="EX17" s="10"/>
      <c r="EY17" s="11"/>
      <c r="EZ17" s="10"/>
      <c r="FA17" s="7"/>
      <c r="FB17" s="11"/>
      <c r="FC17" s="10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7" si="18">FA17+FN17</f>
        <v>0</v>
      </c>
    </row>
    <row r="18" spans="1:171" x14ac:dyDescent="0.2">
      <c r="A18" s="6">
        <v>51</v>
      </c>
      <c r="B18" s="6">
        <v>1</v>
      </c>
      <c r="C18" s="6"/>
      <c r="D18" s="6"/>
      <c r="E18" s="3" t="s">
        <v>61</v>
      </c>
      <c r="F18" s="6">
        <f>$B$18*COUNTIF(T18:FM18,"e")</f>
        <v>0</v>
      </c>
      <c r="G18" s="6">
        <f>$B$18*COUNTIF(T18:FM18,"z")</f>
        <v>1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60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2</v>
      </c>
      <c r="S18" s="7">
        <f>$B$18*2</f>
        <v>2</v>
      </c>
      <c r="T18" s="11"/>
      <c r="U18" s="10"/>
      <c r="V18" s="11"/>
      <c r="W18" s="10"/>
      <c r="X18" s="7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>
        <f>$B$18*60</f>
        <v>60</v>
      </c>
      <c r="CI18" s="10" t="s">
        <v>60</v>
      </c>
      <c r="CJ18" s="11"/>
      <c r="CK18" s="10"/>
      <c r="CL18" s="11"/>
      <c r="CM18" s="10"/>
      <c r="CN18" s="11"/>
      <c r="CO18" s="10"/>
      <c r="CP18" s="7">
        <f>$B$18*2</f>
        <v>2</v>
      </c>
      <c r="CQ18" s="7">
        <f t="shared" si="14"/>
        <v>2</v>
      </c>
      <c r="CR18" s="11"/>
      <c r="CS18" s="10"/>
      <c r="CT18" s="11"/>
      <c r="CU18" s="10"/>
      <c r="CV18" s="7"/>
      <c r="CW18" s="11"/>
      <c r="CX18" s="10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7"/>
      <c r="DP18" s="11"/>
      <c r="DQ18" s="10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7"/>
      <c r="EI18" s="11"/>
      <c r="EJ18" s="10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7"/>
      <c r="FB18" s="11"/>
      <c r="FC18" s="10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>
        <v>52</v>
      </c>
      <c r="B19" s="6">
        <v>1</v>
      </c>
      <c r="C19" s="6"/>
      <c r="D19" s="6"/>
      <c r="E19" s="3" t="s">
        <v>62</v>
      </c>
      <c r="F19" s="6">
        <f>$B$19*COUNTIF(T19:FM19,"e")</f>
        <v>1</v>
      </c>
      <c r="G19" s="6">
        <f>$B$19*COUNTIF(T19:FM19,"z")</f>
        <v>0</v>
      </c>
      <c r="H19" s="6">
        <f t="shared" si="0"/>
        <v>60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60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3</v>
      </c>
      <c r="R19" s="7">
        <f t="shared" si="10"/>
        <v>3</v>
      </c>
      <c r="S19" s="7">
        <f>$B$19*2.6</f>
        <v>2.6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7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7"/>
      <c r="CW19" s="11"/>
      <c r="CX19" s="10"/>
      <c r="CY19" s="11"/>
      <c r="CZ19" s="10"/>
      <c r="DA19" s="11">
        <f>$B$19*60</f>
        <v>60</v>
      </c>
      <c r="DB19" s="10" t="s">
        <v>63</v>
      </c>
      <c r="DC19" s="11"/>
      <c r="DD19" s="10"/>
      <c r="DE19" s="11"/>
      <c r="DF19" s="10"/>
      <c r="DG19" s="11"/>
      <c r="DH19" s="10"/>
      <c r="DI19" s="7">
        <f>$B$19*3</f>
        <v>3</v>
      </c>
      <c r="DJ19" s="7">
        <f t="shared" si="15"/>
        <v>3</v>
      </c>
      <c r="DK19" s="11"/>
      <c r="DL19" s="10"/>
      <c r="DM19" s="11"/>
      <c r="DN19" s="10"/>
      <c r="DO19" s="7"/>
      <c r="DP19" s="11"/>
      <c r="DQ19" s="10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7"/>
      <c r="EI19" s="11"/>
      <c r="EJ19" s="10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7"/>
      <c r="FB19" s="11"/>
      <c r="FC19" s="10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64</v>
      </c>
      <c r="E20" s="3" t="s">
        <v>65</v>
      </c>
      <c r="F20" s="6">
        <f>COUNTIF(T20:FM20,"e")</f>
        <v>0</v>
      </c>
      <c r="G20" s="6">
        <f>COUNTIF(T20:FM20,"z")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30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7"/>
      <c r="BK20" s="11">
        <v>30</v>
      </c>
      <c r="BL20" s="10" t="s">
        <v>60</v>
      </c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>
        <v>0</v>
      </c>
      <c r="BX20" s="7">
        <f t="shared" si="13"/>
        <v>0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7"/>
      <c r="CW20" s="11"/>
      <c r="CX20" s="10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7"/>
      <c r="DP20" s="11"/>
      <c r="DQ20" s="10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7"/>
      <c r="EI20" s="11"/>
      <c r="EJ20" s="10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7"/>
      <c r="FB20" s="11"/>
      <c r="FC20" s="10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/>
      <c r="B21" s="6"/>
      <c r="C21" s="6"/>
      <c r="D21" s="6" t="s">
        <v>66</v>
      </c>
      <c r="E21" s="3" t="s">
        <v>67</v>
      </c>
      <c r="F21" s="6">
        <f>COUNTIF(T21:FM21,"e")</f>
        <v>0</v>
      </c>
      <c r="G21" s="6">
        <f>COUNTIF(T21:FM21,"z")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30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0</v>
      </c>
      <c r="R21" s="7">
        <f t="shared" si="10"/>
        <v>0</v>
      </c>
      <c r="S21" s="7">
        <v>0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7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7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7"/>
      <c r="CD21" s="11">
        <v>30</v>
      </c>
      <c r="CE21" s="10" t="s">
        <v>60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>
        <v>0</v>
      </c>
      <c r="CQ21" s="7">
        <f t="shared" si="14"/>
        <v>0</v>
      </c>
      <c r="CR21" s="11"/>
      <c r="CS21" s="10"/>
      <c r="CT21" s="11"/>
      <c r="CU21" s="10"/>
      <c r="CV21" s="7"/>
      <c r="CW21" s="11"/>
      <c r="CX21" s="10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7"/>
      <c r="DP21" s="11"/>
      <c r="DQ21" s="10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7"/>
      <c r="EI21" s="11"/>
      <c r="EJ21" s="10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7"/>
      <c r="FB21" s="11"/>
      <c r="FC21" s="10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/>
      <c r="B22" s="6"/>
      <c r="C22" s="6"/>
      <c r="D22" s="6" t="s">
        <v>68</v>
      </c>
      <c r="E22" s="3" t="s">
        <v>69</v>
      </c>
      <c r="F22" s="6">
        <f>COUNTIF(T22:FM22,"e")</f>
        <v>0</v>
      </c>
      <c r="G22" s="6">
        <f>COUNTIF(T22:FM22,"z")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v>0.6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7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7"/>
      <c r="CW22" s="11"/>
      <c r="CX22" s="10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7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>
        <v>15</v>
      </c>
      <c r="EE22" s="10" t="s">
        <v>60</v>
      </c>
      <c r="EF22" s="11"/>
      <c r="EG22" s="10"/>
      <c r="EH22" s="7">
        <v>1</v>
      </c>
      <c r="EI22" s="11"/>
      <c r="EJ22" s="10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1</v>
      </c>
      <c r="EW22" s="11"/>
      <c r="EX22" s="10"/>
      <c r="EY22" s="11"/>
      <c r="EZ22" s="10"/>
      <c r="FA22" s="7"/>
      <c r="FB22" s="11"/>
      <c r="FC22" s="10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>
        <v>1</v>
      </c>
      <c r="B23" s="6">
        <v>1</v>
      </c>
      <c r="C23" s="6"/>
      <c r="D23" s="6"/>
      <c r="E23" s="3" t="s">
        <v>70</v>
      </c>
      <c r="F23" s="6">
        <f>$B$23*COUNTIF(T23:FM23,"e")</f>
        <v>0</v>
      </c>
      <c r="G23" s="6">
        <f>$B$23*COUNTIF(T23:FM23,"z")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$B$23*0.6</f>
        <v>0.6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7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7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7"/>
      <c r="CW23" s="11"/>
      <c r="CX23" s="10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/>
      <c r="DN23" s="10"/>
      <c r="DO23" s="7"/>
      <c r="DP23" s="11"/>
      <c r="DQ23" s="10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>
        <f>$B$23*15</f>
        <v>15</v>
      </c>
      <c r="EE23" s="10" t="s">
        <v>60</v>
      </c>
      <c r="EF23" s="11"/>
      <c r="EG23" s="10"/>
      <c r="EH23" s="7">
        <f>$B$23*1</f>
        <v>1</v>
      </c>
      <c r="EI23" s="11"/>
      <c r="EJ23" s="10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1</v>
      </c>
      <c r="EW23" s="11"/>
      <c r="EX23" s="10"/>
      <c r="EY23" s="11"/>
      <c r="EZ23" s="10"/>
      <c r="FA23" s="7"/>
      <c r="FB23" s="11"/>
      <c r="FC23" s="10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>
        <v>2</v>
      </c>
      <c r="B24" s="6">
        <v>1</v>
      </c>
      <c r="C24" s="6"/>
      <c r="D24" s="6"/>
      <c r="E24" s="3" t="s">
        <v>71</v>
      </c>
      <c r="F24" s="6">
        <f>$B$24*COUNTIF(T24:FM24,"e")</f>
        <v>0</v>
      </c>
      <c r="G24" s="6">
        <f>$B$24*COUNTIF(T24:FM24,"z")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1</v>
      </c>
      <c r="R24" s="7">
        <f t="shared" si="10"/>
        <v>0</v>
      </c>
      <c r="S24" s="7">
        <f>$B$24*0.7</f>
        <v>0.7</v>
      </c>
      <c r="T24" s="11"/>
      <c r="U24" s="10"/>
      <c r="V24" s="11"/>
      <c r="W24" s="10"/>
      <c r="X24" s="7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7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7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7"/>
      <c r="CD24" s="11"/>
      <c r="CE24" s="10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7"/>
      <c r="CW24" s="11"/>
      <c r="CX24" s="10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>
        <f>$B$24*15</f>
        <v>15</v>
      </c>
      <c r="DL24" s="10" t="s">
        <v>60</v>
      </c>
      <c r="DM24" s="11"/>
      <c r="DN24" s="10"/>
      <c r="DO24" s="7">
        <f>$B$24*1</f>
        <v>1</v>
      </c>
      <c r="DP24" s="11"/>
      <c r="DQ24" s="10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1</v>
      </c>
      <c r="ED24" s="11"/>
      <c r="EE24" s="10"/>
      <c r="EF24" s="11"/>
      <c r="EG24" s="10"/>
      <c r="EH24" s="7"/>
      <c r="EI24" s="11"/>
      <c r="EJ24" s="10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7"/>
      <c r="FB24" s="11"/>
      <c r="FC24" s="10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>
        <v>20</v>
      </c>
      <c r="B25" s="6">
        <v>1</v>
      </c>
      <c r="C25" s="6"/>
      <c r="D25" s="6"/>
      <c r="E25" s="3" t="s">
        <v>72</v>
      </c>
      <c r="F25" s="6">
        <f>$B$25*COUNTIF(T25:FM25,"e")</f>
        <v>0</v>
      </c>
      <c r="G25" s="6">
        <f>$B$25*COUNTIF(T25:FM25,"z")</f>
        <v>2</v>
      </c>
      <c r="H25" s="6">
        <f t="shared" si="0"/>
        <v>30</v>
      </c>
      <c r="I25" s="6">
        <f t="shared" si="1"/>
        <v>15</v>
      </c>
      <c r="J25" s="6">
        <f t="shared" si="2"/>
        <v>15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2</v>
      </c>
      <c r="R25" s="7">
        <f t="shared" si="10"/>
        <v>0</v>
      </c>
      <c r="S25" s="7">
        <f>$B$25*1.4</f>
        <v>1.4</v>
      </c>
      <c r="T25" s="11"/>
      <c r="U25" s="10"/>
      <c r="V25" s="11"/>
      <c r="W25" s="10"/>
      <c r="X25" s="7"/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7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7"/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7"/>
      <c r="CD25" s="11"/>
      <c r="CE25" s="10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>
        <f>$B$25*15</f>
        <v>15</v>
      </c>
      <c r="CS25" s="10" t="s">
        <v>60</v>
      </c>
      <c r="CT25" s="11">
        <f>$B$25*15</f>
        <v>15</v>
      </c>
      <c r="CU25" s="10" t="s">
        <v>60</v>
      </c>
      <c r="CV25" s="7">
        <f>$B$25*2</f>
        <v>2</v>
      </c>
      <c r="CW25" s="11"/>
      <c r="CX25" s="10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2</v>
      </c>
      <c r="DK25" s="11"/>
      <c r="DL25" s="10"/>
      <c r="DM25" s="11"/>
      <c r="DN25" s="10"/>
      <c r="DO25" s="7"/>
      <c r="DP25" s="11"/>
      <c r="DQ25" s="10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7"/>
      <c r="EI25" s="11"/>
      <c r="EJ25" s="10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7"/>
      <c r="FB25" s="11"/>
      <c r="FC25" s="10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/>
      <c r="B26" s="6"/>
      <c r="C26" s="6"/>
      <c r="D26" s="6" t="s">
        <v>73</v>
      </c>
      <c r="E26" s="3" t="s">
        <v>74</v>
      </c>
      <c r="F26" s="6">
        <f>COUNTIF(T26:FM26,"e")</f>
        <v>0</v>
      </c>
      <c r="G26" s="6">
        <f>COUNTIF(T26:FM26,"z")</f>
        <v>1</v>
      </c>
      <c r="H26" s="6">
        <f t="shared" si="0"/>
        <v>15</v>
      </c>
      <c r="I26" s="6">
        <f t="shared" si="1"/>
        <v>15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1</v>
      </c>
      <c r="R26" s="7">
        <f t="shared" si="10"/>
        <v>0</v>
      </c>
      <c r="S26" s="7">
        <v>0.6</v>
      </c>
      <c r="T26" s="11"/>
      <c r="U26" s="10"/>
      <c r="V26" s="11"/>
      <c r="W26" s="10"/>
      <c r="X26" s="7"/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7"/>
      <c r="CW26" s="11"/>
      <c r="CX26" s="10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7"/>
      <c r="DP26" s="11"/>
      <c r="DQ26" s="10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>
        <v>15</v>
      </c>
      <c r="EE26" s="10" t="s">
        <v>60</v>
      </c>
      <c r="EF26" s="11"/>
      <c r="EG26" s="10"/>
      <c r="EH26" s="7">
        <v>1</v>
      </c>
      <c r="EI26" s="11"/>
      <c r="EJ26" s="10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1</v>
      </c>
      <c r="EW26" s="11"/>
      <c r="EX26" s="10"/>
      <c r="EY26" s="11"/>
      <c r="EZ26" s="10"/>
      <c r="FA26" s="7"/>
      <c r="FB26" s="11"/>
      <c r="FC26" s="10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/>
      <c r="B27" s="6"/>
      <c r="C27" s="6"/>
      <c r="D27" s="6" t="s">
        <v>75</v>
      </c>
      <c r="E27" s="3" t="s">
        <v>76</v>
      </c>
      <c r="F27" s="6">
        <f>COUNTIF(T27:FM27,"e")</f>
        <v>0</v>
      </c>
      <c r="G27" s="6">
        <f>COUNTIF(T27:FM27,"z")</f>
        <v>1</v>
      </c>
      <c r="H27" s="6">
        <f t="shared" si="0"/>
        <v>15</v>
      </c>
      <c r="I27" s="6">
        <f t="shared" si="1"/>
        <v>15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1</v>
      </c>
      <c r="R27" s="7">
        <f t="shared" si="10"/>
        <v>0</v>
      </c>
      <c r="S27" s="7">
        <v>0</v>
      </c>
      <c r="T27" s="11"/>
      <c r="U27" s="10"/>
      <c r="V27" s="11"/>
      <c r="W27" s="10"/>
      <c r="X27" s="7"/>
      <c r="Y27" s="11"/>
      <c r="Z27" s="10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7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7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>
        <v>15</v>
      </c>
      <c r="CS27" s="10" t="s">
        <v>60</v>
      </c>
      <c r="CT27" s="11"/>
      <c r="CU27" s="10"/>
      <c r="CV27" s="7">
        <v>1</v>
      </c>
      <c r="CW27" s="11"/>
      <c r="CX27" s="10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1</v>
      </c>
      <c r="DK27" s="11"/>
      <c r="DL27" s="10"/>
      <c r="DM27" s="11"/>
      <c r="DN27" s="10"/>
      <c r="DO27" s="7"/>
      <c r="DP27" s="11"/>
      <c r="DQ27" s="10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/>
      <c r="EE27" s="10"/>
      <c r="EF27" s="11"/>
      <c r="EG27" s="10"/>
      <c r="EH27" s="7"/>
      <c r="EI27" s="11"/>
      <c r="EJ27" s="10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0</v>
      </c>
      <c r="EW27" s="11"/>
      <c r="EX27" s="10"/>
      <c r="EY27" s="11"/>
      <c r="EZ27" s="10"/>
      <c r="FA27" s="7"/>
      <c r="FB27" s="11"/>
      <c r="FC27" s="10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ht="15.95" customHeight="1" x14ac:dyDescent="0.2">
      <c r="A28" s="6"/>
      <c r="B28" s="6"/>
      <c r="C28" s="6"/>
      <c r="D28" s="6"/>
      <c r="E28" s="6" t="s">
        <v>77</v>
      </c>
      <c r="F28" s="6">
        <f t="shared" ref="F28:AK28" si="19">SUM(F17:F27)</f>
        <v>1</v>
      </c>
      <c r="G28" s="6">
        <f t="shared" si="19"/>
        <v>11</v>
      </c>
      <c r="H28" s="6">
        <f t="shared" si="19"/>
        <v>315</v>
      </c>
      <c r="I28" s="6">
        <f t="shared" si="19"/>
        <v>90</v>
      </c>
      <c r="J28" s="6">
        <f t="shared" si="19"/>
        <v>15</v>
      </c>
      <c r="K28" s="6">
        <f t="shared" si="19"/>
        <v>60</v>
      </c>
      <c r="L28" s="6">
        <f t="shared" si="19"/>
        <v>0</v>
      </c>
      <c r="M28" s="6">
        <f t="shared" si="19"/>
        <v>150</v>
      </c>
      <c r="N28" s="6">
        <f t="shared" si="19"/>
        <v>0</v>
      </c>
      <c r="O28" s="6">
        <f t="shared" si="19"/>
        <v>0</v>
      </c>
      <c r="P28" s="6">
        <f t="shared" si="19"/>
        <v>0</v>
      </c>
      <c r="Q28" s="7">
        <f t="shared" si="19"/>
        <v>14</v>
      </c>
      <c r="R28" s="7">
        <f t="shared" si="19"/>
        <v>7</v>
      </c>
      <c r="S28" s="7">
        <f t="shared" si="19"/>
        <v>9.7999999999999989</v>
      </c>
      <c r="T28" s="11">
        <f t="shared" si="19"/>
        <v>0</v>
      </c>
      <c r="U28" s="10">
        <f t="shared" si="19"/>
        <v>0</v>
      </c>
      <c r="V28" s="11">
        <f t="shared" si="19"/>
        <v>0</v>
      </c>
      <c r="W28" s="10">
        <f t="shared" si="19"/>
        <v>0</v>
      </c>
      <c r="X28" s="7">
        <f t="shared" si="19"/>
        <v>0</v>
      </c>
      <c r="Y28" s="11">
        <f t="shared" si="19"/>
        <v>0</v>
      </c>
      <c r="Z28" s="10">
        <f t="shared" si="19"/>
        <v>0</v>
      </c>
      <c r="AA28" s="11">
        <f t="shared" si="19"/>
        <v>0</v>
      </c>
      <c r="AB28" s="10">
        <f t="shared" si="19"/>
        <v>0</v>
      </c>
      <c r="AC28" s="11">
        <f t="shared" si="19"/>
        <v>0</v>
      </c>
      <c r="AD28" s="10">
        <f t="shared" si="19"/>
        <v>0</v>
      </c>
      <c r="AE28" s="11">
        <f t="shared" si="19"/>
        <v>0</v>
      </c>
      <c r="AF28" s="10">
        <f t="shared" si="19"/>
        <v>0</v>
      </c>
      <c r="AG28" s="11">
        <f t="shared" si="19"/>
        <v>0</v>
      </c>
      <c r="AH28" s="10">
        <f t="shared" si="19"/>
        <v>0</v>
      </c>
      <c r="AI28" s="11">
        <f t="shared" si="19"/>
        <v>0</v>
      </c>
      <c r="AJ28" s="10">
        <f t="shared" si="19"/>
        <v>0</v>
      </c>
      <c r="AK28" s="7">
        <f t="shared" si="19"/>
        <v>0</v>
      </c>
      <c r="AL28" s="7">
        <f t="shared" ref="AL28:BQ28" si="20">SUM(AL17:AL27)</f>
        <v>0</v>
      </c>
      <c r="AM28" s="11">
        <f t="shared" si="20"/>
        <v>0</v>
      </c>
      <c r="AN28" s="10">
        <f t="shared" si="20"/>
        <v>0</v>
      </c>
      <c r="AO28" s="11">
        <f t="shared" si="20"/>
        <v>0</v>
      </c>
      <c r="AP28" s="10">
        <f t="shared" si="20"/>
        <v>0</v>
      </c>
      <c r="AQ28" s="7">
        <f t="shared" si="20"/>
        <v>0</v>
      </c>
      <c r="AR28" s="11">
        <f t="shared" si="20"/>
        <v>0</v>
      </c>
      <c r="AS28" s="10">
        <f t="shared" si="20"/>
        <v>0</v>
      </c>
      <c r="AT28" s="11">
        <f t="shared" si="20"/>
        <v>0</v>
      </c>
      <c r="AU28" s="10">
        <f t="shared" si="20"/>
        <v>0</v>
      </c>
      <c r="AV28" s="11">
        <f t="shared" si="20"/>
        <v>0</v>
      </c>
      <c r="AW28" s="10">
        <f t="shared" si="20"/>
        <v>0</v>
      </c>
      <c r="AX28" s="11">
        <f t="shared" si="20"/>
        <v>0</v>
      </c>
      <c r="AY28" s="10">
        <f t="shared" si="20"/>
        <v>0</v>
      </c>
      <c r="AZ28" s="11">
        <f t="shared" si="20"/>
        <v>0</v>
      </c>
      <c r="BA28" s="10">
        <f t="shared" si="20"/>
        <v>0</v>
      </c>
      <c r="BB28" s="11">
        <f t="shared" si="20"/>
        <v>0</v>
      </c>
      <c r="BC28" s="10">
        <f t="shared" si="20"/>
        <v>0</v>
      </c>
      <c r="BD28" s="7">
        <f t="shared" si="20"/>
        <v>0</v>
      </c>
      <c r="BE28" s="7">
        <f t="shared" si="20"/>
        <v>0</v>
      </c>
      <c r="BF28" s="11">
        <f t="shared" si="20"/>
        <v>0</v>
      </c>
      <c r="BG28" s="10">
        <f t="shared" si="20"/>
        <v>0</v>
      </c>
      <c r="BH28" s="11">
        <f t="shared" si="20"/>
        <v>0</v>
      </c>
      <c r="BI28" s="10">
        <f t="shared" si="20"/>
        <v>0</v>
      </c>
      <c r="BJ28" s="7">
        <f t="shared" si="20"/>
        <v>0</v>
      </c>
      <c r="BK28" s="11">
        <f t="shared" si="20"/>
        <v>30</v>
      </c>
      <c r="BL28" s="10">
        <f t="shared" si="20"/>
        <v>0</v>
      </c>
      <c r="BM28" s="11">
        <f t="shared" si="20"/>
        <v>0</v>
      </c>
      <c r="BN28" s="10">
        <f t="shared" si="20"/>
        <v>0</v>
      </c>
      <c r="BO28" s="11">
        <f t="shared" si="20"/>
        <v>30</v>
      </c>
      <c r="BP28" s="10">
        <f t="shared" si="20"/>
        <v>0</v>
      </c>
      <c r="BQ28" s="11">
        <f t="shared" si="20"/>
        <v>0</v>
      </c>
      <c r="BR28" s="10">
        <f t="shared" ref="BR28:CW28" si="21">SUM(BR17:BR27)</f>
        <v>0</v>
      </c>
      <c r="BS28" s="11">
        <f t="shared" si="21"/>
        <v>0</v>
      </c>
      <c r="BT28" s="10">
        <f t="shared" si="21"/>
        <v>0</v>
      </c>
      <c r="BU28" s="11">
        <f t="shared" si="21"/>
        <v>0</v>
      </c>
      <c r="BV28" s="10">
        <f t="shared" si="21"/>
        <v>0</v>
      </c>
      <c r="BW28" s="7">
        <f t="shared" si="21"/>
        <v>2</v>
      </c>
      <c r="BX28" s="7">
        <f t="shared" si="21"/>
        <v>2</v>
      </c>
      <c r="BY28" s="11">
        <f t="shared" si="21"/>
        <v>0</v>
      </c>
      <c r="BZ28" s="10">
        <f t="shared" si="21"/>
        <v>0</v>
      </c>
      <c r="CA28" s="11">
        <f t="shared" si="21"/>
        <v>0</v>
      </c>
      <c r="CB28" s="10">
        <f t="shared" si="21"/>
        <v>0</v>
      </c>
      <c r="CC28" s="7">
        <f t="shared" si="21"/>
        <v>0</v>
      </c>
      <c r="CD28" s="11">
        <f t="shared" si="21"/>
        <v>30</v>
      </c>
      <c r="CE28" s="10">
        <f t="shared" si="21"/>
        <v>0</v>
      </c>
      <c r="CF28" s="11">
        <f t="shared" si="21"/>
        <v>0</v>
      </c>
      <c r="CG28" s="10">
        <f t="shared" si="21"/>
        <v>0</v>
      </c>
      <c r="CH28" s="11">
        <f t="shared" si="21"/>
        <v>60</v>
      </c>
      <c r="CI28" s="10">
        <f t="shared" si="21"/>
        <v>0</v>
      </c>
      <c r="CJ28" s="11">
        <f t="shared" si="21"/>
        <v>0</v>
      </c>
      <c r="CK28" s="10">
        <f t="shared" si="21"/>
        <v>0</v>
      </c>
      <c r="CL28" s="11">
        <f t="shared" si="21"/>
        <v>0</v>
      </c>
      <c r="CM28" s="10">
        <f t="shared" si="21"/>
        <v>0</v>
      </c>
      <c r="CN28" s="11">
        <f t="shared" si="21"/>
        <v>0</v>
      </c>
      <c r="CO28" s="10">
        <f t="shared" si="21"/>
        <v>0</v>
      </c>
      <c r="CP28" s="7">
        <f t="shared" si="21"/>
        <v>2</v>
      </c>
      <c r="CQ28" s="7">
        <f t="shared" si="21"/>
        <v>2</v>
      </c>
      <c r="CR28" s="11">
        <f t="shared" si="21"/>
        <v>30</v>
      </c>
      <c r="CS28" s="10">
        <f t="shared" si="21"/>
        <v>0</v>
      </c>
      <c r="CT28" s="11">
        <f t="shared" si="21"/>
        <v>15</v>
      </c>
      <c r="CU28" s="10">
        <f t="shared" si="21"/>
        <v>0</v>
      </c>
      <c r="CV28" s="7">
        <f t="shared" si="21"/>
        <v>3</v>
      </c>
      <c r="CW28" s="11">
        <f t="shared" si="21"/>
        <v>0</v>
      </c>
      <c r="CX28" s="10">
        <f t="shared" ref="CX28:EC28" si="22">SUM(CX17:CX27)</f>
        <v>0</v>
      </c>
      <c r="CY28" s="11">
        <f t="shared" si="22"/>
        <v>0</v>
      </c>
      <c r="CZ28" s="10">
        <f t="shared" si="22"/>
        <v>0</v>
      </c>
      <c r="DA28" s="11">
        <f t="shared" si="22"/>
        <v>60</v>
      </c>
      <c r="DB28" s="10">
        <f t="shared" si="22"/>
        <v>0</v>
      </c>
      <c r="DC28" s="11">
        <f t="shared" si="22"/>
        <v>0</v>
      </c>
      <c r="DD28" s="10">
        <f t="shared" si="22"/>
        <v>0</v>
      </c>
      <c r="DE28" s="11">
        <f t="shared" si="22"/>
        <v>0</v>
      </c>
      <c r="DF28" s="10">
        <f t="shared" si="22"/>
        <v>0</v>
      </c>
      <c r="DG28" s="11">
        <f t="shared" si="22"/>
        <v>0</v>
      </c>
      <c r="DH28" s="10">
        <f t="shared" si="22"/>
        <v>0</v>
      </c>
      <c r="DI28" s="7">
        <f t="shared" si="22"/>
        <v>3</v>
      </c>
      <c r="DJ28" s="7">
        <f t="shared" si="22"/>
        <v>6</v>
      </c>
      <c r="DK28" s="11">
        <f t="shared" si="22"/>
        <v>15</v>
      </c>
      <c r="DL28" s="10">
        <f t="shared" si="22"/>
        <v>0</v>
      </c>
      <c r="DM28" s="11">
        <f t="shared" si="22"/>
        <v>0</v>
      </c>
      <c r="DN28" s="10">
        <f t="shared" si="22"/>
        <v>0</v>
      </c>
      <c r="DO28" s="7">
        <f t="shared" si="22"/>
        <v>1</v>
      </c>
      <c r="DP28" s="11">
        <f t="shared" si="22"/>
        <v>0</v>
      </c>
      <c r="DQ28" s="10">
        <f t="shared" si="22"/>
        <v>0</v>
      </c>
      <c r="DR28" s="11">
        <f t="shared" si="22"/>
        <v>0</v>
      </c>
      <c r="DS28" s="10">
        <f t="shared" si="22"/>
        <v>0</v>
      </c>
      <c r="DT28" s="11">
        <f t="shared" si="22"/>
        <v>0</v>
      </c>
      <c r="DU28" s="10">
        <f t="shared" si="22"/>
        <v>0</v>
      </c>
      <c r="DV28" s="11">
        <f t="shared" si="22"/>
        <v>0</v>
      </c>
      <c r="DW28" s="10">
        <f t="shared" si="22"/>
        <v>0</v>
      </c>
      <c r="DX28" s="11">
        <f t="shared" si="22"/>
        <v>0</v>
      </c>
      <c r="DY28" s="10">
        <f t="shared" si="22"/>
        <v>0</v>
      </c>
      <c r="DZ28" s="11">
        <f t="shared" si="22"/>
        <v>0</v>
      </c>
      <c r="EA28" s="10">
        <f t="shared" si="22"/>
        <v>0</v>
      </c>
      <c r="EB28" s="7">
        <f t="shared" si="22"/>
        <v>0</v>
      </c>
      <c r="EC28" s="7">
        <f t="shared" si="22"/>
        <v>1</v>
      </c>
      <c r="ED28" s="11">
        <f t="shared" ref="ED28:FI28" si="23">SUM(ED17:ED27)</f>
        <v>45</v>
      </c>
      <c r="EE28" s="10">
        <f t="shared" si="23"/>
        <v>0</v>
      </c>
      <c r="EF28" s="11">
        <f t="shared" si="23"/>
        <v>0</v>
      </c>
      <c r="EG28" s="10">
        <f t="shared" si="23"/>
        <v>0</v>
      </c>
      <c r="EH28" s="7">
        <f t="shared" si="23"/>
        <v>3</v>
      </c>
      <c r="EI28" s="11">
        <f t="shared" si="23"/>
        <v>0</v>
      </c>
      <c r="EJ28" s="10">
        <f t="shared" si="23"/>
        <v>0</v>
      </c>
      <c r="EK28" s="11">
        <f t="shared" si="23"/>
        <v>0</v>
      </c>
      <c r="EL28" s="10">
        <f t="shared" si="23"/>
        <v>0</v>
      </c>
      <c r="EM28" s="11">
        <f t="shared" si="23"/>
        <v>0</v>
      </c>
      <c r="EN28" s="10">
        <f t="shared" si="23"/>
        <v>0</v>
      </c>
      <c r="EO28" s="11">
        <f t="shared" si="23"/>
        <v>0</v>
      </c>
      <c r="EP28" s="10">
        <f t="shared" si="23"/>
        <v>0</v>
      </c>
      <c r="EQ28" s="11">
        <f t="shared" si="23"/>
        <v>0</v>
      </c>
      <c r="ER28" s="10">
        <f t="shared" si="23"/>
        <v>0</v>
      </c>
      <c r="ES28" s="11">
        <f t="shared" si="23"/>
        <v>0</v>
      </c>
      <c r="ET28" s="10">
        <f t="shared" si="23"/>
        <v>0</v>
      </c>
      <c r="EU28" s="7">
        <f t="shared" si="23"/>
        <v>0</v>
      </c>
      <c r="EV28" s="7">
        <f t="shared" si="23"/>
        <v>3</v>
      </c>
      <c r="EW28" s="11">
        <f t="shared" si="23"/>
        <v>0</v>
      </c>
      <c r="EX28" s="10">
        <f t="shared" si="23"/>
        <v>0</v>
      </c>
      <c r="EY28" s="11">
        <f t="shared" si="23"/>
        <v>0</v>
      </c>
      <c r="EZ28" s="10">
        <f t="shared" si="23"/>
        <v>0</v>
      </c>
      <c r="FA28" s="7">
        <f t="shared" si="23"/>
        <v>0</v>
      </c>
      <c r="FB28" s="11">
        <f t="shared" si="23"/>
        <v>0</v>
      </c>
      <c r="FC28" s="10">
        <f t="shared" si="23"/>
        <v>0</v>
      </c>
      <c r="FD28" s="11">
        <f t="shared" si="23"/>
        <v>0</v>
      </c>
      <c r="FE28" s="10">
        <f t="shared" si="23"/>
        <v>0</v>
      </c>
      <c r="FF28" s="11">
        <f t="shared" si="23"/>
        <v>0</v>
      </c>
      <c r="FG28" s="10">
        <f t="shared" si="23"/>
        <v>0</v>
      </c>
      <c r="FH28" s="11">
        <f t="shared" si="23"/>
        <v>0</v>
      </c>
      <c r="FI28" s="10">
        <f t="shared" si="23"/>
        <v>0</v>
      </c>
      <c r="FJ28" s="11">
        <f t="shared" ref="FJ28:FO28" si="24">SUM(FJ17:FJ27)</f>
        <v>0</v>
      </c>
      <c r="FK28" s="10">
        <f t="shared" si="24"/>
        <v>0</v>
      </c>
      <c r="FL28" s="11">
        <f t="shared" si="24"/>
        <v>0</v>
      </c>
      <c r="FM28" s="10">
        <f t="shared" si="24"/>
        <v>0</v>
      </c>
      <c r="FN28" s="7">
        <f t="shared" si="24"/>
        <v>0</v>
      </c>
      <c r="FO28" s="7">
        <f t="shared" si="24"/>
        <v>0</v>
      </c>
    </row>
    <row r="29" spans="1:171" ht="20.100000000000001" customHeight="1" x14ac:dyDescent="0.2">
      <c r="A29" s="14" t="s">
        <v>78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4"/>
      <c r="FO29" s="15"/>
    </row>
    <row r="30" spans="1:171" x14ac:dyDescent="0.2">
      <c r="A30" s="6"/>
      <c r="B30" s="6"/>
      <c r="C30" s="6"/>
      <c r="D30" s="6" t="s">
        <v>79</v>
      </c>
      <c r="E30" s="3" t="s">
        <v>80</v>
      </c>
      <c r="F30" s="6">
        <f>COUNTIF(T30:FM30,"e")</f>
        <v>1</v>
      </c>
      <c r="G30" s="6">
        <f>COUNTIF(T30:FM30,"z")</f>
        <v>1</v>
      </c>
      <c r="H30" s="6">
        <f t="shared" ref="H30:H46" si="25">SUM(I30:P30)</f>
        <v>60</v>
      </c>
      <c r="I30" s="6">
        <f t="shared" ref="I30:I46" si="26">T30+AM30+BF30+BY30+CR30+DK30+ED30+EW30</f>
        <v>30</v>
      </c>
      <c r="J30" s="6">
        <f t="shared" ref="J30:J46" si="27">V30+AO30+BH30+CA30+CT30+DM30+EF30+EY30</f>
        <v>30</v>
      </c>
      <c r="K30" s="6">
        <f t="shared" ref="K30:K46" si="28">Y30+AR30+BK30+CD30+CW30+DP30+EI30+FB30</f>
        <v>0</v>
      </c>
      <c r="L30" s="6">
        <f t="shared" ref="L30:L46" si="29">AA30+AT30+BM30+CF30+CY30+DR30+EK30+FD30</f>
        <v>0</v>
      </c>
      <c r="M30" s="6">
        <f t="shared" ref="M30:M46" si="30">AC30+AV30+BO30+CH30+DA30+DT30+EM30+FF30</f>
        <v>0</v>
      </c>
      <c r="N30" s="6">
        <f t="shared" ref="N30:N46" si="31">AE30+AX30+BQ30+CJ30+DC30+DV30+EO30+FH30</f>
        <v>0</v>
      </c>
      <c r="O30" s="6">
        <f t="shared" ref="O30:O46" si="32">AG30+AZ30+BS30+CL30+DE30+DX30+EQ30+FJ30</f>
        <v>0</v>
      </c>
      <c r="P30" s="6">
        <f t="shared" ref="P30:P46" si="33">AI30+BB30+BU30+CN30+DG30+DZ30+ES30+FL30</f>
        <v>0</v>
      </c>
      <c r="Q30" s="7">
        <f t="shared" ref="Q30:Q46" si="34">AL30+BE30+BX30+CQ30+DJ30+EC30+EV30+FO30</f>
        <v>5</v>
      </c>
      <c r="R30" s="7">
        <f t="shared" ref="R30:R46" si="35">AK30+BD30+BW30+CP30+DI30+EB30+EU30+FN30</f>
        <v>0</v>
      </c>
      <c r="S30" s="7">
        <v>2.6</v>
      </c>
      <c r="T30" s="11">
        <v>30</v>
      </c>
      <c r="U30" s="10" t="s">
        <v>63</v>
      </c>
      <c r="V30" s="11">
        <v>30</v>
      </c>
      <c r="W30" s="10" t="s">
        <v>60</v>
      </c>
      <c r="X30" s="7">
        <v>5</v>
      </c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46" si="36">X30+AK30</f>
        <v>5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ref="BE30:BE46" si="37">AQ30+BD30</f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46" si="38">BJ30+BW30</f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46" si="39">CC30+CP30</f>
        <v>0</v>
      </c>
      <c r="CR30" s="11"/>
      <c r="CS30" s="10"/>
      <c r="CT30" s="11"/>
      <c r="CU30" s="10"/>
      <c r="CV30" s="7"/>
      <c r="CW30" s="11"/>
      <c r="CX30" s="10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ref="DJ30:DJ46" si="40">CV30+DI30</f>
        <v>0</v>
      </c>
      <c r="DK30" s="11"/>
      <c r="DL30" s="10"/>
      <c r="DM30" s="11"/>
      <c r="DN30" s="10"/>
      <c r="DO30" s="7"/>
      <c r="DP30" s="11"/>
      <c r="DQ30" s="10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ref="EC30:EC46" si="41">DO30+EB30</f>
        <v>0</v>
      </c>
      <c r="ED30" s="11"/>
      <c r="EE30" s="10"/>
      <c r="EF30" s="11"/>
      <c r="EG30" s="10"/>
      <c r="EH30" s="7"/>
      <c r="EI30" s="11"/>
      <c r="EJ30" s="10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ref="EV30:EV46" si="42">EH30+EU30</f>
        <v>0</v>
      </c>
      <c r="EW30" s="11"/>
      <c r="EX30" s="10"/>
      <c r="EY30" s="11"/>
      <c r="EZ30" s="10"/>
      <c r="FA30" s="7"/>
      <c r="FB30" s="11"/>
      <c r="FC30" s="10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ref="FO30:FO46" si="43">FA30+FN30</f>
        <v>0</v>
      </c>
    </row>
    <row r="31" spans="1:171" x14ac:dyDescent="0.2">
      <c r="A31" s="6"/>
      <c r="B31" s="6"/>
      <c r="C31" s="6"/>
      <c r="D31" s="6" t="s">
        <v>81</v>
      </c>
      <c r="E31" s="3" t="s">
        <v>82</v>
      </c>
      <c r="F31" s="6">
        <f>COUNTIF(T31:FM31,"e")</f>
        <v>1</v>
      </c>
      <c r="G31" s="6">
        <f>COUNTIF(T31:FM31,"z")</f>
        <v>1</v>
      </c>
      <c r="H31" s="6">
        <f t="shared" si="25"/>
        <v>60</v>
      </c>
      <c r="I31" s="6">
        <f t="shared" si="26"/>
        <v>30</v>
      </c>
      <c r="J31" s="6">
        <f t="shared" si="27"/>
        <v>30</v>
      </c>
      <c r="K31" s="6">
        <f t="shared" si="28"/>
        <v>0</v>
      </c>
      <c r="L31" s="6">
        <f t="shared" si="29"/>
        <v>0</v>
      </c>
      <c r="M31" s="6">
        <f t="shared" si="30"/>
        <v>0</v>
      </c>
      <c r="N31" s="6">
        <f t="shared" si="31"/>
        <v>0</v>
      </c>
      <c r="O31" s="6">
        <f t="shared" si="32"/>
        <v>0</v>
      </c>
      <c r="P31" s="6">
        <f t="shared" si="33"/>
        <v>0</v>
      </c>
      <c r="Q31" s="7">
        <f t="shared" si="34"/>
        <v>5</v>
      </c>
      <c r="R31" s="7">
        <f t="shared" si="35"/>
        <v>0</v>
      </c>
      <c r="S31" s="7">
        <v>2.6</v>
      </c>
      <c r="T31" s="11"/>
      <c r="U31" s="10"/>
      <c r="V31" s="11"/>
      <c r="W31" s="10"/>
      <c r="X31" s="7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6"/>
        <v>0</v>
      </c>
      <c r="AM31" s="11">
        <v>30</v>
      </c>
      <c r="AN31" s="10" t="s">
        <v>63</v>
      </c>
      <c r="AO31" s="11">
        <v>30</v>
      </c>
      <c r="AP31" s="10" t="s">
        <v>60</v>
      </c>
      <c r="AQ31" s="7">
        <v>5</v>
      </c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7"/>
        <v>5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8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9"/>
        <v>0</v>
      </c>
      <c r="CR31" s="11"/>
      <c r="CS31" s="10"/>
      <c r="CT31" s="11"/>
      <c r="CU31" s="10"/>
      <c r="CV31" s="7"/>
      <c r="CW31" s="11"/>
      <c r="CX31" s="10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0"/>
        <v>0</v>
      </c>
      <c r="DK31" s="11"/>
      <c r="DL31" s="10"/>
      <c r="DM31" s="11"/>
      <c r="DN31" s="10"/>
      <c r="DO31" s="7"/>
      <c r="DP31" s="11"/>
      <c r="DQ31" s="10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1"/>
        <v>0</v>
      </c>
      <c r="ED31" s="11"/>
      <c r="EE31" s="10"/>
      <c r="EF31" s="11"/>
      <c r="EG31" s="10"/>
      <c r="EH31" s="7"/>
      <c r="EI31" s="11"/>
      <c r="EJ31" s="10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2"/>
        <v>0</v>
      </c>
      <c r="EW31" s="11"/>
      <c r="EX31" s="10"/>
      <c r="EY31" s="11"/>
      <c r="EZ31" s="10"/>
      <c r="FA31" s="7"/>
      <c r="FB31" s="11"/>
      <c r="FC31" s="10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3"/>
        <v>0</v>
      </c>
    </row>
    <row r="32" spans="1:171" x14ac:dyDescent="0.2">
      <c r="A32" s="6"/>
      <c r="B32" s="6"/>
      <c r="C32" s="6"/>
      <c r="D32" s="6" t="s">
        <v>83</v>
      </c>
      <c r="E32" s="3" t="s">
        <v>84</v>
      </c>
      <c r="F32" s="6">
        <f>COUNTIF(T32:FM32,"e")</f>
        <v>0</v>
      </c>
      <c r="G32" s="6">
        <f>COUNTIF(T32:FM32,"z")</f>
        <v>2</v>
      </c>
      <c r="H32" s="6">
        <f t="shared" si="25"/>
        <v>45</v>
      </c>
      <c r="I32" s="6">
        <f t="shared" si="26"/>
        <v>30</v>
      </c>
      <c r="J32" s="6">
        <f t="shared" si="27"/>
        <v>0</v>
      </c>
      <c r="K32" s="6">
        <f t="shared" si="28"/>
        <v>0</v>
      </c>
      <c r="L32" s="6">
        <f t="shared" si="29"/>
        <v>15</v>
      </c>
      <c r="M32" s="6">
        <f t="shared" si="30"/>
        <v>0</v>
      </c>
      <c r="N32" s="6">
        <f t="shared" si="31"/>
        <v>0</v>
      </c>
      <c r="O32" s="6">
        <f t="shared" si="32"/>
        <v>0</v>
      </c>
      <c r="P32" s="6">
        <f t="shared" si="33"/>
        <v>0</v>
      </c>
      <c r="Q32" s="7">
        <f t="shared" si="34"/>
        <v>3</v>
      </c>
      <c r="R32" s="7">
        <f t="shared" si="35"/>
        <v>1</v>
      </c>
      <c r="S32" s="7">
        <v>1.9</v>
      </c>
      <c r="T32" s="11"/>
      <c r="U32" s="10"/>
      <c r="V32" s="11"/>
      <c r="W32" s="10"/>
      <c r="X32" s="7"/>
      <c r="Y32" s="11"/>
      <c r="Z32" s="10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6"/>
        <v>0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7"/>
        <v>0</v>
      </c>
      <c r="BF32" s="11">
        <v>30</v>
      </c>
      <c r="BG32" s="10" t="s">
        <v>60</v>
      </c>
      <c r="BH32" s="11"/>
      <c r="BI32" s="10"/>
      <c r="BJ32" s="7">
        <v>2</v>
      </c>
      <c r="BK32" s="11"/>
      <c r="BL32" s="10"/>
      <c r="BM32" s="11">
        <v>15</v>
      </c>
      <c r="BN32" s="10" t="s">
        <v>60</v>
      </c>
      <c r="BO32" s="11"/>
      <c r="BP32" s="10"/>
      <c r="BQ32" s="11"/>
      <c r="BR32" s="10"/>
      <c r="BS32" s="11"/>
      <c r="BT32" s="10"/>
      <c r="BU32" s="11"/>
      <c r="BV32" s="10"/>
      <c r="BW32" s="7">
        <v>1</v>
      </c>
      <c r="BX32" s="7">
        <f t="shared" si="38"/>
        <v>3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9"/>
        <v>0</v>
      </c>
      <c r="CR32" s="11"/>
      <c r="CS32" s="10"/>
      <c r="CT32" s="11"/>
      <c r="CU32" s="10"/>
      <c r="CV32" s="7"/>
      <c r="CW32" s="11"/>
      <c r="CX32" s="10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0"/>
        <v>0</v>
      </c>
      <c r="DK32" s="11"/>
      <c r="DL32" s="10"/>
      <c r="DM32" s="11"/>
      <c r="DN32" s="10"/>
      <c r="DO32" s="7"/>
      <c r="DP32" s="11"/>
      <c r="DQ32" s="10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1"/>
        <v>0</v>
      </c>
      <c r="ED32" s="11"/>
      <c r="EE32" s="10"/>
      <c r="EF32" s="11"/>
      <c r="EG32" s="10"/>
      <c r="EH32" s="7"/>
      <c r="EI32" s="11"/>
      <c r="EJ32" s="10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2"/>
        <v>0</v>
      </c>
      <c r="EW32" s="11"/>
      <c r="EX32" s="10"/>
      <c r="EY32" s="11"/>
      <c r="EZ32" s="10"/>
      <c r="FA32" s="7"/>
      <c r="FB32" s="11"/>
      <c r="FC32" s="10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3"/>
        <v>0</v>
      </c>
    </row>
    <row r="33" spans="1:171" x14ac:dyDescent="0.2">
      <c r="A33" s="6"/>
      <c r="B33" s="6"/>
      <c r="C33" s="6"/>
      <c r="D33" s="6" t="s">
        <v>85</v>
      </c>
      <c r="E33" s="3" t="s">
        <v>86</v>
      </c>
      <c r="F33" s="6">
        <f>COUNTIF(T33:FM33,"e")</f>
        <v>1</v>
      </c>
      <c r="G33" s="6">
        <f>COUNTIF(T33:FM33,"z")</f>
        <v>1</v>
      </c>
      <c r="H33" s="6">
        <f t="shared" si="25"/>
        <v>60</v>
      </c>
      <c r="I33" s="6">
        <f t="shared" si="26"/>
        <v>30</v>
      </c>
      <c r="J33" s="6">
        <f t="shared" si="27"/>
        <v>0</v>
      </c>
      <c r="K33" s="6">
        <f t="shared" si="28"/>
        <v>0</v>
      </c>
      <c r="L33" s="6">
        <f t="shared" si="29"/>
        <v>30</v>
      </c>
      <c r="M33" s="6">
        <f t="shared" si="30"/>
        <v>0</v>
      </c>
      <c r="N33" s="6">
        <f t="shared" si="31"/>
        <v>0</v>
      </c>
      <c r="O33" s="6">
        <f t="shared" si="32"/>
        <v>0</v>
      </c>
      <c r="P33" s="6">
        <f t="shared" si="33"/>
        <v>0</v>
      </c>
      <c r="Q33" s="7">
        <f t="shared" si="34"/>
        <v>4</v>
      </c>
      <c r="R33" s="7">
        <f t="shared" si="35"/>
        <v>2</v>
      </c>
      <c r="S33" s="7">
        <v>2.8</v>
      </c>
      <c r="T33" s="11">
        <v>30</v>
      </c>
      <c r="U33" s="10" t="s">
        <v>63</v>
      </c>
      <c r="V33" s="11"/>
      <c r="W33" s="10"/>
      <c r="X33" s="7">
        <v>2</v>
      </c>
      <c r="Y33" s="11"/>
      <c r="Z33" s="10"/>
      <c r="AA33" s="11">
        <v>30</v>
      </c>
      <c r="AB33" s="10" t="s">
        <v>60</v>
      </c>
      <c r="AC33" s="11"/>
      <c r="AD33" s="10"/>
      <c r="AE33" s="11"/>
      <c r="AF33" s="10"/>
      <c r="AG33" s="11"/>
      <c r="AH33" s="10"/>
      <c r="AI33" s="11"/>
      <c r="AJ33" s="10"/>
      <c r="AK33" s="7">
        <v>2</v>
      </c>
      <c r="AL33" s="7">
        <f t="shared" si="36"/>
        <v>4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7"/>
        <v>0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8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9"/>
        <v>0</v>
      </c>
      <c r="CR33" s="11"/>
      <c r="CS33" s="10"/>
      <c r="CT33" s="11"/>
      <c r="CU33" s="10"/>
      <c r="CV33" s="7"/>
      <c r="CW33" s="11"/>
      <c r="CX33" s="10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0"/>
        <v>0</v>
      </c>
      <c r="DK33" s="11"/>
      <c r="DL33" s="10"/>
      <c r="DM33" s="11"/>
      <c r="DN33" s="10"/>
      <c r="DO33" s="7"/>
      <c r="DP33" s="11"/>
      <c r="DQ33" s="10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1"/>
        <v>0</v>
      </c>
      <c r="ED33" s="11"/>
      <c r="EE33" s="10"/>
      <c r="EF33" s="11"/>
      <c r="EG33" s="10"/>
      <c r="EH33" s="7"/>
      <c r="EI33" s="11"/>
      <c r="EJ33" s="10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2"/>
        <v>0</v>
      </c>
      <c r="EW33" s="11"/>
      <c r="EX33" s="10"/>
      <c r="EY33" s="11"/>
      <c r="EZ33" s="10"/>
      <c r="FA33" s="7"/>
      <c r="FB33" s="11"/>
      <c r="FC33" s="10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3"/>
        <v>0</v>
      </c>
    </row>
    <row r="34" spans="1:171" x14ac:dyDescent="0.2">
      <c r="A34" s="6"/>
      <c r="B34" s="6"/>
      <c r="C34" s="6"/>
      <c r="D34" s="6" t="s">
        <v>87</v>
      </c>
      <c r="E34" s="3" t="s">
        <v>88</v>
      </c>
      <c r="F34" s="6">
        <f>COUNTIF(T34:FM34,"e")</f>
        <v>0</v>
      </c>
      <c r="G34" s="6">
        <f>COUNTIF(T34:FM34,"z")</f>
        <v>2</v>
      </c>
      <c r="H34" s="6">
        <f t="shared" si="25"/>
        <v>30</v>
      </c>
      <c r="I34" s="6">
        <f t="shared" si="26"/>
        <v>15</v>
      </c>
      <c r="J34" s="6">
        <f t="shared" si="27"/>
        <v>0</v>
      </c>
      <c r="K34" s="6">
        <f t="shared" si="28"/>
        <v>0</v>
      </c>
      <c r="L34" s="6">
        <f t="shared" si="29"/>
        <v>15</v>
      </c>
      <c r="M34" s="6">
        <f t="shared" si="30"/>
        <v>0</v>
      </c>
      <c r="N34" s="6">
        <f t="shared" si="31"/>
        <v>0</v>
      </c>
      <c r="O34" s="6">
        <f t="shared" si="32"/>
        <v>0</v>
      </c>
      <c r="P34" s="6">
        <f t="shared" si="33"/>
        <v>0</v>
      </c>
      <c r="Q34" s="7">
        <f t="shared" si="34"/>
        <v>2</v>
      </c>
      <c r="R34" s="7">
        <f t="shared" si="35"/>
        <v>1</v>
      </c>
      <c r="S34" s="7">
        <v>1.3</v>
      </c>
      <c r="T34" s="11">
        <v>15</v>
      </c>
      <c r="U34" s="10" t="s">
        <v>60</v>
      </c>
      <c r="V34" s="11"/>
      <c r="W34" s="10"/>
      <c r="X34" s="7">
        <v>1</v>
      </c>
      <c r="Y34" s="11"/>
      <c r="Z34" s="10"/>
      <c r="AA34" s="11">
        <v>15</v>
      </c>
      <c r="AB34" s="10" t="s">
        <v>60</v>
      </c>
      <c r="AC34" s="11"/>
      <c r="AD34" s="10"/>
      <c r="AE34" s="11"/>
      <c r="AF34" s="10"/>
      <c r="AG34" s="11"/>
      <c r="AH34" s="10"/>
      <c r="AI34" s="11"/>
      <c r="AJ34" s="10"/>
      <c r="AK34" s="7">
        <v>1</v>
      </c>
      <c r="AL34" s="7">
        <f t="shared" si="36"/>
        <v>2</v>
      </c>
      <c r="AM34" s="11"/>
      <c r="AN34" s="10"/>
      <c r="AO34" s="11"/>
      <c r="AP34" s="10"/>
      <c r="AQ34" s="7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7"/>
        <v>0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8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9"/>
        <v>0</v>
      </c>
      <c r="CR34" s="11"/>
      <c r="CS34" s="10"/>
      <c r="CT34" s="11"/>
      <c r="CU34" s="10"/>
      <c r="CV34" s="7"/>
      <c r="CW34" s="11"/>
      <c r="CX34" s="10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0"/>
        <v>0</v>
      </c>
      <c r="DK34" s="11"/>
      <c r="DL34" s="10"/>
      <c r="DM34" s="11"/>
      <c r="DN34" s="10"/>
      <c r="DO34" s="7"/>
      <c r="DP34" s="11"/>
      <c r="DQ34" s="10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1"/>
        <v>0</v>
      </c>
      <c r="ED34" s="11"/>
      <c r="EE34" s="10"/>
      <c r="EF34" s="11"/>
      <c r="EG34" s="10"/>
      <c r="EH34" s="7"/>
      <c r="EI34" s="11"/>
      <c r="EJ34" s="10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2"/>
        <v>0</v>
      </c>
      <c r="EW34" s="11"/>
      <c r="EX34" s="10"/>
      <c r="EY34" s="11"/>
      <c r="EZ34" s="10"/>
      <c r="FA34" s="7"/>
      <c r="FB34" s="11"/>
      <c r="FC34" s="10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3"/>
        <v>0</v>
      </c>
    </row>
    <row r="35" spans="1:171" x14ac:dyDescent="0.2">
      <c r="A35" s="6">
        <v>3</v>
      </c>
      <c r="B35" s="6">
        <v>1</v>
      </c>
      <c r="C35" s="6"/>
      <c r="D35" s="6"/>
      <c r="E35" s="3" t="s">
        <v>89</v>
      </c>
      <c r="F35" s="6">
        <f>$B$35*COUNTIF(T35:FM35,"e")</f>
        <v>1</v>
      </c>
      <c r="G35" s="6">
        <f>$B$35*COUNTIF(T35:FM35,"z")</f>
        <v>1</v>
      </c>
      <c r="H35" s="6">
        <f t="shared" si="25"/>
        <v>45</v>
      </c>
      <c r="I35" s="6">
        <f t="shared" si="26"/>
        <v>30</v>
      </c>
      <c r="J35" s="6">
        <f t="shared" si="27"/>
        <v>0</v>
      </c>
      <c r="K35" s="6">
        <f t="shared" si="28"/>
        <v>0</v>
      </c>
      <c r="L35" s="6">
        <f t="shared" si="29"/>
        <v>0</v>
      </c>
      <c r="M35" s="6">
        <f t="shared" si="30"/>
        <v>0</v>
      </c>
      <c r="N35" s="6">
        <f t="shared" si="31"/>
        <v>15</v>
      </c>
      <c r="O35" s="6">
        <f t="shared" si="32"/>
        <v>0</v>
      </c>
      <c r="P35" s="6">
        <f t="shared" si="33"/>
        <v>0</v>
      </c>
      <c r="Q35" s="7">
        <f t="shared" si="34"/>
        <v>3</v>
      </c>
      <c r="R35" s="7">
        <f t="shared" si="35"/>
        <v>1</v>
      </c>
      <c r="S35" s="7">
        <f>$B$35*2.1</f>
        <v>2.1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6"/>
        <v>0</v>
      </c>
      <c r="AM35" s="11"/>
      <c r="AN35" s="10"/>
      <c r="AO35" s="11"/>
      <c r="AP35" s="10"/>
      <c r="AQ35" s="7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7"/>
        <v>0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8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9"/>
        <v>0</v>
      </c>
      <c r="CR35" s="11">
        <f>$B$35*30</f>
        <v>30</v>
      </c>
      <c r="CS35" s="10" t="s">
        <v>63</v>
      </c>
      <c r="CT35" s="11"/>
      <c r="CU35" s="10"/>
      <c r="CV35" s="7">
        <f>$B$35*2</f>
        <v>2</v>
      </c>
      <c r="CW35" s="11"/>
      <c r="CX35" s="10"/>
      <c r="CY35" s="11"/>
      <c r="CZ35" s="10"/>
      <c r="DA35" s="11"/>
      <c r="DB35" s="10"/>
      <c r="DC35" s="11">
        <f>$B$35*15</f>
        <v>15</v>
      </c>
      <c r="DD35" s="10" t="s">
        <v>60</v>
      </c>
      <c r="DE35" s="11"/>
      <c r="DF35" s="10"/>
      <c r="DG35" s="11"/>
      <c r="DH35" s="10"/>
      <c r="DI35" s="7">
        <f>$B$35*1</f>
        <v>1</v>
      </c>
      <c r="DJ35" s="7">
        <f t="shared" si="40"/>
        <v>3</v>
      </c>
      <c r="DK35" s="11"/>
      <c r="DL35" s="10"/>
      <c r="DM35" s="11"/>
      <c r="DN35" s="10"/>
      <c r="DO35" s="7"/>
      <c r="DP35" s="11"/>
      <c r="DQ35" s="10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1"/>
        <v>0</v>
      </c>
      <c r="ED35" s="11"/>
      <c r="EE35" s="10"/>
      <c r="EF35" s="11"/>
      <c r="EG35" s="10"/>
      <c r="EH35" s="7"/>
      <c r="EI35" s="11"/>
      <c r="EJ35" s="10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2"/>
        <v>0</v>
      </c>
      <c r="EW35" s="11"/>
      <c r="EX35" s="10"/>
      <c r="EY35" s="11"/>
      <c r="EZ35" s="10"/>
      <c r="FA35" s="7"/>
      <c r="FB35" s="11"/>
      <c r="FC35" s="10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3"/>
        <v>0</v>
      </c>
    </row>
    <row r="36" spans="1:171" x14ac:dyDescent="0.2">
      <c r="A36" s="6"/>
      <c r="B36" s="6"/>
      <c r="C36" s="6"/>
      <c r="D36" s="6" t="s">
        <v>90</v>
      </c>
      <c r="E36" s="3" t="s">
        <v>91</v>
      </c>
      <c r="F36" s="6">
        <f>COUNTIF(T36:FM36,"e")</f>
        <v>1</v>
      </c>
      <c r="G36" s="6">
        <f>COUNTIF(T36:FM36,"z")</f>
        <v>1</v>
      </c>
      <c r="H36" s="6">
        <f t="shared" si="25"/>
        <v>60</v>
      </c>
      <c r="I36" s="6">
        <f t="shared" si="26"/>
        <v>30</v>
      </c>
      <c r="J36" s="6">
        <f t="shared" si="27"/>
        <v>0</v>
      </c>
      <c r="K36" s="6">
        <f t="shared" si="28"/>
        <v>0</v>
      </c>
      <c r="L36" s="6">
        <f t="shared" si="29"/>
        <v>30</v>
      </c>
      <c r="M36" s="6">
        <f t="shared" si="30"/>
        <v>0</v>
      </c>
      <c r="N36" s="6">
        <f t="shared" si="31"/>
        <v>0</v>
      </c>
      <c r="O36" s="6">
        <f t="shared" si="32"/>
        <v>0</v>
      </c>
      <c r="P36" s="6">
        <f t="shared" si="33"/>
        <v>0</v>
      </c>
      <c r="Q36" s="7">
        <f t="shared" si="34"/>
        <v>4</v>
      </c>
      <c r="R36" s="7">
        <f t="shared" si="35"/>
        <v>2</v>
      </c>
      <c r="S36" s="7">
        <v>2.8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6"/>
        <v>0</v>
      </c>
      <c r="AM36" s="11">
        <v>30</v>
      </c>
      <c r="AN36" s="10" t="s">
        <v>63</v>
      </c>
      <c r="AO36" s="11"/>
      <c r="AP36" s="10"/>
      <c r="AQ36" s="7">
        <v>2</v>
      </c>
      <c r="AR36" s="11"/>
      <c r="AS36" s="10"/>
      <c r="AT36" s="11">
        <v>30</v>
      </c>
      <c r="AU36" s="10" t="s">
        <v>60</v>
      </c>
      <c r="AV36" s="11"/>
      <c r="AW36" s="10"/>
      <c r="AX36" s="11"/>
      <c r="AY36" s="10"/>
      <c r="AZ36" s="11"/>
      <c r="BA36" s="10"/>
      <c r="BB36" s="11"/>
      <c r="BC36" s="10"/>
      <c r="BD36" s="7">
        <v>2</v>
      </c>
      <c r="BE36" s="7">
        <f t="shared" si="37"/>
        <v>4</v>
      </c>
      <c r="BF36" s="11"/>
      <c r="BG36" s="10"/>
      <c r="BH36" s="11"/>
      <c r="BI36" s="10"/>
      <c r="BJ36" s="7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8"/>
        <v>0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9"/>
        <v>0</v>
      </c>
      <c r="CR36" s="11"/>
      <c r="CS36" s="10"/>
      <c r="CT36" s="11"/>
      <c r="CU36" s="10"/>
      <c r="CV36" s="7"/>
      <c r="CW36" s="11"/>
      <c r="CX36" s="10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0"/>
        <v>0</v>
      </c>
      <c r="DK36" s="11"/>
      <c r="DL36" s="10"/>
      <c r="DM36" s="11"/>
      <c r="DN36" s="10"/>
      <c r="DO36" s="7"/>
      <c r="DP36" s="11"/>
      <c r="DQ36" s="10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1"/>
        <v>0</v>
      </c>
      <c r="ED36" s="11"/>
      <c r="EE36" s="10"/>
      <c r="EF36" s="11"/>
      <c r="EG36" s="10"/>
      <c r="EH36" s="7"/>
      <c r="EI36" s="11"/>
      <c r="EJ36" s="10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2"/>
        <v>0</v>
      </c>
      <c r="EW36" s="11"/>
      <c r="EX36" s="10"/>
      <c r="EY36" s="11"/>
      <c r="EZ36" s="10"/>
      <c r="FA36" s="7"/>
      <c r="FB36" s="11"/>
      <c r="FC36" s="10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3"/>
        <v>0</v>
      </c>
    </row>
    <row r="37" spans="1:171" x14ac:dyDescent="0.2">
      <c r="A37" s="6">
        <v>4</v>
      </c>
      <c r="B37" s="6">
        <v>1</v>
      </c>
      <c r="C37" s="6"/>
      <c r="D37" s="6"/>
      <c r="E37" s="3" t="s">
        <v>92</v>
      </c>
      <c r="F37" s="6">
        <f>$B$37*COUNTIF(T37:FM37,"e")</f>
        <v>1</v>
      </c>
      <c r="G37" s="6">
        <f>$B$37*COUNTIF(T37:FM37,"z")</f>
        <v>1</v>
      </c>
      <c r="H37" s="6">
        <f t="shared" si="25"/>
        <v>45</v>
      </c>
      <c r="I37" s="6">
        <f t="shared" si="26"/>
        <v>15</v>
      </c>
      <c r="J37" s="6">
        <f t="shared" si="27"/>
        <v>0</v>
      </c>
      <c r="K37" s="6">
        <f t="shared" si="28"/>
        <v>0</v>
      </c>
      <c r="L37" s="6">
        <f t="shared" si="29"/>
        <v>30</v>
      </c>
      <c r="M37" s="6">
        <f t="shared" si="30"/>
        <v>0</v>
      </c>
      <c r="N37" s="6">
        <f t="shared" si="31"/>
        <v>0</v>
      </c>
      <c r="O37" s="6">
        <f t="shared" si="32"/>
        <v>0</v>
      </c>
      <c r="P37" s="6">
        <f t="shared" si="33"/>
        <v>0</v>
      </c>
      <c r="Q37" s="7">
        <f t="shared" si="34"/>
        <v>3</v>
      </c>
      <c r="R37" s="7">
        <f t="shared" si="35"/>
        <v>2</v>
      </c>
      <c r="S37" s="7">
        <f>$B$37*1.9</f>
        <v>1.9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6"/>
        <v>0</v>
      </c>
      <c r="AM37" s="11"/>
      <c r="AN37" s="10"/>
      <c r="AO37" s="11"/>
      <c r="AP37" s="10"/>
      <c r="AQ37" s="7"/>
      <c r="AR37" s="11"/>
      <c r="AS37" s="10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7"/>
        <v>0</v>
      </c>
      <c r="BF37" s="11"/>
      <c r="BG37" s="10"/>
      <c r="BH37" s="11"/>
      <c r="BI37" s="10"/>
      <c r="BJ37" s="7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8"/>
        <v>0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9"/>
        <v>0</v>
      </c>
      <c r="CR37" s="11"/>
      <c r="CS37" s="10"/>
      <c r="CT37" s="11"/>
      <c r="CU37" s="10"/>
      <c r="CV37" s="7"/>
      <c r="CW37" s="11"/>
      <c r="CX37" s="10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0"/>
        <v>0</v>
      </c>
      <c r="DK37" s="11">
        <f>$B$37*15</f>
        <v>15</v>
      </c>
      <c r="DL37" s="10" t="s">
        <v>63</v>
      </c>
      <c r="DM37" s="11"/>
      <c r="DN37" s="10"/>
      <c r="DO37" s="7">
        <f>$B$37*1</f>
        <v>1</v>
      </c>
      <c r="DP37" s="11"/>
      <c r="DQ37" s="10"/>
      <c r="DR37" s="11">
        <f>$B$37*30</f>
        <v>30</v>
      </c>
      <c r="DS37" s="10" t="s">
        <v>60</v>
      </c>
      <c r="DT37" s="11"/>
      <c r="DU37" s="10"/>
      <c r="DV37" s="11"/>
      <c r="DW37" s="10"/>
      <c r="DX37" s="11"/>
      <c r="DY37" s="10"/>
      <c r="DZ37" s="11"/>
      <c r="EA37" s="10"/>
      <c r="EB37" s="7">
        <f>$B$37*2</f>
        <v>2</v>
      </c>
      <c r="EC37" s="7">
        <f t="shared" si="41"/>
        <v>3</v>
      </c>
      <c r="ED37" s="11"/>
      <c r="EE37" s="10"/>
      <c r="EF37" s="11"/>
      <c r="EG37" s="10"/>
      <c r="EH37" s="7"/>
      <c r="EI37" s="11"/>
      <c r="EJ37" s="10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2"/>
        <v>0</v>
      </c>
      <c r="EW37" s="11"/>
      <c r="EX37" s="10"/>
      <c r="EY37" s="11"/>
      <c r="EZ37" s="10"/>
      <c r="FA37" s="7"/>
      <c r="FB37" s="11"/>
      <c r="FC37" s="10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3"/>
        <v>0</v>
      </c>
    </row>
    <row r="38" spans="1:171" x14ac:dyDescent="0.2">
      <c r="A38" s="6"/>
      <c r="B38" s="6"/>
      <c r="C38" s="6"/>
      <c r="D38" s="6" t="s">
        <v>93</v>
      </c>
      <c r="E38" s="3" t="s">
        <v>94</v>
      </c>
      <c r="F38" s="6">
        <f t="shared" ref="F38:F46" si="44">COUNTIF(T38:FM38,"e")</f>
        <v>0</v>
      </c>
      <c r="G38" s="6">
        <f t="shared" ref="G38:G46" si="45">COUNTIF(T38:FM38,"z")</f>
        <v>1</v>
      </c>
      <c r="H38" s="6">
        <f t="shared" si="25"/>
        <v>15</v>
      </c>
      <c r="I38" s="6">
        <f t="shared" si="26"/>
        <v>15</v>
      </c>
      <c r="J38" s="6">
        <f t="shared" si="27"/>
        <v>0</v>
      </c>
      <c r="K38" s="6">
        <f t="shared" si="28"/>
        <v>0</v>
      </c>
      <c r="L38" s="6">
        <f t="shared" si="29"/>
        <v>0</v>
      </c>
      <c r="M38" s="6">
        <f t="shared" si="30"/>
        <v>0</v>
      </c>
      <c r="N38" s="6">
        <f t="shared" si="31"/>
        <v>0</v>
      </c>
      <c r="O38" s="6">
        <f t="shared" si="32"/>
        <v>0</v>
      </c>
      <c r="P38" s="6">
        <f t="shared" si="33"/>
        <v>0</v>
      </c>
      <c r="Q38" s="7">
        <f t="shared" si="34"/>
        <v>1</v>
      </c>
      <c r="R38" s="7">
        <f t="shared" si="35"/>
        <v>0</v>
      </c>
      <c r="S38" s="7">
        <v>0.6</v>
      </c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6"/>
        <v>0</v>
      </c>
      <c r="AM38" s="11">
        <v>15</v>
      </c>
      <c r="AN38" s="10" t="s">
        <v>60</v>
      </c>
      <c r="AO38" s="11"/>
      <c r="AP38" s="10"/>
      <c r="AQ38" s="7">
        <v>1</v>
      </c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7"/>
        <v>1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8"/>
        <v>0</v>
      </c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9"/>
        <v>0</v>
      </c>
      <c r="CR38" s="11"/>
      <c r="CS38" s="10"/>
      <c r="CT38" s="11"/>
      <c r="CU38" s="10"/>
      <c r="CV38" s="7"/>
      <c r="CW38" s="11"/>
      <c r="CX38" s="10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0"/>
        <v>0</v>
      </c>
      <c r="DK38" s="11"/>
      <c r="DL38" s="10"/>
      <c r="DM38" s="11"/>
      <c r="DN38" s="10"/>
      <c r="DO38" s="7"/>
      <c r="DP38" s="11"/>
      <c r="DQ38" s="10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1"/>
        <v>0</v>
      </c>
      <c r="ED38" s="11"/>
      <c r="EE38" s="10"/>
      <c r="EF38" s="11"/>
      <c r="EG38" s="10"/>
      <c r="EH38" s="7"/>
      <c r="EI38" s="11"/>
      <c r="EJ38" s="10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2"/>
        <v>0</v>
      </c>
      <c r="EW38" s="11"/>
      <c r="EX38" s="10"/>
      <c r="EY38" s="11"/>
      <c r="EZ38" s="10"/>
      <c r="FA38" s="7"/>
      <c r="FB38" s="11"/>
      <c r="FC38" s="10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3"/>
        <v>0</v>
      </c>
    </row>
    <row r="39" spans="1:171" x14ac:dyDescent="0.2">
      <c r="A39" s="6"/>
      <c r="B39" s="6"/>
      <c r="C39" s="6"/>
      <c r="D39" s="6" t="s">
        <v>95</v>
      </c>
      <c r="E39" s="3" t="s">
        <v>96</v>
      </c>
      <c r="F39" s="6">
        <f t="shared" si="44"/>
        <v>1</v>
      </c>
      <c r="G39" s="6">
        <f t="shared" si="45"/>
        <v>2</v>
      </c>
      <c r="H39" s="6">
        <f t="shared" si="25"/>
        <v>60</v>
      </c>
      <c r="I39" s="6">
        <f t="shared" si="26"/>
        <v>30</v>
      </c>
      <c r="J39" s="6">
        <f t="shared" si="27"/>
        <v>15</v>
      </c>
      <c r="K39" s="6">
        <f t="shared" si="28"/>
        <v>0</v>
      </c>
      <c r="L39" s="6">
        <f t="shared" si="29"/>
        <v>15</v>
      </c>
      <c r="M39" s="6">
        <f t="shared" si="30"/>
        <v>0</v>
      </c>
      <c r="N39" s="6">
        <f t="shared" si="31"/>
        <v>0</v>
      </c>
      <c r="O39" s="6">
        <f t="shared" si="32"/>
        <v>0</v>
      </c>
      <c r="P39" s="6">
        <f t="shared" si="33"/>
        <v>0</v>
      </c>
      <c r="Q39" s="7">
        <f t="shared" si="34"/>
        <v>5</v>
      </c>
      <c r="R39" s="7">
        <f t="shared" si="35"/>
        <v>1.3</v>
      </c>
      <c r="S39" s="7">
        <v>2.8</v>
      </c>
      <c r="T39" s="11"/>
      <c r="U39" s="10"/>
      <c r="V39" s="11"/>
      <c r="W39" s="10"/>
      <c r="X39" s="7"/>
      <c r="Y39" s="11"/>
      <c r="Z39" s="10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6"/>
        <v>0</v>
      </c>
      <c r="AM39" s="11"/>
      <c r="AN39" s="10"/>
      <c r="AO39" s="11"/>
      <c r="AP39" s="10"/>
      <c r="AQ39" s="7"/>
      <c r="AR39" s="11"/>
      <c r="AS39" s="10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7"/>
        <v>0</v>
      </c>
      <c r="BF39" s="11">
        <v>30</v>
      </c>
      <c r="BG39" s="10" t="s">
        <v>63</v>
      </c>
      <c r="BH39" s="11">
        <v>15</v>
      </c>
      <c r="BI39" s="10" t="s">
        <v>60</v>
      </c>
      <c r="BJ39" s="7">
        <v>3.7</v>
      </c>
      <c r="BK39" s="11"/>
      <c r="BL39" s="10"/>
      <c r="BM39" s="11">
        <v>15</v>
      </c>
      <c r="BN39" s="10" t="s">
        <v>60</v>
      </c>
      <c r="BO39" s="11"/>
      <c r="BP39" s="10"/>
      <c r="BQ39" s="11"/>
      <c r="BR39" s="10"/>
      <c r="BS39" s="11"/>
      <c r="BT39" s="10"/>
      <c r="BU39" s="11"/>
      <c r="BV39" s="10"/>
      <c r="BW39" s="7">
        <v>1.3</v>
      </c>
      <c r="BX39" s="7">
        <f t="shared" si="38"/>
        <v>5</v>
      </c>
      <c r="BY39" s="11"/>
      <c r="BZ39" s="10"/>
      <c r="CA39" s="11"/>
      <c r="CB39" s="10"/>
      <c r="CC39" s="7"/>
      <c r="CD39" s="11"/>
      <c r="CE39" s="10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9"/>
        <v>0</v>
      </c>
      <c r="CR39" s="11"/>
      <c r="CS39" s="10"/>
      <c r="CT39" s="11"/>
      <c r="CU39" s="10"/>
      <c r="CV39" s="7"/>
      <c r="CW39" s="11"/>
      <c r="CX39" s="10"/>
      <c r="CY39" s="11"/>
      <c r="CZ39" s="10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0"/>
        <v>0</v>
      </c>
      <c r="DK39" s="11"/>
      <c r="DL39" s="10"/>
      <c r="DM39" s="11"/>
      <c r="DN39" s="10"/>
      <c r="DO39" s="7"/>
      <c r="DP39" s="11"/>
      <c r="DQ39" s="10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1"/>
        <v>0</v>
      </c>
      <c r="ED39" s="11"/>
      <c r="EE39" s="10"/>
      <c r="EF39" s="11"/>
      <c r="EG39" s="10"/>
      <c r="EH39" s="7"/>
      <c r="EI39" s="11"/>
      <c r="EJ39" s="10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42"/>
        <v>0</v>
      </c>
      <c r="EW39" s="11"/>
      <c r="EX39" s="10"/>
      <c r="EY39" s="11"/>
      <c r="EZ39" s="10"/>
      <c r="FA39" s="7"/>
      <c r="FB39" s="11"/>
      <c r="FC39" s="10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43"/>
        <v>0</v>
      </c>
    </row>
    <row r="40" spans="1:171" x14ac:dyDescent="0.2">
      <c r="A40" s="6"/>
      <c r="B40" s="6"/>
      <c r="C40" s="6"/>
      <c r="D40" s="6" t="s">
        <v>97</v>
      </c>
      <c r="E40" s="3" t="s">
        <v>98</v>
      </c>
      <c r="F40" s="6">
        <f t="shared" si="44"/>
        <v>1</v>
      </c>
      <c r="G40" s="6">
        <f t="shared" si="45"/>
        <v>2</v>
      </c>
      <c r="H40" s="6">
        <f t="shared" si="25"/>
        <v>60</v>
      </c>
      <c r="I40" s="6">
        <f t="shared" si="26"/>
        <v>30</v>
      </c>
      <c r="J40" s="6">
        <f t="shared" si="27"/>
        <v>15</v>
      </c>
      <c r="K40" s="6">
        <f t="shared" si="28"/>
        <v>0</v>
      </c>
      <c r="L40" s="6">
        <f t="shared" si="29"/>
        <v>15</v>
      </c>
      <c r="M40" s="6">
        <f t="shared" si="30"/>
        <v>0</v>
      </c>
      <c r="N40" s="6">
        <f t="shared" si="31"/>
        <v>0</v>
      </c>
      <c r="O40" s="6">
        <f t="shared" si="32"/>
        <v>0</v>
      </c>
      <c r="P40" s="6">
        <f t="shared" si="33"/>
        <v>0</v>
      </c>
      <c r="Q40" s="7">
        <f t="shared" si="34"/>
        <v>4</v>
      </c>
      <c r="R40" s="7">
        <f t="shared" si="35"/>
        <v>1</v>
      </c>
      <c r="S40" s="7">
        <v>2.7</v>
      </c>
      <c r="T40" s="11"/>
      <c r="U40" s="10"/>
      <c r="V40" s="11"/>
      <c r="W40" s="10"/>
      <c r="X40" s="7"/>
      <c r="Y40" s="11"/>
      <c r="Z40" s="10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6"/>
        <v>0</v>
      </c>
      <c r="AM40" s="11"/>
      <c r="AN40" s="10"/>
      <c r="AO40" s="11"/>
      <c r="AP40" s="10"/>
      <c r="AQ40" s="7"/>
      <c r="AR40" s="11"/>
      <c r="AS40" s="10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7"/>
        <v>0</v>
      </c>
      <c r="BF40" s="11"/>
      <c r="BG40" s="10"/>
      <c r="BH40" s="11"/>
      <c r="BI40" s="10"/>
      <c r="BJ40" s="7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38"/>
        <v>0</v>
      </c>
      <c r="BY40" s="11">
        <v>30</v>
      </c>
      <c r="BZ40" s="10" t="s">
        <v>63</v>
      </c>
      <c r="CA40" s="11">
        <v>15</v>
      </c>
      <c r="CB40" s="10" t="s">
        <v>60</v>
      </c>
      <c r="CC40" s="7">
        <v>3</v>
      </c>
      <c r="CD40" s="11"/>
      <c r="CE40" s="10"/>
      <c r="CF40" s="11">
        <v>15</v>
      </c>
      <c r="CG40" s="10" t="s">
        <v>60</v>
      </c>
      <c r="CH40" s="11"/>
      <c r="CI40" s="10"/>
      <c r="CJ40" s="11"/>
      <c r="CK40" s="10"/>
      <c r="CL40" s="11"/>
      <c r="CM40" s="10"/>
      <c r="CN40" s="11"/>
      <c r="CO40" s="10"/>
      <c r="CP40" s="7">
        <v>1</v>
      </c>
      <c r="CQ40" s="7">
        <f t="shared" si="39"/>
        <v>4</v>
      </c>
      <c r="CR40" s="11"/>
      <c r="CS40" s="10"/>
      <c r="CT40" s="11"/>
      <c r="CU40" s="10"/>
      <c r="CV40" s="7"/>
      <c r="CW40" s="11"/>
      <c r="CX40" s="10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0"/>
        <v>0</v>
      </c>
      <c r="DK40" s="11"/>
      <c r="DL40" s="10"/>
      <c r="DM40" s="11"/>
      <c r="DN40" s="10"/>
      <c r="DO40" s="7"/>
      <c r="DP40" s="11"/>
      <c r="DQ40" s="10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1"/>
        <v>0</v>
      </c>
      <c r="ED40" s="11"/>
      <c r="EE40" s="10"/>
      <c r="EF40" s="11"/>
      <c r="EG40" s="10"/>
      <c r="EH40" s="7"/>
      <c r="EI40" s="11"/>
      <c r="EJ40" s="10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42"/>
        <v>0</v>
      </c>
      <c r="EW40" s="11"/>
      <c r="EX40" s="10"/>
      <c r="EY40" s="11"/>
      <c r="EZ40" s="10"/>
      <c r="FA40" s="7"/>
      <c r="FB40" s="11"/>
      <c r="FC40" s="10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43"/>
        <v>0</v>
      </c>
    </row>
    <row r="41" spans="1:171" x14ac:dyDescent="0.2">
      <c r="A41" s="6"/>
      <c r="B41" s="6"/>
      <c r="C41" s="6"/>
      <c r="D41" s="6" t="s">
        <v>99</v>
      </c>
      <c r="E41" s="3" t="s">
        <v>100</v>
      </c>
      <c r="F41" s="6">
        <f t="shared" si="44"/>
        <v>0</v>
      </c>
      <c r="G41" s="6">
        <f t="shared" si="45"/>
        <v>2</v>
      </c>
      <c r="H41" s="6">
        <f t="shared" si="25"/>
        <v>30</v>
      </c>
      <c r="I41" s="6">
        <f t="shared" si="26"/>
        <v>15</v>
      </c>
      <c r="J41" s="6">
        <f t="shared" si="27"/>
        <v>0</v>
      </c>
      <c r="K41" s="6">
        <f t="shared" si="28"/>
        <v>0</v>
      </c>
      <c r="L41" s="6">
        <f t="shared" si="29"/>
        <v>15</v>
      </c>
      <c r="M41" s="6">
        <f t="shared" si="30"/>
        <v>0</v>
      </c>
      <c r="N41" s="6">
        <f t="shared" si="31"/>
        <v>0</v>
      </c>
      <c r="O41" s="6">
        <f t="shared" si="32"/>
        <v>0</v>
      </c>
      <c r="P41" s="6">
        <f t="shared" si="33"/>
        <v>0</v>
      </c>
      <c r="Q41" s="7">
        <f t="shared" si="34"/>
        <v>3</v>
      </c>
      <c r="R41" s="7">
        <f t="shared" si="35"/>
        <v>2</v>
      </c>
      <c r="S41" s="7">
        <v>1.3</v>
      </c>
      <c r="T41" s="11"/>
      <c r="U41" s="10"/>
      <c r="V41" s="11"/>
      <c r="W41" s="10"/>
      <c r="X41" s="7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6"/>
        <v>0</v>
      </c>
      <c r="AM41" s="11"/>
      <c r="AN41" s="10"/>
      <c r="AO41" s="11"/>
      <c r="AP41" s="10"/>
      <c r="AQ41" s="7"/>
      <c r="AR41" s="11"/>
      <c r="AS41" s="10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37"/>
        <v>0</v>
      </c>
      <c r="BF41" s="11"/>
      <c r="BG41" s="10"/>
      <c r="BH41" s="11"/>
      <c r="BI41" s="10"/>
      <c r="BJ41" s="7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38"/>
        <v>0</v>
      </c>
      <c r="BY41" s="11">
        <v>15</v>
      </c>
      <c r="BZ41" s="10" t="s">
        <v>60</v>
      </c>
      <c r="CA41" s="11"/>
      <c r="CB41" s="10"/>
      <c r="CC41" s="7">
        <v>1</v>
      </c>
      <c r="CD41" s="11"/>
      <c r="CE41" s="10"/>
      <c r="CF41" s="11">
        <v>15</v>
      </c>
      <c r="CG41" s="10" t="s">
        <v>60</v>
      </c>
      <c r="CH41" s="11"/>
      <c r="CI41" s="10"/>
      <c r="CJ41" s="11"/>
      <c r="CK41" s="10"/>
      <c r="CL41" s="11"/>
      <c r="CM41" s="10"/>
      <c r="CN41" s="11"/>
      <c r="CO41" s="10"/>
      <c r="CP41" s="7">
        <v>2</v>
      </c>
      <c r="CQ41" s="7">
        <f t="shared" si="39"/>
        <v>3</v>
      </c>
      <c r="CR41" s="11"/>
      <c r="CS41" s="10"/>
      <c r="CT41" s="11"/>
      <c r="CU41" s="10"/>
      <c r="CV41" s="7"/>
      <c r="CW41" s="11"/>
      <c r="CX41" s="10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0"/>
        <v>0</v>
      </c>
      <c r="DK41" s="11"/>
      <c r="DL41" s="10"/>
      <c r="DM41" s="11"/>
      <c r="DN41" s="10"/>
      <c r="DO41" s="7"/>
      <c r="DP41" s="11"/>
      <c r="DQ41" s="10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1"/>
        <v>0</v>
      </c>
      <c r="ED41" s="11"/>
      <c r="EE41" s="10"/>
      <c r="EF41" s="11"/>
      <c r="EG41" s="10"/>
      <c r="EH41" s="7"/>
      <c r="EI41" s="11"/>
      <c r="EJ41" s="10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42"/>
        <v>0</v>
      </c>
      <c r="EW41" s="11"/>
      <c r="EX41" s="10"/>
      <c r="EY41" s="11"/>
      <c r="EZ41" s="10"/>
      <c r="FA41" s="7"/>
      <c r="FB41" s="11"/>
      <c r="FC41" s="10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43"/>
        <v>0</v>
      </c>
    </row>
    <row r="42" spans="1:171" x14ac:dyDescent="0.2">
      <c r="A42" s="6"/>
      <c r="B42" s="6"/>
      <c r="C42" s="6"/>
      <c r="D42" s="6" t="s">
        <v>101</v>
      </c>
      <c r="E42" s="3" t="s">
        <v>102</v>
      </c>
      <c r="F42" s="6">
        <f t="shared" si="44"/>
        <v>0</v>
      </c>
      <c r="G42" s="6">
        <f t="shared" si="45"/>
        <v>2</v>
      </c>
      <c r="H42" s="6">
        <f t="shared" si="25"/>
        <v>30</v>
      </c>
      <c r="I42" s="6">
        <f t="shared" si="26"/>
        <v>15</v>
      </c>
      <c r="J42" s="6">
        <f t="shared" si="27"/>
        <v>0</v>
      </c>
      <c r="K42" s="6">
        <f t="shared" si="28"/>
        <v>0</v>
      </c>
      <c r="L42" s="6">
        <f t="shared" si="29"/>
        <v>15</v>
      </c>
      <c r="M42" s="6">
        <f t="shared" si="30"/>
        <v>0</v>
      </c>
      <c r="N42" s="6">
        <f t="shared" si="31"/>
        <v>0</v>
      </c>
      <c r="O42" s="6">
        <f t="shared" si="32"/>
        <v>0</v>
      </c>
      <c r="P42" s="6">
        <f t="shared" si="33"/>
        <v>0</v>
      </c>
      <c r="Q42" s="7">
        <f t="shared" si="34"/>
        <v>2</v>
      </c>
      <c r="R42" s="7">
        <f t="shared" si="35"/>
        <v>1</v>
      </c>
      <c r="S42" s="7">
        <v>1.3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36"/>
        <v>0</v>
      </c>
      <c r="AM42" s="11"/>
      <c r="AN42" s="10"/>
      <c r="AO42" s="11"/>
      <c r="AP42" s="10"/>
      <c r="AQ42" s="7"/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37"/>
        <v>0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38"/>
        <v>0</v>
      </c>
      <c r="BY42" s="11">
        <v>15</v>
      </c>
      <c r="BZ42" s="10" t="s">
        <v>60</v>
      </c>
      <c r="CA42" s="11"/>
      <c r="CB42" s="10"/>
      <c r="CC42" s="7">
        <v>1</v>
      </c>
      <c r="CD42" s="11"/>
      <c r="CE42" s="10"/>
      <c r="CF42" s="11">
        <v>15</v>
      </c>
      <c r="CG42" s="10" t="s">
        <v>60</v>
      </c>
      <c r="CH42" s="11"/>
      <c r="CI42" s="10"/>
      <c r="CJ42" s="11"/>
      <c r="CK42" s="10"/>
      <c r="CL42" s="11"/>
      <c r="CM42" s="10"/>
      <c r="CN42" s="11"/>
      <c r="CO42" s="10"/>
      <c r="CP42" s="7">
        <v>1</v>
      </c>
      <c r="CQ42" s="7">
        <f t="shared" si="39"/>
        <v>2</v>
      </c>
      <c r="CR42" s="11"/>
      <c r="CS42" s="10"/>
      <c r="CT42" s="11"/>
      <c r="CU42" s="10"/>
      <c r="CV42" s="7"/>
      <c r="CW42" s="11"/>
      <c r="CX42" s="10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0"/>
        <v>0</v>
      </c>
      <c r="DK42" s="11"/>
      <c r="DL42" s="10"/>
      <c r="DM42" s="11"/>
      <c r="DN42" s="10"/>
      <c r="DO42" s="7"/>
      <c r="DP42" s="11"/>
      <c r="DQ42" s="10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1"/>
        <v>0</v>
      </c>
      <c r="ED42" s="11"/>
      <c r="EE42" s="10"/>
      <c r="EF42" s="11"/>
      <c r="EG42" s="10"/>
      <c r="EH42" s="7"/>
      <c r="EI42" s="11"/>
      <c r="EJ42" s="10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42"/>
        <v>0</v>
      </c>
      <c r="EW42" s="11"/>
      <c r="EX42" s="10"/>
      <c r="EY42" s="11"/>
      <c r="EZ42" s="10"/>
      <c r="FA42" s="7"/>
      <c r="FB42" s="11"/>
      <c r="FC42" s="10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43"/>
        <v>0</v>
      </c>
    </row>
    <row r="43" spans="1:171" x14ac:dyDescent="0.2">
      <c r="A43" s="6"/>
      <c r="B43" s="6"/>
      <c r="C43" s="6"/>
      <c r="D43" s="6" t="s">
        <v>103</v>
      </c>
      <c r="E43" s="3" t="s">
        <v>104</v>
      </c>
      <c r="F43" s="6">
        <f t="shared" si="44"/>
        <v>1</v>
      </c>
      <c r="G43" s="6">
        <f t="shared" si="45"/>
        <v>1</v>
      </c>
      <c r="H43" s="6">
        <f t="shared" si="25"/>
        <v>60</v>
      </c>
      <c r="I43" s="6">
        <f t="shared" si="26"/>
        <v>30</v>
      </c>
      <c r="J43" s="6">
        <f t="shared" si="27"/>
        <v>0</v>
      </c>
      <c r="K43" s="6">
        <f t="shared" si="28"/>
        <v>0</v>
      </c>
      <c r="L43" s="6">
        <f t="shared" si="29"/>
        <v>30</v>
      </c>
      <c r="M43" s="6">
        <f t="shared" si="30"/>
        <v>0</v>
      </c>
      <c r="N43" s="6">
        <f t="shared" si="31"/>
        <v>0</v>
      </c>
      <c r="O43" s="6">
        <f t="shared" si="32"/>
        <v>0</v>
      </c>
      <c r="P43" s="6">
        <f t="shared" si="33"/>
        <v>0</v>
      </c>
      <c r="Q43" s="7">
        <f t="shared" si="34"/>
        <v>5</v>
      </c>
      <c r="R43" s="7">
        <f t="shared" si="35"/>
        <v>2.5</v>
      </c>
      <c r="S43" s="7">
        <v>2.5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36"/>
        <v>0</v>
      </c>
      <c r="AM43" s="11"/>
      <c r="AN43" s="10"/>
      <c r="AO43" s="11"/>
      <c r="AP43" s="10"/>
      <c r="AQ43" s="7"/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37"/>
        <v>0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38"/>
        <v>0</v>
      </c>
      <c r="BY43" s="11">
        <v>30</v>
      </c>
      <c r="BZ43" s="10" t="s">
        <v>63</v>
      </c>
      <c r="CA43" s="11"/>
      <c r="CB43" s="10"/>
      <c r="CC43" s="7">
        <v>2.5</v>
      </c>
      <c r="CD43" s="11"/>
      <c r="CE43" s="10"/>
      <c r="CF43" s="11">
        <v>30</v>
      </c>
      <c r="CG43" s="10" t="s">
        <v>60</v>
      </c>
      <c r="CH43" s="11"/>
      <c r="CI43" s="10"/>
      <c r="CJ43" s="11"/>
      <c r="CK43" s="10"/>
      <c r="CL43" s="11"/>
      <c r="CM43" s="10"/>
      <c r="CN43" s="11"/>
      <c r="CO43" s="10"/>
      <c r="CP43" s="7">
        <v>2.5</v>
      </c>
      <c r="CQ43" s="7">
        <f t="shared" si="39"/>
        <v>5</v>
      </c>
      <c r="CR43" s="11"/>
      <c r="CS43" s="10"/>
      <c r="CT43" s="11"/>
      <c r="CU43" s="10"/>
      <c r="CV43" s="7"/>
      <c r="CW43" s="11"/>
      <c r="CX43" s="10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0"/>
        <v>0</v>
      </c>
      <c r="DK43" s="11"/>
      <c r="DL43" s="10"/>
      <c r="DM43" s="11"/>
      <c r="DN43" s="10"/>
      <c r="DO43" s="7"/>
      <c r="DP43" s="11"/>
      <c r="DQ43" s="10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1"/>
        <v>0</v>
      </c>
      <c r="ED43" s="11"/>
      <c r="EE43" s="10"/>
      <c r="EF43" s="11"/>
      <c r="EG43" s="10"/>
      <c r="EH43" s="7"/>
      <c r="EI43" s="11"/>
      <c r="EJ43" s="10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42"/>
        <v>0</v>
      </c>
      <c r="EW43" s="11"/>
      <c r="EX43" s="10"/>
      <c r="EY43" s="11"/>
      <c r="EZ43" s="10"/>
      <c r="FA43" s="7"/>
      <c r="FB43" s="11"/>
      <c r="FC43" s="10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43"/>
        <v>0</v>
      </c>
    </row>
    <row r="44" spans="1:171" x14ac:dyDescent="0.2">
      <c r="A44" s="6"/>
      <c r="B44" s="6"/>
      <c r="C44" s="6"/>
      <c r="D44" s="6" t="s">
        <v>105</v>
      </c>
      <c r="E44" s="3" t="s">
        <v>106</v>
      </c>
      <c r="F44" s="6">
        <f t="shared" si="44"/>
        <v>0</v>
      </c>
      <c r="G44" s="6">
        <f t="shared" si="45"/>
        <v>2</v>
      </c>
      <c r="H44" s="6">
        <f t="shared" si="25"/>
        <v>45</v>
      </c>
      <c r="I44" s="6">
        <f t="shared" si="26"/>
        <v>15</v>
      </c>
      <c r="J44" s="6">
        <f t="shared" si="27"/>
        <v>0</v>
      </c>
      <c r="K44" s="6">
        <f t="shared" si="28"/>
        <v>0</v>
      </c>
      <c r="L44" s="6">
        <f t="shared" si="29"/>
        <v>30</v>
      </c>
      <c r="M44" s="6">
        <f t="shared" si="30"/>
        <v>0</v>
      </c>
      <c r="N44" s="6">
        <f t="shared" si="31"/>
        <v>0</v>
      </c>
      <c r="O44" s="6">
        <f t="shared" si="32"/>
        <v>0</v>
      </c>
      <c r="P44" s="6">
        <f t="shared" si="33"/>
        <v>0</v>
      </c>
      <c r="Q44" s="7">
        <f t="shared" si="34"/>
        <v>3</v>
      </c>
      <c r="R44" s="7">
        <f t="shared" si="35"/>
        <v>2</v>
      </c>
      <c r="S44" s="7">
        <v>2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36"/>
        <v>0</v>
      </c>
      <c r="AM44" s="11"/>
      <c r="AN44" s="10"/>
      <c r="AO44" s="11"/>
      <c r="AP44" s="10"/>
      <c r="AQ44" s="7"/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37"/>
        <v>0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38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39"/>
        <v>0</v>
      </c>
      <c r="CR44" s="11">
        <v>15</v>
      </c>
      <c r="CS44" s="10" t="s">
        <v>60</v>
      </c>
      <c r="CT44" s="11"/>
      <c r="CU44" s="10"/>
      <c r="CV44" s="7">
        <v>1</v>
      </c>
      <c r="CW44" s="11"/>
      <c r="CX44" s="10"/>
      <c r="CY44" s="11">
        <v>30</v>
      </c>
      <c r="CZ44" s="10" t="s">
        <v>60</v>
      </c>
      <c r="DA44" s="11"/>
      <c r="DB44" s="10"/>
      <c r="DC44" s="11"/>
      <c r="DD44" s="10"/>
      <c r="DE44" s="11"/>
      <c r="DF44" s="10"/>
      <c r="DG44" s="11"/>
      <c r="DH44" s="10"/>
      <c r="DI44" s="7">
        <v>2</v>
      </c>
      <c r="DJ44" s="7">
        <f t="shared" si="40"/>
        <v>3</v>
      </c>
      <c r="DK44" s="11"/>
      <c r="DL44" s="10"/>
      <c r="DM44" s="11"/>
      <c r="DN44" s="10"/>
      <c r="DO44" s="7"/>
      <c r="DP44" s="11"/>
      <c r="DQ44" s="10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1"/>
        <v>0</v>
      </c>
      <c r="ED44" s="11"/>
      <c r="EE44" s="10"/>
      <c r="EF44" s="11"/>
      <c r="EG44" s="10"/>
      <c r="EH44" s="7"/>
      <c r="EI44" s="11"/>
      <c r="EJ44" s="10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42"/>
        <v>0</v>
      </c>
      <c r="EW44" s="11"/>
      <c r="EX44" s="10"/>
      <c r="EY44" s="11"/>
      <c r="EZ44" s="10"/>
      <c r="FA44" s="7"/>
      <c r="FB44" s="11"/>
      <c r="FC44" s="10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43"/>
        <v>0</v>
      </c>
    </row>
    <row r="45" spans="1:171" x14ac:dyDescent="0.2">
      <c r="A45" s="6"/>
      <c r="B45" s="6"/>
      <c r="C45" s="6"/>
      <c r="D45" s="6" t="s">
        <v>107</v>
      </c>
      <c r="E45" s="3" t="s">
        <v>108</v>
      </c>
      <c r="F45" s="6">
        <f t="shared" si="44"/>
        <v>0</v>
      </c>
      <c r="G45" s="6">
        <f t="shared" si="45"/>
        <v>2</v>
      </c>
      <c r="H45" s="6">
        <f t="shared" si="25"/>
        <v>60</v>
      </c>
      <c r="I45" s="6">
        <f t="shared" si="26"/>
        <v>30</v>
      </c>
      <c r="J45" s="6">
        <f t="shared" si="27"/>
        <v>0</v>
      </c>
      <c r="K45" s="6">
        <f t="shared" si="28"/>
        <v>0</v>
      </c>
      <c r="L45" s="6">
        <f t="shared" si="29"/>
        <v>30</v>
      </c>
      <c r="M45" s="6">
        <f t="shared" si="30"/>
        <v>0</v>
      </c>
      <c r="N45" s="6">
        <f t="shared" si="31"/>
        <v>0</v>
      </c>
      <c r="O45" s="6">
        <f t="shared" si="32"/>
        <v>0</v>
      </c>
      <c r="P45" s="6">
        <f t="shared" si="33"/>
        <v>0</v>
      </c>
      <c r="Q45" s="7">
        <f t="shared" si="34"/>
        <v>5</v>
      </c>
      <c r="R45" s="7">
        <f t="shared" si="35"/>
        <v>2</v>
      </c>
      <c r="S45" s="7">
        <v>2.4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36"/>
        <v>0</v>
      </c>
      <c r="AM45" s="11"/>
      <c r="AN45" s="10"/>
      <c r="AO45" s="11"/>
      <c r="AP45" s="10"/>
      <c r="AQ45" s="7"/>
      <c r="AR45" s="11"/>
      <c r="AS45" s="10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37"/>
        <v>0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38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39"/>
        <v>0</v>
      </c>
      <c r="CR45" s="11"/>
      <c r="CS45" s="10"/>
      <c r="CT45" s="11"/>
      <c r="CU45" s="10"/>
      <c r="CV45" s="7"/>
      <c r="CW45" s="11"/>
      <c r="CX45" s="10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0"/>
        <v>0</v>
      </c>
      <c r="DK45" s="11">
        <v>30</v>
      </c>
      <c r="DL45" s="10" t="s">
        <v>60</v>
      </c>
      <c r="DM45" s="11"/>
      <c r="DN45" s="10"/>
      <c r="DO45" s="7">
        <v>3</v>
      </c>
      <c r="DP45" s="11"/>
      <c r="DQ45" s="10"/>
      <c r="DR45" s="11">
        <v>30</v>
      </c>
      <c r="DS45" s="10" t="s">
        <v>60</v>
      </c>
      <c r="DT45" s="11"/>
      <c r="DU45" s="10"/>
      <c r="DV45" s="11"/>
      <c r="DW45" s="10"/>
      <c r="DX45" s="11"/>
      <c r="DY45" s="10"/>
      <c r="DZ45" s="11"/>
      <c r="EA45" s="10"/>
      <c r="EB45" s="7">
        <v>2</v>
      </c>
      <c r="EC45" s="7">
        <f t="shared" si="41"/>
        <v>5</v>
      </c>
      <c r="ED45" s="11"/>
      <c r="EE45" s="10"/>
      <c r="EF45" s="11"/>
      <c r="EG45" s="10"/>
      <c r="EH45" s="7"/>
      <c r="EI45" s="11"/>
      <c r="EJ45" s="10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42"/>
        <v>0</v>
      </c>
      <c r="EW45" s="11"/>
      <c r="EX45" s="10"/>
      <c r="EY45" s="11"/>
      <c r="EZ45" s="10"/>
      <c r="FA45" s="7"/>
      <c r="FB45" s="11"/>
      <c r="FC45" s="10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43"/>
        <v>0</v>
      </c>
    </row>
    <row r="46" spans="1:171" x14ac:dyDescent="0.2">
      <c r="A46" s="6"/>
      <c r="B46" s="6"/>
      <c r="C46" s="6"/>
      <c r="D46" s="6" t="s">
        <v>109</v>
      </c>
      <c r="E46" s="3" t="s">
        <v>110</v>
      </c>
      <c r="F46" s="6">
        <f t="shared" si="44"/>
        <v>0</v>
      </c>
      <c r="G46" s="6">
        <f t="shared" si="45"/>
        <v>1</v>
      </c>
      <c r="H46" s="6">
        <f t="shared" si="25"/>
        <v>15</v>
      </c>
      <c r="I46" s="6">
        <f t="shared" si="26"/>
        <v>15</v>
      </c>
      <c r="J46" s="6">
        <f t="shared" si="27"/>
        <v>0</v>
      </c>
      <c r="K46" s="6">
        <f t="shared" si="28"/>
        <v>0</v>
      </c>
      <c r="L46" s="6">
        <f t="shared" si="29"/>
        <v>0</v>
      </c>
      <c r="M46" s="6">
        <f t="shared" si="30"/>
        <v>0</v>
      </c>
      <c r="N46" s="6">
        <f t="shared" si="31"/>
        <v>0</v>
      </c>
      <c r="O46" s="6">
        <f t="shared" si="32"/>
        <v>0</v>
      </c>
      <c r="P46" s="6">
        <f t="shared" si="33"/>
        <v>0</v>
      </c>
      <c r="Q46" s="7">
        <f t="shared" si="34"/>
        <v>1</v>
      </c>
      <c r="R46" s="7">
        <f t="shared" si="35"/>
        <v>0</v>
      </c>
      <c r="S46" s="7">
        <v>0.7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36"/>
        <v>0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37"/>
        <v>0</v>
      </c>
      <c r="BF46" s="11"/>
      <c r="BG46" s="10"/>
      <c r="BH46" s="11"/>
      <c r="BI46" s="10"/>
      <c r="BJ46" s="7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38"/>
        <v>0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39"/>
        <v>0</v>
      </c>
      <c r="CR46" s="11"/>
      <c r="CS46" s="10"/>
      <c r="CT46" s="11"/>
      <c r="CU46" s="10"/>
      <c r="CV46" s="7"/>
      <c r="CW46" s="11"/>
      <c r="CX46" s="10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0"/>
        <v>0</v>
      </c>
      <c r="DK46" s="11">
        <v>15</v>
      </c>
      <c r="DL46" s="10" t="s">
        <v>60</v>
      </c>
      <c r="DM46" s="11"/>
      <c r="DN46" s="10"/>
      <c r="DO46" s="7">
        <v>1</v>
      </c>
      <c r="DP46" s="11"/>
      <c r="DQ46" s="10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1"/>
        <v>1</v>
      </c>
      <c r="ED46" s="11"/>
      <c r="EE46" s="10"/>
      <c r="EF46" s="11"/>
      <c r="EG46" s="10"/>
      <c r="EH46" s="7"/>
      <c r="EI46" s="11"/>
      <c r="EJ46" s="10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42"/>
        <v>0</v>
      </c>
      <c r="EW46" s="11"/>
      <c r="EX46" s="10"/>
      <c r="EY46" s="11"/>
      <c r="EZ46" s="10"/>
      <c r="FA46" s="7"/>
      <c r="FB46" s="11"/>
      <c r="FC46" s="10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43"/>
        <v>0</v>
      </c>
    </row>
    <row r="47" spans="1:171" ht="15.95" customHeight="1" x14ac:dyDescent="0.2">
      <c r="A47" s="6"/>
      <c r="B47" s="6"/>
      <c r="C47" s="6"/>
      <c r="D47" s="6"/>
      <c r="E47" s="6" t="s">
        <v>77</v>
      </c>
      <c r="F47" s="6">
        <f t="shared" ref="F47:AK47" si="46">SUM(F30:F46)</f>
        <v>9</v>
      </c>
      <c r="G47" s="6">
        <f t="shared" si="46"/>
        <v>25</v>
      </c>
      <c r="H47" s="6">
        <f t="shared" si="46"/>
        <v>780</v>
      </c>
      <c r="I47" s="6">
        <f t="shared" si="46"/>
        <v>405</v>
      </c>
      <c r="J47" s="6">
        <f t="shared" si="46"/>
        <v>90</v>
      </c>
      <c r="K47" s="6">
        <f t="shared" si="46"/>
        <v>0</v>
      </c>
      <c r="L47" s="6">
        <f t="shared" si="46"/>
        <v>270</v>
      </c>
      <c r="M47" s="6">
        <f t="shared" si="46"/>
        <v>0</v>
      </c>
      <c r="N47" s="6">
        <f t="shared" si="46"/>
        <v>15</v>
      </c>
      <c r="O47" s="6">
        <f t="shared" si="46"/>
        <v>0</v>
      </c>
      <c r="P47" s="6">
        <f t="shared" si="46"/>
        <v>0</v>
      </c>
      <c r="Q47" s="7">
        <f t="shared" si="46"/>
        <v>58</v>
      </c>
      <c r="R47" s="7">
        <f t="shared" si="46"/>
        <v>20.8</v>
      </c>
      <c r="S47" s="7">
        <f t="shared" si="46"/>
        <v>34.300000000000004</v>
      </c>
      <c r="T47" s="11">
        <f t="shared" si="46"/>
        <v>75</v>
      </c>
      <c r="U47" s="10">
        <f t="shared" si="46"/>
        <v>0</v>
      </c>
      <c r="V47" s="11">
        <f t="shared" si="46"/>
        <v>30</v>
      </c>
      <c r="W47" s="10">
        <f t="shared" si="46"/>
        <v>0</v>
      </c>
      <c r="X47" s="7">
        <f t="shared" si="46"/>
        <v>8</v>
      </c>
      <c r="Y47" s="11">
        <f t="shared" si="46"/>
        <v>0</v>
      </c>
      <c r="Z47" s="10">
        <f t="shared" si="46"/>
        <v>0</v>
      </c>
      <c r="AA47" s="11">
        <f t="shared" si="46"/>
        <v>45</v>
      </c>
      <c r="AB47" s="10">
        <f t="shared" si="46"/>
        <v>0</v>
      </c>
      <c r="AC47" s="11">
        <f t="shared" si="46"/>
        <v>0</v>
      </c>
      <c r="AD47" s="10">
        <f t="shared" si="46"/>
        <v>0</v>
      </c>
      <c r="AE47" s="11">
        <f t="shared" si="46"/>
        <v>0</v>
      </c>
      <c r="AF47" s="10">
        <f t="shared" si="46"/>
        <v>0</v>
      </c>
      <c r="AG47" s="11">
        <f t="shared" si="46"/>
        <v>0</v>
      </c>
      <c r="AH47" s="10">
        <f t="shared" si="46"/>
        <v>0</v>
      </c>
      <c r="AI47" s="11">
        <f t="shared" si="46"/>
        <v>0</v>
      </c>
      <c r="AJ47" s="10">
        <f t="shared" si="46"/>
        <v>0</v>
      </c>
      <c r="AK47" s="7">
        <f t="shared" si="46"/>
        <v>3</v>
      </c>
      <c r="AL47" s="7">
        <f t="shared" ref="AL47:BQ47" si="47">SUM(AL30:AL46)</f>
        <v>11</v>
      </c>
      <c r="AM47" s="11">
        <f t="shared" si="47"/>
        <v>75</v>
      </c>
      <c r="AN47" s="10">
        <f t="shared" si="47"/>
        <v>0</v>
      </c>
      <c r="AO47" s="11">
        <f t="shared" si="47"/>
        <v>30</v>
      </c>
      <c r="AP47" s="10">
        <f t="shared" si="47"/>
        <v>0</v>
      </c>
      <c r="AQ47" s="7">
        <f t="shared" si="47"/>
        <v>8</v>
      </c>
      <c r="AR47" s="11">
        <f t="shared" si="47"/>
        <v>0</v>
      </c>
      <c r="AS47" s="10">
        <f t="shared" si="47"/>
        <v>0</v>
      </c>
      <c r="AT47" s="11">
        <f t="shared" si="47"/>
        <v>30</v>
      </c>
      <c r="AU47" s="10">
        <f t="shared" si="47"/>
        <v>0</v>
      </c>
      <c r="AV47" s="11">
        <f t="shared" si="47"/>
        <v>0</v>
      </c>
      <c r="AW47" s="10">
        <f t="shared" si="47"/>
        <v>0</v>
      </c>
      <c r="AX47" s="11">
        <f t="shared" si="47"/>
        <v>0</v>
      </c>
      <c r="AY47" s="10">
        <f t="shared" si="47"/>
        <v>0</v>
      </c>
      <c r="AZ47" s="11">
        <f t="shared" si="47"/>
        <v>0</v>
      </c>
      <c r="BA47" s="10">
        <f t="shared" si="47"/>
        <v>0</v>
      </c>
      <c r="BB47" s="11">
        <f t="shared" si="47"/>
        <v>0</v>
      </c>
      <c r="BC47" s="10">
        <f t="shared" si="47"/>
        <v>0</v>
      </c>
      <c r="BD47" s="7">
        <f t="shared" si="47"/>
        <v>2</v>
      </c>
      <c r="BE47" s="7">
        <f t="shared" si="47"/>
        <v>10</v>
      </c>
      <c r="BF47" s="11">
        <f t="shared" si="47"/>
        <v>60</v>
      </c>
      <c r="BG47" s="10">
        <f t="shared" si="47"/>
        <v>0</v>
      </c>
      <c r="BH47" s="11">
        <f t="shared" si="47"/>
        <v>15</v>
      </c>
      <c r="BI47" s="10">
        <f t="shared" si="47"/>
        <v>0</v>
      </c>
      <c r="BJ47" s="7">
        <f t="shared" si="47"/>
        <v>5.7</v>
      </c>
      <c r="BK47" s="11">
        <f t="shared" si="47"/>
        <v>0</v>
      </c>
      <c r="BL47" s="10">
        <f t="shared" si="47"/>
        <v>0</v>
      </c>
      <c r="BM47" s="11">
        <f t="shared" si="47"/>
        <v>30</v>
      </c>
      <c r="BN47" s="10">
        <f t="shared" si="47"/>
        <v>0</v>
      </c>
      <c r="BO47" s="11">
        <f t="shared" si="47"/>
        <v>0</v>
      </c>
      <c r="BP47" s="10">
        <f t="shared" si="47"/>
        <v>0</v>
      </c>
      <c r="BQ47" s="11">
        <f t="shared" si="47"/>
        <v>0</v>
      </c>
      <c r="BR47" s="10">
        <f t="shared" ref="BR47:CW47" si="48">SUM(BR30:BR46)</f>
        <v>0</v>
      </c>
      <c r="BS47" s="11">
        <f t="shared" si="48"/>
        <v>0</v>
      </c>
      <c r="BT47" s="10">
        <f t="shared" si="48"/>
        <v>0</v>
      </c>
      <c r="BU47" s="11">
        <f t="shared" si="48"/>
        <v>0</v>
      </c>
      <c r="BV47" s="10">
        <f t="shared" si="48"/>
        <v>0</v>
      </c>
      <c r="BW47" s="7">
        <f t="shared" si="48"/>
        <v>2.2999999999999998</v>
      </c>
      <c r="BX47" s="7">
        <f t="shared" si="48"/>
        <v>8</v>
      </c>
      <c r="BY47" s="11">
        <f t="shared" si="48"/>
        <v>90</v>
      </c>
      <c r="BZ47" s="10">
        <f t="shared" si="48"/>
        <v>0</v>
      </c>
      <c r="CA47" s="11">
        <f t="shared" si="48"/>
        <v>15</v>
      </c>
      <c r="CB47" s="10">
        <f t="shared" si="48"/>
        <v>0</v>
      </c>
      <c r="CC47" s="7">
        <f t="shared" si="48"/>
        <v>7.5</v>
      </c>
      <c r="CD47" s="11">
        <f t="shared" si="48"/>
        <v>0</v>
      </c>
      <c r="CE47" s="10">
        <f t="shared" si="48"/>
        <v>0</v>
      </c>
      <c r="CF47" s="11">
        <f t="shared" si="48"/>
        <v>75</v>
      </c>
      <c r="CG47" s="10">
        <f t="shared" si="48"/>
        <v>0</v>
      </c>
      <c r="CH47" s="11">
        <f t="shared" si="48"/>
        <v>0</v>
      </c>
      <c r="CI47" s="10">
        <f t="shared" si="48"/>
        <v>0</v>
      </c>
      <c r="CJ47" s="11">
        <f t="shared" si="48"/>
        <v>0</v>
      </c>
      <c r="CK47" s="10">
        <f t="shared" si="48"/>
        <v>0</v>
      </c>
      <c r="CL47" s="11">
        <f t="shared" si="48"/>
        <v>0</v>
      </c>
      <c r="CM47" s="10">
        <f t="shared" si="48"/>
        <v>0</v>
      </c>
      <c r="CN47" s="11">
        <f t="shared" si="48"/>
        <v>0</v>
      </c>
      <c r="CO47" s="10">
        <f t="shared" si="48"/>
        <v>0</v>
      </c>
      <c r="CP47" s="7">
        <f t="shared" si="48"/>
        <v>6.5</v>
      </c>
      <c r="CQ47" s="7">
        <f t="shared" si="48"/>
        <v>14</v>
      </c>
      <c r="CR47" s="11">
        <f t="shared" si="48"/>
        <v>45</v>
      </c>
      <c r="CS47" s="10">
        <f t="shared" si="48"/>
        <v>0</v>
      </c>
      <c r="CT47" s="11">
        <f t="shared" si="48"/>
        <v>0</v>
      </c>
      <c r="CU47" s="10">
        <f t="shared" si="48"/>
        <v>0</v>
      </c>
      <c r="CV47" s="7">
        <f t="shared" si="48"/>
        <v>3</v>
      </c>
      <c r="CW47" s="11">
        <f t="shared" si="48"/>
        <v>0</v>
      </c>
      <c r="CX47" s="10">
        <f t="shared" ref="CX47:EC47" si="49">SUM(CX30:CX46)</f>
        <v>0</v>
      </c>
      <c r="CY47" s="11">
        <f t="shared" si="49"/>
        <v>30</v>
      </c>
      <c r="CZ47" s="10">
        <f t="shared" si="49"/>
        <v>0</v>
      </c>
      <c r="DA47" s="11">
        <f t="shared" si="49"/>
        <v>0</v>
      </c>
      <c r="DB47" s="10">
        <f t="shared" si="49"/>
        <v>0</v>
      </c>
      <c r="DC47" s="11">
        <f t="shared" si="49"/>
        <v>15</v>
      </c>
      <c r="DD47" s="10">
        <f t="shared" si="49"/>
        <v>0</v>
      </c>
      <c r="DE47" s="11">
        <f t="shared" si="49"/>
        <v>0</v>
      </c>
      <c r="DF47" s="10">
        <f t="shared" si="49"/>
        <v>0</v>
      </c>
      <c r="DG47" s="11">
        <f t="shared" si="49"/>
        <v>0</v>
      </c>
      <c r="DH47" s="10">
        <f t="shared" si="49"/>
        <v>0</v>
      </c>
      <c r="DI47" s="7">
        <f t="shared" si="49"/>
        <v>3</v>
      </c>
      <c r="DJ47" s="7">
        <f t="shared" si="49"/>
        <v>6</v>
      </c>
      <c r="DK47" s="11">
        <f t="shared" si="49"/>
        <v>60</v>
      </c>
      <c r="DL47" s="10">
        <f t="shared" si="49"/>
        <v>0</v>
      </c>
      <c r="DM47" s="11">
        <f t="shared" si="49"/>
        <v>0</v>
      </c>
      <c r="DN47" s="10">
        <f t="shared" si="49"/>
        <v>0</v>
      </c>
      <c r="DO47" s="7">
        <f t="shared" si="49"/>
        <v>5</v>
      </c>
      <c r="DP47" s="11">
        <f t="shared" si="49"/>
        <v>0</v>
      </c>
      <c r="DQ47" s="10">
        <f t="shared" si="49"/>
        <v>0</v>
      </c>
      <c r="DR47" s="11">
        <f t="shared" si="49"/>
        <v>60</v>
      </c>
      <c r="DS47" s="10">
        <f t="shared" si="49"/>
        <v>0</v>
      </c>
      <c r="DT47" s="11">
        <f t="shared" si="49"/>
        <v>0</v>
      </c>
      <c r="DU47" s="10">
        <f t="shared" si="49"/>
        <v>0</v>
      </c>
      <c r="DV47" s="11">
        <f t="shared" si="49"/>
        <v>0</v>
      </c>
      <c r="DW47" s="10">
        <f t="shared" si="49"/>
        <v>0</v>
      </c>
      <c r="DX47" s="11">
        <f t="shared" si="49"/>
        <v>0</v>
      </c>
      <c r="DY47" s="10">
        <f t="shared" si="49"/>
        <v>0</v>
      </c>
      <c r="DZ47" s="11">
        <f t="shared" si="49"/>
        <v>0</v>
      </c>
      <c r="EA47" s="10">
        <f t="shared" si="49"/>
        <v>0</v>
      </c>
      <c r="EB47" s="7">
        <f t="shared" si="49"/>
        <v>4</v>
      </c>
      <c r="EC47" s="7">
        <f t="shared" si="49"/>
        <v>9</v>
      </c>
      <c r="ED47" s="11">
        <f t="shared" ref="ED47:FI47" si="50">SUM(ED30:ED46)</f>
        <v>0</v>
      </c>
      <c r="EE47" s="10">
        <f t="shared" si="50"/>
        <v>0</v>
      </c>
      <c r="EF47" s="11">
        <f t="shared" si="50"/>
        <v>0</v>
      </c>
      <c r="EG47" s="10">
        <f t="shared" si="50"/>
        <v>0</v>
      </c>
      <c r="EH47" s="7">
        <f t="shared" si="50"/>
        <v>0</v>
      </c>
      <c r="EI47" s="11">
        <f t="shared" si="50"/>
        <v>0</v>
      </c>
      <c r="EJ47" s="10">
        <f t="shared" si="50"/>
        <v>0</v>
      </c>
      <c r="EK47" s="11">
        <f t="shared" si="50"/>
        <v>0</v>
      </c>
      <c r="EL47" s="10">
        <f t="shared" si="50"/>
        <v>0</v>
      </c>
      <c r="EM47" s="11">
        <f t="shared" si="50"/>
        <v>0</v>
      </c>
      <c r="EN47" s="10">
        <f t="shared" si="50"/>
        <v>0</v>
      </c>
      <c r="EO47" s="11">
        <f t="shared" si="50"/>
        <v>0</v>
      </c>
      <c r="EP47" s="10">
        <f t="shared" si="50"/>
        <v>0</v>
      </c>
      <c r="EQ47" s="11">
        <f t="shared" si="50"/>
        <v>0</v>
      </c>
      <c r="ER47" s="10">
        <f t="shared" si="50"/>
        <v>0</v>
      </c>
      <c r="ES47" s="11">
        <f t="shared" si="50"/>
        <v>0</v>
      </c>
      <c r="ET47" s="10">
        <f t="shared" si="50"/>
        <v>0</v>
      </c>
      <c r="EU47" s="7">
        <f t="shared" si="50"/>
        <v>0</v>
      </c>
      <c r="EV47" s="7">
        <f t="shared" si="50"/>
        <v>0</v>
      </c>
      <c r="EW47" s="11">
        <f t="shared" si="50"/>
        <v>0</v>
      </c>
      <c r="EX47" s="10">
        <f t="shared" si="50"/>
        <v>0</v>
      </c>
      <c r="EY47" s="11">
        <f t="shared" si="50"/>
        <v>0</v>
      </c>
      <c r="EZ47" s="10">
        <f t="shared" si="50"/>
        <v>0</v>
      </c>
      <c r="FA47" s="7">
        <f t="shared" si="50"/>
        <v>0</v>
      </c>
      <c r="FB47" s="11">
        <f t="shared" si="50"/>
        <v>0</v>
      </c>
      <c r="FC47" s="10">
        <f t="shared" si="50"/>
        <v>0</v>
      </c>
      <c r="FD47" s="11">
        <f t="shared" si="50"/>
        <v>0</v>
      </c>
      <c r="FE47" s="10">
        <f t="shared" si="50"/>
        <v>0</v>
      </c>
      <c r="FF47" s="11">
        <f t="shared" si="50"/>
        <v>0</v>
      </c>
      <c r="FG47" s="10">
        <f t="shared" si="50"/>
        <v>0</v>
      </c>
      <c r="FH47" s="11">
        <f t="shared" si="50"/>
        <v>0</v>
      </c>
      <c r="FI47" s="10">
        <f t="shared" si="50"/>
        <v>0</v>
      </c>
      <c r="FJ47" s="11">
        <f t="shared" ref="FJ47:FO47" si="51">SUM(FJ30:FJ46)</f>
        <v>0</v>
      </c>
      <c r="FK47" s="10">
        <f t="shared" si="51"/>
        <v>0</v>
      </c>
      <c r="FL47" s="11">
        <f t="shared" si="51"/>
        <v>0</v>
      </c>
      <c r="FM47" s="10">
        <f t="shared" si="51"/>
        <v>0</v>
      </c>
      <c r="FN47" s="7">
        <f t="shared" si="51"/>
        <v>0</v>
      </c>
      <c r="FO47" s="7">
        <f t="shared" si="51"/>
        <v>0</v>
      </c>
    </row>
    <row r="48" spans="1:171" ht="20.100000000000001" customHeight="1" x14ac:dyDescent="0.2">
      <c r="A48" s="14" t="s">
        <v>111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4"/>
      <c r="FO48" s="15"/>
    </row>
    <row r="49" spans="1:171" x14ac:dyDescent="0.2">
      <c r="A49" s="6"/>
      <c r="B49" s="6"/>
      <c r="C49" s="6"/>
      <c r="D49" s="6" t="s">
        <v>112</v>
      </c>
      <c r="E49" s="3" t="s">
        <v>2</v>
      </c>
      <c r="F49" s="6">
        <f>COUNTIF(T49:FM49,"e")</f>
        <v>0</v>
      </c>
      <c r="G49" s="6">
        <f>COUNTIF(T49:FM49,"z")</f>
        <v>3</v>
      </c>
      <c r="H49" s="6">
        <f t="shared" ref="H49:H81" si="52">SUM(I49:P49)</f>
        <v>45</v>
      </c>
      <c r="I49" s="6">
        <f t="shared" ref="I49:I81" si="53">T49+AM49+BF49+BY49+CR49+DK49+ED49+EW49</f>
        <v>15</v>
      </c>
      <c r="J49" s="6">
        <f t="shared" ref="J49:J81" si="54">V49+AO49+BH49+CA49+CT49+DM49+EF49+EY49</f>
        <v>0</v>
      </c>
      <c r="K49" s="6">
        <f t="shared" ref="K49:K81" si="55">Y49+AR49+BK49+CD49+CW49+DP49+EI49+FB49</f>
        <v>0</v>
      </c>
      <c r="L49" s="6">
        <f t="shared" ref="L49:L81" si="56">AA49+AT49+BM49+CF49+CY49+DR49+EK49+FD49</f>
        <v>15</v>
      </c>
      <c r="M49" s="6">
        <f t="shared" ref="M49:M81" si="57">AC49+AV49+BO49+CH49+DA49+DT49+EM49+FF49</f>
        <v>0</v>
      </c>
      <c r="N49" s="6">
        <f t="shared" ref="N49:N81" si="58">AE49+AX49+BQ49+CJ49+DC49+DV49+EO49+FH49</f>
        <v>15</v>
      </c>
      <c r="O49" s="6">
        <f t="shared" ref="O49:O81" si="59">AG49+AZ49+BS49+CL49+DE49+DX49+EQ49+FJ49</f>
        <v>0</v>
      </c>
      <c r="P49" s="6">
        <f t="shared" ref="P49:P81" si="60">AI49+BB49+BU49+CN49+DG49+DZ49+ES49+FL49</f>
        <v>0</v>
      </c>
      <c r="Q49" s="7">
        <f t="shared" ref="Q49:Q81" si="61">AL49+BE49+BX49+CQ49+DJ49+EC49+EV49+FO49</f>
        <v>4</v>
      </c>
      <c r="R49" s="7">
        <f t="shared" ref="R49:R81" si="62">AK49+BD49+BW49+CP49+DI49+EB49+EU49+FN49</f>
        <v>2.6</v>
      </c>
      <c r="S49" s="7">
        <v>2.4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ref="AL49:AL81" si="63">X49+AK49</f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ref="BE49:BE81" si="64">AQ49+BD49</f>
        <v>0</v>
      </c>
      <c r="BF49" s="11">
        <v>15</v>
      </c>
      <c r="BG49" s="10" t="s">
        <v>60</v>
      </c>
      <c r="BH49" s="11"/>
      <c r="BI49" s="10"/>
      <c r="BJ49" s="7">
        <v>1.4</v>
      </c>
      <c r="BK49" s="11"/>
      <c r="BL49" s="10"/>
      <c r="BM49" s="11">
        <v>15</v>
      </c>
      <c r="BN49" s="10" t="s">
        <v>60</v>
      </c>
      <c r="BO49" s="11"/>
      <c r="BP49" s="10"/>
      <c r="BQ49" s="11">
        <v>15</v>
      </c>
      <c r="BR49" s="10" t="s">
        <v>60</v>
      </c>
      <c r="BS49" s="11"/>
      <c r="BT49" s="10"/>
      <c r="BU49" s="11"/>
      <c r="BV49" s="10"/>
      <c r="BW49" s="7">
        <v>2.6</v>
      </c>
      <c r="BX49" s="7">
        <f t="shared" ref="BX49:BX81" si="65">BJ49+BW49</f>
        <v>4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ref="CQ49:CQ81" si="66">CC49+CP49</f>
        <v>0</v>
      </c>
      <c r="CR49" s="11"/>
      <c r="CS49" s="10"/>
      <c r="CT49" s="11"/>
      <c r="CU49" s="10"/>
      <c r="CV49" s="7"/>
      <c r="CW49" s="11"/>
      <c r="CX49" s="10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ref="DJ49:DJ81" si="67">CV49+DI49</f>
        <v>0</v>
      </c>
      <c r="DK49" s="11"/>
      <c r="DL49" s="10"/>
      <c r="DM49" s="11"/>
      <c r="DN49" s="10"/>
      <c r="DO49" s="7"/>
      <c r="DP49" s="11"/>
      <c r="DQ49" s="10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ref="EC49:EC81" si="68">DO49+EB49</f>
        <v>0</v>
      </c>
      <c r="ED49" s="11"/>
      <c r="EE49" s="10"/>
      <c r="EF49" s="11"/>
      <c r="EG49" s="10"/>
      <c r="EH49" s="7"/>
      <c r="EI49" s="11"/>
      <c r="EJ49" s="10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ref="EV49:EV81" si="69">EH49+EU49</f>
        <v>0</v>
      </c>
      <c r="EW49" s="11"/>
      <c r="EX49" s="10"/>
      <c r="EY49" s="11"/>
      <c r="EZ49" s="10"/>
      <c r="FA49" s="7"/>
      <c r="FB49" s="11"/>
      <c r="FC49" s="10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ref="FO49:FO81" si="70">FA49+FN49</f>
        <v>0</v>
      </c>
    </row>
    <row r="50" spans="1:171" x14ac:dyDescent="0.2">
      <c r="A50" s="6">
        <v>5</v>
      </c>
      <c r="B50" s="6">
        <v>1</v>
      </c>
      <c r="C50" s="6"/>
      <c r="D50" s="6"/>
      <c r="E50" s="3" t="s">
        <v>113</v>
      </c>
      <c r="F50" s="6">
        <f>$B$50*COUNTIF(T50:FM50,"e")</f>
        <v>0</v>
      </c>
      <c r="G50" s="6">
        <f>$B$50*COUNTIF(T50:FM50,"z")</f>
        <v>2</v>
      </c>
      <c r="H50" s="6">
        <f t="shared" si="52"/>
        <v>30</v>
      </c>
      <c r="I50" s="6">
        <f t="shared" si="53"/>
        <v>15</v>
      </c>
      <c r="J50" s="6">
        <f t="shared" si="54"/>
        <v>15</v>
      </c>
      <c r="K50" s="6">
        <f t="shared" si="55"/>
        <v>0</v>
      </c>
      <c r="L50" s="6">
        <f t="shared" si="56"/>
        <v>0</v>
      </c>
      <c r="M50" s="6">
        <f t="shared" si="57"/>
        <v>0</v>
      </c>
      <c r="N50" s="6">
        <f t="shared" si="58"/>
        <v>0</v>
      </c>
      <c r="O50" s="6">
        <f t="shared" si="59"/>
        <v>0</v>
      </c>
      <c r="P50" s="6">
        <f t="shared" si="60"/>
        <v>0</v>
      </c>
      <c r="Q50" s="7">
        <f t="shared" si="61"/>
        <v>2</v>
      </c>
      <c r="R50" s="7">
        <f t="shared" si="62"/>
        <v>0</v>
      </c>
      <c r="S50" s="7">
        <f>$B$50*1.4</f>
        <v>1.4</v>
      </c>
      <c r="T50" s="11"/>
      <c r="U50" s="10"/>
      <c r="V50" s="11"/>
      <c r="W50" s="10"/>
      <c r="X50" s="7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3"/>
        <v>0</v>
      </c>
      <c r="AM50" s="11"/>
      <c r="AN50" s="10"/>
      <c r="AO50" s="11"/>
      <c r="AP50" s="10"/>
      <c r="AQ50" s="7"/>
      <c r="AR50" s="11"/>
      <c r="AS50" s="10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4"/>
        <v>0</v>
      </c>
      <c r="BF50" s="11"/>
      <c r="BG50" s="10"/>
      <c r="BH50" s="11"/>
      <c r="BI50" s="10"/>
      <c r="BJ50" s="7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5"/>
        <v>0</v>
      </c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6"/>
        <v>0</v>
      </c>
      <c r="CR50" s="11"/>
      <c r="CS50" s="10"/>
      <c r="CT50" s="11"/>
      <c r="CU50" s="10"/>
      <c r="CV50" s="7"/>
      <c r="CW50" s="11"/>
      <c r="CX50" s="10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7"/>
        <v>0</v>
      </c>
      <c r="DK50" s="11">
        <f>$B$50*15</f>
        <v>15</v>
      </c>
      <c r="DL50" s="10" t="s">
        <v>60</v>
      </c>
      <c r="DM50" s="11">
        <f>$B$50*15</f>
        <v>15</v>
      </c>
      <c r="DN50" s="10" t="s">
        <v>60</v>
      </c>
      <c r="DO50" s="7">
        <f>$B$50*2</f>
        <v>2</v>
      </c>
      <c r="DP50" s="11"/>
      <c r="DQ50" s="10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68"/>
        <v>2</v>
      </c>
      <c r="ED50" s="11"/>
      <c r="EE50" s="10"/>
      <c r="EF50" s="11"/>
      <c r="EG50" s="10"/>
      <c r="EH50" s="7"/>
      <c r="EI50" s="11"/>
      <c r="EJ50" s="10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69"/>
        <v>0</v>
      </c>
      <c r="EW50" s="11"/>
      <c r="EX50" s="10"/>
      <c r="EY50" s="11"/>
      <c r="EZ50" s="10"/>
      <c r="FA50" s="7"/>
      <c r="FB50" s="11"/>
      <c r="FC50" s="10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0"/>
        <v>0</v>
      </c>
    </row>
    <row r="51" spans="1:171" x14ac:dyDescent="0.2">
      <c r="A51" s="6"/>
      <c r="B51" s="6"/>
      <c r="C51" s="6"/>
      <c r="D51" s="6" t="s">
        <v>114</v>
      </c>
      <c r="E51" s="3" t="s">
        <v>115</v>
      </c>
      <c r="F51" s="6">
        <f>COUNTIF(T51:FM51,"e")</f>
        <v>1</v>
      </c>
      <c r="G51" s="6">
        <f>COUNTIF(T51:FM51,"z")</f>
        <v>1</v>
      </c>
      <c r="H51" s="6">
        <f t="shared" si="52"/>
        <v>45</v>
      </c>
      <c r="I51" s="6">
        <f t="shared" si="53"/>
        <v>15</v>
      </c>
      <c r="J51" s="6">
        <f t="shared" si="54"/>
        <v>0</v>
      </c>
      <c r="K51" s="6">
        <f t="shared" si="55"/>
        <v>0</v>
      </c>
      <c r="L51" s="6">
        <f t="shared" si="56"/>
        <v>0</v>
      </c>
      <c r="M51" s="6">
        <f t="shared" si="57"/>
        <v>0</v>
      </c>
      <c r="N51" s="6">
        <f t="shared" si="58"/>
        <v>30</v>
      </c>
      <c r="O51" s="6">
        <f t="shared" si="59"/>
        <v>0</v>
      </c>
      <c r="P51" s="6">
        <f t="shared" si="60"/>
        <v>0</v>
      </c>
      <c r="Q51" s="7">
        <f t="shared" si="61"/>
        <v>4</v>
      </c>
      <c r="R51" s="7">
        <f t="shared" si="62"/>
        <v>2.7</v>
      </c>
      <c r="S51" s="7">
        <v>2.2000000000000002</v>
      </c>
      <c r="T51" s="11"/>
      <c r="U51" s="10"/>
      <c r="V51" s="11"/>
      <c r="W51" s="10"/>
      <c r="X51" s="7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3"/>
        <v>0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4"/>
        <v>0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5"/>
        <v>0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6"/>
        <v>0</v>
      </c>
      <c r="CR51" s="11"/>
      <c r="CS51" s="10"/>
      <c r="CT51" s="11"/>
      <c r="CU51" s="10"/>
      <c r="CV51" s="7"/>
      <c r="CW51" s="11"/>
      <c r="CX51" s="10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7"/>
        <v>0</v>
      </c>
      <c r="DK51" s="11">
        <v>15</v>
      </c>
      <c r="DL51" s="10" t="s">
        <v>63</v>
      </c>
      <c r="DM51" s="11"/>
      <c r="DN51" s="10"/>
      <c r="DO51" s="7">
        <v>1.3</v>
      </c>
      <c r="DP51" s="11"/>
      <c r="DQ51" s="10"/>
      <c r="DR51" s="11"/>
      <c r="DS51" s="10"/>
      <c r="DT51" s="11"/>
      <c r="DU51" s="10"/>
      <c r="DV51" s="11">
        <v>30</v>
      </c>
      <c r="DW51" s="10" t="s">
        <v>60</v>
      </c>
      <c r="DX51" s="11"/>
      <c r="DY51" s="10"/>
      <c r="DZ51" s="11"/>
      <c r="EA51" s="10"/>
      <c r="EB51" s="7">
        <v>2.7</v>
      </c>
      <c r="EC51" s="7">
        <f t="shared" si="68"/>
        <v>4</v>
      </c>
      <c r="ED51" s="11"/>
      <c r="EE51" s="10"/>
      <c r="EF51" s="11"/>
      <c r="EG51" s="10"/>
      <c r="EH51" s="7"/>
      <c r="EI51" s="11"/>
      <c r="EJ51" s="10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69"/>
        <v>0</v>
      </c>
      <c r="EW51" s="11"/>
      <c r="EX51" s="10"/>
      <c r="EY51" s="11"/>
      <c r="EZ51" s="10"/>
      <c r="FA51" s="7"/>
      <c r="FB51" s="11"/>
      <c r="FC51" s="10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0"/>
        <v>0</v>
      </c>
    </row>
    <row r="52" spans="1:171" x14ac:dyDescent="0.2">
      <c r="A52" s="6"/>
      <c r="B52" s="6"/>
      <c r="C52" s="6"/>
      <c r="D52" s="6" t="s">
        <v>116</v>
      </c>
      <c r="E52" s="3" t="s">
        <v>117</v>
      </c>
      <c r="F52" s="6">
        <f>COUNTIF(T52:FM52,"e")</f>
        <v>0</v>
      </c>
      <c r="G52" s="6">
        <f>COUNTIF(T52:FM52,"z")</f>
        <v>2</v>
      </c>
      <c r="H52" s="6">
        <f t="shared" si="52"/>
        <v>60</v>
      </c>
      <c r="I52" s="6">
        <f t="shared" si="53"/>
        <v>30</v>
      </c>
      <c r="J52" s="6">
        <f t="shared" si="54"/>
        <v>30</v>
      </c>
      <c r="K52" s="6">
        <f t="shared" si="55"/>
        <v>0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7">
        <f t="shared" si="61"/>
        <v>5</v>
      </c>
      <c r="R52" s="7">
        <f t="shared" si="62"/>
        <v>0</v>
      </c>
      <c r="S52" s="7">
        <v>2.7</v>
      </c>
      <c r="T52" s="11">
        <v>30</v>
      </c>
      <c r="U52" s="10" t="s">
        <v>60</v>
      </c>
      <c r="V52" s="11">
        <v>30</v>
      </c>
      <c r="W52" s="10" t="s">
        <v>60</v>
      </c>
      <c r="X52" s="7">
        <v>5</v>
      </c>
      <c r="Y52" s="11"/>
      <c r="Z52" s="10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3"/>
        <v>5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4"/>
        <v>0</v>
      </c>
      <c r="BF52" s="11"/>
      <c r="BG52" s="10"/>
      <c r="BH52" s="11"/>
      <c r="BI52" s="10"/>
      <c r="BJ52" s="7"/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65"/>
        <v>0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6"/>
        <v>0</v>
      </c>
      <c r="CR52" s="11"/>
      <c r="CS52" s="10"/>
      <c r="CT52" s="11"/>
      <c r="CU52" s="10"/>
      <c r="CV52" s="7"/>
      <c r="CW52" s="11"/>
      <c r="CX52" s="10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7"/>
        <v>0</v>
      </c>
      <c r="DK52" s="11"/>
      <c r="DL52" s="10"/>
      <c r="DM52" s="11"/>
      <c r="DN52" s="10"/>
      <c r="DO52" s="7"/>
      <c r="DP52" s="11"/>
      <c r="DQ52" s="10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68"/>
        <v>0</v>
      </c>
      <c r="ED52" s="11"/>
      <c r="EE52" s="10"/>
      <c r="EF52" s="11"/>
      <c r="EG52" s="10"/>
      <c r="EH52" s="7"/>
      <c r="EI52" s="11"/>
      <c r="EJ52" s="10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69"/>
        <v>0</v>
      </c>
      <c r="EW52" s="11"/>
      <c r="EX52" s="10"/>
      <c r="EY52" s="11"/>
      <c r="EZ52" s="10"/>
      <c r="FA52" s="7"/>
      <c r="FB52" s="11"/>
      <c r="FC52" s="10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0"/>
        <v>0</v>
      </c>
    </row>
    <row r="53" spans="1:171" x14ac:dyDescent="0.2">
      <c r="A53" s="6"/>
      <c r="B53" s="6"/>
      <c r="C53" s="6"/>
      <c r="D53" s="6" t="s">
        <v>118</v>
      </c>
      <c r="E53" s="3" t="s">
        <v>119</v>
      </c>
      <c r="F53" s="6">
        <f>COUNTIF(T53:FM53,"e")</f>
        <v>1</v>
      </c>
      <c r="G53" s="6">
        <f>COUNTIF(T53:FM53,"z")</f>
        <v>1</v>
      </c>
      <c r="H53" s="6">
        <f t="shared" si="52"/>
        <v>30</v>
      </c>
      <c r="I53" s="6">
        <f t="shared" si="53"/>
        <v>15</v>
      </c>
      <c r="J53" s="6">
        <f t="shared" si="54"/>
        <v>15</v>
      </c>
      <c r="K53" s="6">
        <f t="shared" si="55"/>
        <v>0</v>
      </c>
      <c r="L53" s="6">
        <f t="shared" si="56"/>
        <v>0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7">
        <f t="shared" si="61"/>
        <v>4</v>
      </c>
      <c r="R53" s="7">
        <f t="shared" si="62"/>
        <v>0</v>
      </c>
      <c r="S53" s="7">
        <v>1.6</v>
      </c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3"/>
        <v>0</v>
      </c>
      <c r="AM53" s="11">
        <v>15</v>
      </c>
      <c r="AN53" s="10" t="s">
        <v>63</v>
      </c>
      <c r="AO53" s="11">
        <v>15</v>
      </c>
      <c r="AP53" s="10" t="s">
        <v>60</v>
      </c>
      <c r="AQ53" s="7">
        <v>4</v>
      </c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4"/>
        <v>4</v>
      </c>
      <c r="BF53" s="11"/>
      <c r="BG53" s="10"/>
      <c r="BH53" s="11"/>
      <c r="BI53" s="10"/>
      <c r="BJ53" s="7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5"/>
        <v>0</v>
      </c>
      <c r="BY53" s="11"/>
      <c r="BZ53" s="10"/>
      <c r="CA53" s="11"/>
      <c r="CB53" s="10"/>
      <c r="CC53" s="7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66"/>
        <v>0</v>
      </c>
      <c r="CR53" s="11"/>
      <c r="CS53" s="10"/>
      <c r="CT53" s="11"/>
      <c r="CU53" s="10"/>
      <c r="CV53" s="7"/>
      <c r="CW53" s="11"/>
      <c r="CX53" s="10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7"/>
        <v>0</v>
      </c>
      <c r="DK53" s="11"/>
      <c r="DL53" s="10"/>
      <c r="DM53" s="11"/>
      <c r="DN53" s="10"/>
      <c r="DO53" s="7"/>
      <c r="DP53" s="11"/>
      <c r="DQ53" s="10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68"/>
        <v>0</v>
      </c>
      <c r="ED53" s="11"/>
      <c r="EE53" s="10"/>
      <c r="EF53" s="11"/>
      <c r="EG53" s="10"/>
      <c r="EH53" s="7"/>
      <c r="EI53" s="11"/>
      <c r="EJ53" s="10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69"/>
        <v>0</v>
      </c>
      <c r="EW53" s="11"/>
      <c r="EX53" s="10"/>
      <c r="EY53" s="11"/>
      <c r="EZ53" s="10"/>
      <c r="FA53" s="7"/>
      <c r="FB53" s="11"/>
      <c r="FC53" s="10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0"/>
        <v>0</v>
      </c>
    </row>
    <row r="54" spans="1:171" x14ac:dyDescent="0.2">
      <c r="A54" s="6"/>
      <c r="B54" s="6"/>
      <c r="C54" s="6"/>
      <c r="D54" s="6" t="s">
        <v>120</v>
      </c>
      <c r="E54" s="3" t="s">
        <v>121</v>
      </c>
      <c r="F54" s="6">
        <f>COUNTIF(T54:FM54,"e")</f>
        <v>1</v>
      </c>
      <c r="G54" s="6">
        <f>COUNTIF(T54:FM54,"z")</f>
        <v>2</v>
      </c>
      <c r="H54" s="6">
        <f t="shared" si="52"/>
        <v>75</v>
      </c>
      <c r="I54" s="6">
        <f t="shared" si="53"/>
        <v>30</v>
      </c>
      <c r="J54" s="6">
        <f t="shared" si="54"/>
        <v>30</v>
      </c>
      <c r="K54" s="6">
        <f t="shared" si="55"/>
        <v>0</v>
      </c>
      <c r="L54" s="6">
        <f t="shared" si="56"/>
        <v>15</v>
      </c>
      <c r="M54" s="6">
        <f t="shared" si="57"/>
        <v>0</v>
      </c>
      <c r="N54" s="6">
        <f t="shared" si="58"/>
        <v>0</v>
      </c>
      <c r="O54" s="6">
        <f t="shared" si="59"/>
        <v>0</v>
      </c>
      <c r="P54" s="6">
        <f t="shared" si="60"/>
        <v>0</v>
      </c>
      <c r="Q54" s="7">
        <f t="shared" si="61"/>
        <v>5</v>
      </c>
      <c r="R54" s="7">
        <f t="shared" si="62"/>
        <v>1</v>
      </c>
      <c r="S54" s="7">
        <v>3.2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3"/>
        <v>0</v>
      </c>
      <c r="AM54" s="11">
        <v>30</v>
      </c>
      <c r="AN54" s="10" t="s">
        <v>63</v>
      </c>
      <c r="AO54" s="11">
        <v>30</v>
      </c>
      <c r="AP54" s="10" t="s">
        <v>60</v>
      </c>
      <c r="AQ54" s="7">
        <v>4</v>
      </c>
      <c r="AR54" s="11"/>
      <c r="AS54" s="10"/>
      <c r="AT54" s="11">
        <v>15</v>
      </c>
      <c r="AU54" s="10" t="s">
        <v>60</v>
      </c>
      <c r="AV54" s="11"/>
      <c r="AW54" s="10"/>
      <c r="AX54" s="11"/>
      <c r="AY54" s="10"/>
      <c r="AZ54" s="11"/>
      <c r="BA54" s="10"/>
      <c r="BB54" s="11"/>
      <c r="BC54" s="10"/>
      <c r="BD54" s="7">
        <v>1</v>
      </c>
      <c r="BE54" s="7">
        <f t="shared" si="64"/>
        <v>5</v>
      </c>
      <c r="BF54" s="11"/>
      <c r="BG54" s="10"/>
      <c r="BH54" s="11"/>
      <c r="BI54" s="10"/>
      <c r="BJ54" s="7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5"/>
        <v>0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66"/>
        <v>0</v>
      </c>
      <c r="CR54" s="11"/>
      <c r="CS54" s="10"/>
      <c r="CT54" s="11"/>
      <c r="CU54" s="10"/>
      <c r="CV54" s="7"/>
      <c r="CW54" s="11"/>
      <c r="CX54" s="10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7"/>
        <v>0</v>
      </c>
      <c r="DK54" s="11"/>
      <c r="DL54" s="10"/>
      <c r="DM54" s="11"/>
      <c r="DN54" s="10"/>
      <c r="DO54" s="7"/>
      <c r="DP54" s="11"/>
      <c r="DQ54" s="10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68"/>
        <v>0</v>
      </c>
      <c r="ED54" s="11"/>
      <c r="EE54" s="10"/>
      <c r="EF54" s="11"/>
      <c r="EG54" s="10"/>
      <c r="EH54" s="7"/>
      <c r="EI54" s="11"/>
      <c r="EJ54" s="10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69"/>
        <v>0</v>
      </c>
      <c r="EW54" s="11"/>
      <c r="EX54" s="10"/>
      <c r="EY54" s="11"/>
      <c r="EZ54" s="10"/>
      <c r="FA54" s="7"/>
      <c r="FB54" s="11"/>
      <c r="FC54" s="10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0"/>
        <v>0</v>
      </c>
    </row>
    <row r="55" spans="1:171" x14ac:dyDescent="0.2">
      <c r="A55" s="6">
        <v>6</v>
      </c>
      <c r="B55" s="6">
        <v>1</v>
      </c>
      <c r="C55" s="6"/>
      <c r="D55" s="6"/>
      <c r="E55" s="3" t="s">
        <v>122</v>
      </c>
      <c r="F55" s="6">
        <f>$B$55*COUNTIF(T55:FM55,"e")</f>
        <v>0</v>
      </c>
      <c r="G55" s="6">
        <f>$B$55*COUNTIF(T55:FM55,"z")</f>
        <v>2</v>
      </c>
      <c r="H55" s="6">
        <f t="shared" si="52"/>
        <v>45</v>
      </c>
      <c r="I55" s="6">
        <f t="shared" si="53"/>
        <v>30</v>
      </c>
      <c r="J55" s="6">
        <f t="shared" si="54"/>
        <v>15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7">
        <f t="shared" si="61"/>
        <v>4</v>
      </c>
      <c r="R55" s="7">
        <f t="shared" si="62"/>
        <v>0</v>
      </c>
      <c r="S55" s="7">
        <f>$B$55*2.2</f>
        <v>2.2000000000000002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3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4"/>
        <v>0</v>
      </c>
      <c r="BF55" s="11">
        <f>$B$55*30</f>
        <v>30</v>
      </c>
      <c r="BG55" s="10" t="s">
        <v>60</v>
      </c>
      <c r="BH55" s="11">
        <f>$B$55*15</f>
        <v>15</v>
      </c>
      <c r="BI55" s="10" t="s">
        <v>60</v>
      </c>
      <c r="BJ55" s="7">
        <f>$B$55*4</f>
        <v>4</v>
      </c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5"/>
        <v>4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6"/>
        <v>0</v>
      </c>
      <c r="CR55" s="11"/>
      <c r="CS55" s="10"/>
      <c r="CT55" s="11"/>
      <c r="CU55" s="10"/>
      <c r="CV55" s="7"/>
      <c r="CW55" s="11"/>
      <c r="CX55" s="10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7"/>
        <v>0</v>
      </c>
      <c r="DK55" s="11"/>
      <c r="DL55" s="10"/>
      <c r="DM55" s="11"/>
      <c r="DN55" s="10"/>
      <c r="DO55" s="7"/>
      <c r="DP55" s="11"/>
      <c r="DQ55" s="10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68"/>
        <v>0</v>
      </c>
      <c r="ED55" s="11"/>
      <c r="EE55" s="10"/>
      <c r="EF55" s="11"/>
      <c r="EG55" s="10"/>
      <c r="EH55" s="7"/>
      <c r="EI55" s="11"/>
      <c r="EJ55" s="10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69"/>
        <v>0</v>
      </c>
      <c r="EW55" s="11"/>
      <c r="EX55" s="10"/>
      <c r="EY55" s="11"/>
      <c r="EZ55" s="10"/>
      <c r="FA55" s="7"/>
      <c r="FB55" s="11"/>
      <c r="FC55" s="10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0"/>
        <v>0</v>
      </c>
    </row>
    <row r="56" spans="1:171" x14ac:dyDescent="0.2">
      <c r="A56" s="6">
        <v>7</v>
      </c>
      <c r="B56" s="6">
        <v>1</v>
      </c>
      <c r="C56" s="6"/>
      <c r="D56" s="6"/>
      <c r="E56" s="3" t="s">
        <v>123</v>
      </c>
      <c r="F56" s="6">
        <f>$B$56*COUNTIF(T56:FM56,"e")</f>
        <v>0</v>
      </c>
      <c r="G56" s="6">
        <f>$B$56*COUNTIF(T56:FM56,"z")</f>
        <v>3</v>
      </c>
      <c r="H56" s="6">
        <f t="shared" si="52"/>
        <v>60</v>
      </c>
      <c r="I56" s="6">
        <f t="shared" si="53"/>
        <v>30</v>
      </c>
      <c r="J56" s="6">
        <f t="shared" si="54"/>
        <v>15</v>
      </c>
      <c r="K56" s="6">
        <f t="shared" si="55"/>
        <v>0</v>
      </c>
      <c r="L56" s="6">
        <f t="shared" si="56"/>
        <v>15</v>
      </c>
      <c r="M56" s="6">
        <f t="shared" si="57"/>
        <v>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7">
        <f t="shared" si="61"/>
        <v>5</v>
      </c>
      <c r="R56" s="7">
        <f t="shared" si="62"/>
        <v>1.5</v>
      </c>
      <c r="S56" s="7">
        <f>$B$56*3.1</f>
        <v>3.1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3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4"/>
        <v>0</v>
      </c>
      <c r="BF56" s="11"/>
      <c r="BG56" s="10"/>
      <c r="BH56" s="11"/>
      <c r="BI56" s="10"/>
      <c r="BJ56" s="7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5"/>
        <v>0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6"/>
        <v>0</v>
      </c>
      <c r="CR56" s="11"/>
      <c r="CS56" s="10"/>
      <c r="CT56" s="11"/>
      <c r="CU56" s="10"/>
      <c r="CV56" s="7"/>
      <c r="CW56" s="11"/>
      <c r="CX56" s="10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7"/>
        <v>0</v>
      </c>
      <c r="DK56" s="11"/>
      <c r="DL56" s="10"/>
      <c r="DM56" s="11"/>
      <c r="DN56" s="10"/>
      <c r="DO56" s="7"/>
      <c r="DP56" s="11"/>
      <c r="DQ56" s="10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68"/>
        <v>0</v>
      </c>
      <c r="ED56" s="11">
        <f>$B$56*30</f>
        <v>30</v>
      </c>
      <c r="EE56" s="10" t="s">
        <v>60</v>
      </c>
      <c r="EF56" s="11">
        <f>$B$56*15</f>
        <v>15</v>
      </c>
      <c r="EG56" s="10" t="s">
        <v>60</v>
      </c>
      <c r="EH56" s="7">
        <f>$B$56*3.5</f>
        <v>3.5</v>
      </c>
      <c r="EI56" s="11"/>
      <c r="EJ56" s="10"/>
      <c r="EK56" s="11">
        <f>$B$56*15</f>
        <v>15</v>
      </c>
      <c r="EL56" s="10" t="s">
        <v>60</v>
      </c>
      <c r="EM56" s="11"/>
      <c r="EN56" s="10"/>
      <c r="EO56" s="11"/>
      <c r="EP56" s="10"/>
      <c r="EQ56" s="11"/>
      <c r="ER56" s="10"/>
      <c r="ES56" s="11"/>
      <c r="ET56" s="10"/>
      <c r="EU56" s="7">
        <f>$B$56*1.5</f>
        <v>1.5</v>
      </c>
      <c r="EV56" s="7">
        <f t="shared" si="69"/>
        <v>5</v>
      </c>
      <c r="EW56" s="11"/>
      <c r="EX56" s="10"/>
      <c r="EY56" s="11"/>
      <c r="EZ56" s="10"/>
      <c r="FA56" s="7"/>
      <c r="FB56" s="11"/>
      <c r="FC56" s="10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0"/>
        <v>0</v>
      </c>
    </row>
    <row r="57" spans="1:171" x14ac:dyDescent="0.2">
      <c r="A57" s="6"/>
      <c r="B57" s="6"/>
      <c r="C57" s="6"/>
      <c r="D57" s="6" t="s">
        <v>124</v>
      </c>
      <c r="E57" s="3" t="s">
        <v>125</v>
      </c>
      <c r="F57" s="6">
        <f>COUNTIF(T57:FM57,"e")</f>
        <v>0</v>
      </c>
      <c r="G57" s="6">
        <f>COUNTIF(T57:FM57,"z")</f>
        <v>2</v>
      </c>
      <c r="H57" s="6">
        <f t="shared" si="52"/>
        <v>45</v>
      </c>
      <c r="I57" s="6">
        <f t="shared" si="53"/>
        <v>15</v>
      </c>
      <c r="J57" s="6">
        <f t="shared" si="54"/>
        <v>0</v>
      </c>
      <c r="K57" s="6">
        <f t="shared" si="55"/>
        <v>0</v>
      </c>
      <c r="L57" s="6">
        <f t="shared" si="56"/>
        <v>0</v>
      </c>
      <c r="M57" s="6">
        <f t="shared" si="57"/>
        <v>0</v>
      </c>
      <c r="N57" s="6">
        <f t="shared" si="58"/>
        <v>30</v>
      </c>
      <c r="O57" s="6">
        <f t="shared" si="59"/>
        <v>0</v>
      </c>
      <c r="P57" s="6">
        <f t="shared" si="60"/>
        <v>0</v>
      </c>
      <c r="Q57" s="7">
        <f t="shared" si="61"/>
        <v>3</v>
      </c>
      <c r="R57" s="7">
        <f t="shared" si="62"/>
        <v>2</v>
      </c>
      <c r="S57" s="7">
        <v>2.1</v>
      </c>
      <c r="T57" s="11">
        <v>15</v>
      </c>
      <c r="U57" s="10" t="s">
        <v>60</v>
      </c>
      <c r="V57" s="11"/>
      <c r="W57" s="10"/>
      <c r="X57" s="7">
        <v>1</v>
      </c>
      <c r="Y57" s="11"/>
      <c r="Z57" s="10"/>
      <c r="AA57" s="11"/>
      <c r="AB57" s="10"/>
      <c r="AC57" s="11"/>
      <c r="AD57" s="10"/>
      <c r="AE57" s="11">
        <v>30</v>
      </c>
      <c r="AF57" s="10" t="s">
        <v>60</v>
      </c>
      <c r="AG57" s="11"/>
      <c r="AH57" s="10"/>
      <c r="AI57" s="11"/>
      <c r="AJ57" s="10"/>
      <c r="AK57" s="7">
        <v>2</v>
      </c>
      <c r="AL57" s="7">
        <f t="shared" si="63"/>
        <v>3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4"/>
        <v>0</v>
      </c>
      <c r="BF57" s="11"/>
      <c r="BG57" s="10"/>
      <c r="BH57" s="11"/>
      <c r="BI57" s="10"/>
      <c r="BJ57" s="7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5"/>
        <v>0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6"/>
        <v>0</v>
      </c>
      <c r="CR57" s="11"/>
      <c r="CS57" s="10"/>
      <c r="CT57" s="11"/>
      <c r="CU57" s="10"/>
      <c r="CV57" s="7"/>
      <c r="CW57" s="11"/>
      <c r="CX57" s="10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7"/>
        <v>0</v>
      </c>
      <c r="DK57" s="11"/>
      <c r="DL57" s="10"/>
      <c r="DM57" s="11"/>
      <c r="DN57" s="10"/>
      <c r="DO57" s="7"/>
      <c r="DP57" s="11"/>
      <c r="DQ57" s="10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68"/>
        <v>0</v>
      </c>
      <c r="ED57" s="11"/>
      <c r="EE57" s="10"/>
      <c r="EF57" s="11"/>
      <c r="EG57" s="10"/>
      <c r="EH57" s="7"/>
      <c r="EI57" s="11"/>
      <c r="EJ57" s="10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69"/>
        <v>0</v>
      </c>
      <c r="EW57" s="11"/>
      <c r="EX57" s="10"/>
      <c r="EY57" s="11"/>
      <c r="EZ57" s="10"/>
      <c r="FA57" s="7"/>
      <c r="FB57" s="11"/>
      <c r="FC57" s="10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0"/>
        <v>0</v>
      </c>
    </row>
    <row r="58" spans="1:171" x14ac:dyDescent="0.2">
      <c r="A58" s="6"/>
      <c r="B58" s="6"/>
      <c r="C58" s="6"/>
      <c r="D58" s="6" t="s">
        <v>126</v>
      </c>
      <c r="E58" s="3" t="s">
        <v>127</v>
      </c>
      <c r="F58" s="6">
        <f>COUNTIF(T58:FM58,"e")</f>
        <v>0</v>
      </c>
      <c r="G58" s="6">
        <f>COUNTIF(T58:FM58,"z")</f>
        <v>2</v>
      </c>
      <c r="H58" s="6">
        <f t="shared" si="52"/>
        <v>45</v>
      </c>
      <c r="I58" s="6">
        <f t="shared" si="53"/>
        <v>15</v>
      </c>
      <c r="J58" s="6">
        <f t="shared" si="54"/>
        <v>0</v>
      </c>
      <c r="K58" s="6">
        <f t="shared" si="55"/>
        <v>0</v>
      </c>
      <c r="L58" s="6">
        <f t="shared" si="56"/>
        <v>30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7">
        <f t="shared" si="61"/>
        <v>3</v>
      </c>
      <c r="R58" s="7">
        <f t="shared" si="62"/>
        <v>2</v>
      </c>
      <c r="S58" s="7">
        <v>1.9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3"/>
        <v>0</v>
      </c>
      <c r="AM58" s="11">
        <v>15</v>
      </c>
      <c r="AN58" s="10" t="s">
        <v>60</v>
      </c>
      <c r="AO58" s="11"/>
      <c r="AP58" s="10"/>
      <c r="AQ58" s="7">
        <v>1</v>
      </c>
      <c r="AR58" s="11"/>
      <c r="AS58" s="10"/>
      <c r="AT58" s="11">
        <v>30</v>
      </c>
      <c r="AU58" s="10" t="s">
        <v>60</v>
      </c>
      <c r="AV58" s="11"/>
      <c r="AW58" s="10"/>
      <c r="AX58" s="11"/>
      <c r="AY58" s="10"/>
      <c r="AZ58" s="11"/>
      <c r="BA58" s="10"/>
      <c r="BB58" s="11"/>
      <c r="BC58" s="10"/>
      <c r="BD58" s="7">
        <v>2</v>
      </c>
      <c r="BE58" s="7">
        <f t="shared" si="64"/>
        <v>3</v>
      </c>
      <c r="BF58" s="11"/>
      <c r="BG58" s="10"/>
      <c r="BH58" s="11"/>
      <c r="BI58" s="10"/>
      <c r="BJ58" s="7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5"/>
        <v>0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6"/>
        <v>0</v>
      </c>
      <c r="CR58" s="11"/>
      <c r="CS58" s="10"/>
      <c r="CT58" s="11"/>
      <c r="CU58" s="10"/>
      <c r="CV58" s="7"/>
      <c r="CW58" s="11"/>
      <c r="CX58" s="10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7"/>
        <v>0</v>
      </c>
      <c r="DK58" s="11"/>
      <c r="DL58" s="10"/>
      <c r="DM58" s="11"/>
      <c r="DN58" s="10"/>
      <c r="DO58" s="7"/>
      <c r="DP58" s="11"/>
      <c r="DQ58" s="10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68"/>
        <v>0</v>
      </c>
      <c r="ED58" s="11"/>
      <c r="EE58" s="10"/>
      <c r="EF58" s="11"/>
      <c r="EG58" s="10"/>
      <c r="EH58" s="7"/>
      <c r="EI58" s="11"/>
      <c r="EJ58" s="10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69"/>
        <v>0</v>
      </c>
      <c r="EW58" s="11"/>
      <c r="EX58" s="10"/>
      <c r="EY58" s="11"/>
      <c r="EZ58" s="10"/>
      <c r="FA58" s="7"/>
      <c r="FB58" s="11"/>
      <c r="FC58" s="10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0"/>
        <v>0</v>
      </c>
    </row>
    <row r="59" spans="1:171" x14ac:dyDescent="0.2">
      <c r="A59" s="6"/>
      <c r="B59" s="6"/>
      <c r="C59" s="6"/>
      <c r="D59" s="6" t="s">
        <v>128</v>
      </c>
      <c r="E59" s="3" t="s">
        <v>129</v>
      </c>
      <c r="F59" s="6">
        <f>COUNTIF(T59:FM59,"e")</f>
        <v>0</v>
      </c>
      <c r="G59" s="6">
        <f>COUNTIF(T59:FM59,"z")</f>
        <v>2</v>
      </c>
      <c r="H59" s="6">
        <f t="shared" si="52"/>
        <v>45</v>
      </c>
      <c r="I59" s="6">
        <f t="shared" si="53"/>
        <v>30</v>
      </c>
      <c r="J59" s="6">
        <f t="shared" si="54"/>
        <v>0</v>
      </c>
      <c r="K59" s="6">
        <f t="shared" si="55"/>
        <v>0</v>
      </c>
      <c r="L59" s="6">
        <f t="shared" si="56"/>
        <v>0</v>
      </c>
      <c r="M59" s="6">
        <f t="shared" si="57"/>
        <v>0</v>
      </c>
      <c r="N59" s="6">
        <f t="shared" si="58"/>
        <v>15</v>
      </c>
      <c r="O59" s="6">
        <f t="shared" si="59"/>
        <v>0</v>
      </c>
      <c r="P59" s="6">
        <f t="shared" si="60"/>
        <v>0</v>
      </c>
      <c r="Q59" s="7">
        <f t="shared" si="61"/>
        <v>4</v>
      </c>
      <c r="R59" s="7">
        <f t="shared" si="62"/>
        <v>1.3</v>
      </c>
      <c r="S59" s="7">
        <v>2.1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3"/>
        <v>0</v>
      </c>
      <c r="AM59" s="11"/>
      <c r="AN59" s="10"/>
      <c r="AO59" s="11"/>
      <c r="AP59" s="10"/>
      <c r="AQ59" s="7"/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4"/>
        <v>0</v>
      </c>
      <c r="BF59" s="11">
        <v>30</v>
      </c>
      <c r="BG59" s="10" t="s">
        <v>60</v>
      </c>
      <c r="BH59" s="11"/>
      <c r="BI59" s="10"/>
      <c r="BJ59" s="7">
        <v>2.7</v>
      </c>
      <c r="BK59" s="11"/>
      <c r="BL59" s="10"/>
      <c r="BM59" s="11"/>
      <c r="BN59" s="10"/>
      <c r="BO59" s="11"/>
      <c r="BP59" s="10"/>
      <c r="BQ59" s="11">
        <v>15</v>
      </c>
      <c r="BR59" s="10" t="s">
        <v>60</v>
      </c>
      <c r="BS59" s="11"/>
      <c r="BT59" s="10"/>
      <c r="BU59" s="11"/>
      <c r="BV59" s="10"/>
      <c r="BW59" s="7">
        <v>1.3</v>
      </c>
      <c r="BX59" s="7">
        <f t="shared" si="65"/>
        <v>4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6"/>
        <v>0</v>
      </c>
      <c r="CR59" s="11"/>
      <c r="CS59" s="10"/>
      <c r="CT59" s="11"/>
      <c r="CU59" s="10"/>
      <c r="CV59" s="7"/>
      <c r="CW59" s="11"/>
      <c r="CX59" s="10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7"/>
        <v>0</v>
      </c>
      <c r="DK59" s="11"/>
      <c r="DL59" s="10"/>
      <c r="DM59" s="11"/>
      <c r="DN59" s="10"/>
      <c r="DO59" s="7"/>
      <c r="DP59" s="11"/>
      <c r="DQ59" s="10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68"/>
        <v>0</v>
      </c>
      <c r="ED59" s="11"/>
      <c r="EE59" s="10"/>
      <c r="EF59" s="11"/>
      <c r="EG59" s="10"/>
      <c r="EH59" s="7"/>
      <c r="EI59" s="11"/>
      <c r="EJ59" s="10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69"/>
        <v>0</v>
      </c>
      <c r="EW59" s="11"/>
      <c r="EX59" s="10"/>
      <c r="EY59" s="11"/>
      <c r="EZ59" s="10"/>
      <c r="FA59" s="7"/>
      <c r="FB59" s="11"/>
      <c r="FC59" s="10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0"/>
        <v>0</v>
      </c>
    </row>
    <row r="60" spans="1:171" x14ac:dyDescent="0.2">
      <c r="A60" s="6"/>
      <c r="B60" s="6"/>
      <c r="C60" s="6"/>
      <c r="D60" s="6" t="s">
        <v>130</v>
      </c>
      <c r="E60" s="3" t="s">
        <v>131</v>
      </c>
      <c r="F60" s="6">
        <f>COUNTIF(T60:FM60,"e")</f>
        <v>1</v>
      </c>
      <c r="G60" s="6">
        <f>COUNTIF(T60:FM60,"z")</f>
        <v>1</v>
      </c>
      <c r="H60" s="6">
        <f t="shared" si="52"/>
        <v>45</v>
      </c>
      <c r="I60" s="6">
        <f t="shared" si="53"/>
        <v>30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15</v>
      </c>
      <c r="O60" s="6">
        <f t="shared" si="59"/>
        <v>0</v>
      </c>
      <c r="P60" s="6">
        <f t="shared" si="60"/>
        <v>0</v>
      </c>
      <c r="Q60" s="7">
        <f t="shared" si="61"/>
        <v>4</v>
      </c>
      <c r="R60" s="7">
        <f t="shared" si="62"/>
        <v>2.2999999999999998</v>
      </c>
      <c r="S60" s="7">
        <v>2.1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3"/>
        <v>0</v>
      </c>
      <c r="AM60" s="11"/>
      <c r="AN60" s="10"/>
      <c r="AO60" s="11"/>
      <c r="AP60" s="10"/>
      <c r="AQ60" s="7"/>
      <c r="AR60" s="11"/>
      <c r="AS60" s="10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4"/>
        <v>0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5"/>
        <v>0</v>
      </c>
      <c r="BY60" s="11">
        <v>30</v>
      </c>
      <c r="BZ60" s="10" t="s">
        <v>63</v>
      </c>
      <c r="CA60" s="11"/>
      <c r="CB60" s="10"/>
      <c r="CC60" s="7">
        <v>1.7</v>
      </c>
      <c r="CD60" s="11"/>
      <c r="CE60" s="10"/>
      <c r="CF60" s="11"/>
      <c r="CG60" s="10"/>
      <c r="CH60" s="11"/>
      <c r="CI60" s="10"/>
      <c r="CJ60" s="11">
        <v>15</v>
      </c>
      <c r="CK60" s="10" t="s">
        <v>60</v>
      </c>
      <c r="CL60" s="11"/>
      <c r="CM60" s="10"/>
      <c r="CN60" s="11"/>
      <c r="CO60" s="10"/>
      <c r="CP60" s="7">
        <v>2.2999999999999998</v>
      </c>
      <c r="CQ60" s="7">
        <f t="shared" si="66"/>
        <v>4</v>
      </c>
      <c r="CR60" s="11"/>
      <c r="CS60" s="10"/>
      <c r="CT60" s="11"/>
      <c r="CU60" s="10"/>
      <c r="CV60" s="7"/>
      <c r="CW60" s="11"/>
      <c r="CX60" s="10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7"/>
        <v>0</v>
      </c>
      <c r="DK60" s="11"/>
      <c r="DL60" s="10"/>
      <c r="DM60" s="11"/>
      <c r="DN60" s="10"/>
      <c r="DO60" s="7"/>
      <c r="DP60" s="11"/>
      <c r="DQ60" s="10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68"/>
        <v>0</v>
      </c>
      <c r="ED60" s="11"/>
      <c r="EE60" s="10"/>
      <c r="EF60" s="11"/>
      <c r="EG60" s="10"/>
      <c r="EH60" s="7"/>
      <c r="EI60" s="11"/>
      <c r="EJ60" s="10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69"/>
        <v>0</v>
      </c>
      <c r="EW60" s="11"/>
      <c r="EX60" s="10"/>
      <c r="EY60" s="11"/>
      <c r="EZ60" s="10"/>
      <c r="FA60" s="7"/>
      <c r="FB60" s="11"/>
      <c r="FC60" s="10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0"/>
        <v>0</v>
      </c>
    </row>
    <row r="61" spans="1:171" x14ac:dyDescent="0.2">
      <c r="A61" s="6">
        <v>8</v>
      </c>
      <c r="B61" s="6">
        <v>1</v>
      </c>
      <c r="C61" s="6"/>
      <c r="D61" s="6"/>
      <c r="E61" s="3" t="s">
        <v>132</v>
      </c>
      <c r="F61" s="6">
        <f>$B$61*COUNTIF(T61:FM61,"e")</f>
        <v>0</v>
      </c>
      <c r="G61" s="6">
        <f>$B$61*COUNTIF(T61:FM61,"z")</f>
        <v>2</v>
      </c>
      <c r="H61" s="6">
        <f t="shared" si="52"/>
        <v>45</v>
      </c>
      <c r="I61" s="6">
        <f t="shared" si="53"/>
        <v>30</v>
      </c>
      <c r="J61" s="6">
        <f t="shared" si="54"/>
        <v>0</v>
      </c>
      <c r="K61" s="6">
        <f t="shared" si="55"/>
        <v>0</v>
      </c>
      <c r="L61" s="6">
        <f t="shared" si="56"/>
        <v>15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7">
        <f t="shared" si="61"/>
        <v>5</v>
      </c>
      <c r="R61" s="7">
        <f t="shared" si="62"/>
        <v>1.7</v>
      </c>
      <c r="S61" s="7">
        <f>$B$61*2.1</f>
        <v>2.1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3"/>
        <v>0</v>
      </c>
      <c r="AM61" s="11"/>
      <c r="AN61" s="10"/>
      <c r="AO61" s="11"/>
      <c r="AP61" s="10"/>
      <c r="AQ61" s="7"/>
      <c r="AR61" s="11"/>
      <c r="AS61" s="10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4"/>
        <v>0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5"/>
        <v>0</v>
      </c>
      <c r="BY61" s="11">
        <f>$B$61*30</f>
        <v>30</v>
      </c>
      <c r="BZ61" s="10" t="s">
        <v>60</v>
      </c>
      <c r="CA61" s="11"/>
      <c r="CB61" s="10"/>
      <c r="CC61" s="7">
        <f>$B$61*3.3</f>
        <v>3.3</v>
      </c>
      <c r="CD61" s="11"/>
      <c r="CE61" s="10"/>
      <c r="CF61" s="11">
        <f>$B$61*15</f>
        <v>15</v>
      </c>
      <c r="CG61" s="10" t="s">
        <v>60</v>
      </c>
      <c r="CH61" s="11"/>
      <c r="CI61" s="10"/>
      <c r="CJ61" s="11"/>
      <c r="CK61" s="10"/>
      <c r="CL61" s="11"/>
      <c r="CM61" s="10"/>
      <c r="CN61" s="11"/>
      <c r="CO61" s="10"/>
      <c r="CP61" s="7">
        <f>$B$61*1.7</f>
        <v>1.7</v>
      </c>
      <c r="CQ61" s="7">
        <f t="shared" si="66"/>
        <v>5</v>
      </c>
      <c r="CR61" s="11"/>
      <c r="CS61" s="10"/>
      <c r="CT61" s="11"/>
      <c r="CU61" s="10"/>
      <c r="CV61" s="7"/>
      <c r="CW61" s="11"/>
      <c r="CX61" s="10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7"/>
        <v>0</v>
      </c>
      <c r="DK61" s="11"/>
      <c r="DL61" s="10"/>
      <c r="DM61" s="11"/>
      <c r="DN61" s="10"/>
      <c r="DO61" s="7"/>
      <c r="DP61" s="11"/>
      <c r="DQ61" s="10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68"/>
        <v>0</v>
      </c>
      <c r="ED61" s="11"/>
      <c r="EE61" s="10"/>
      <c r="EF61" s="11"/>
      <c r="EG61" s="10"/>
      <c r="EH61" s="7"/>
      <c r="EI61" s="11"/>
      <c r="EJ61" s="10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69"/>
        <v>0</v>
      </c>
      <c r="EW61" s="11"/>
      <c r="EX61" s="10"/>
      <c r="EY61" s="11"/>
      <c r="EZ61" s="10"/>
      <c r="FA61" s="7"/>
      <c r="FB61" s="11"/>
      <c r="FC61" s="10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0"/>
        <v>0</v>
      </c>
    </row>
    <row r="62" spans="1:171" x14ac:dyDescent="0.2">
      <c r="A62" s="6">
        <v>9</v>
      </c>
      <c r="B62" s="6">
        <v>1</v>
      </c>
      <c r="C62" s="6"/>
      <c r="D62" s="6"/>
      <c r="E62" s="3" t="s">
        <v>133</v>
      </c>
      <c r="F62" s="6">
        <f>$B$62*COUNTIF(T62:FM62,"e")</f>
        <v>0</v>
      </c>
      <c r="G62" s="6">
        <f>$B$62*COUNTIF(T62:FM62,"z")</f>
        <v>2</v>
      </c>
      <c r="H62" s="6">
        <f t="shared" si="52"/>
        <v>45</v>
      </c>
      <c r="I62" s="6">
        <f t="shared" si="53"/>
        <v>15</v>
      </c>
      <c r="J62" s="6">
        <f t="shared" si="54"/>
        <v>0</v>
      </c>
      <c r="K62" s="6">
        <f t="shared" si="55"/>
        <v>0</v>
      </c>
      <c r="L62" s="6">
        <f t="shared" si="56"/>
        <v>0</v>
      </c>
      <c r="M62" s="6">
        <f t="shared" si="57"/>
        <v>0</v>
      </c>
      <c r="N62" s="6">
        <f t="shared" si="58"/>
        <v>30</v>
      </c>
      <c r="O62" s="6">
        <f t="shared" si="59"/>
        <v>0</v>
      </c>
      <c r="P62" s="6">
        <f t="shared" si="60"/>
        <v>0</v>
      </c>
      <c r="Q62" s="7">
        <f t="shared" si="61"/>
        <v>4</v>
      </c>
      <c r="R62" s="7">
        <f t="shared" si="62"/>
        <v>2.7</v>
      </c>
      <c r="S62" s="7">
        <f>$B$62*2.5</f>
        <v>2.5</v>
      </c>
      <c r="T62" s="11"/>
      <c r="U62" s="10"/>
      <c r="V62" s="11"/>
      <c r="W62" s="10"/>
      <c r="X62" s="7"/>
      <c r="Y62" s="11"/>
      <c r="Z62" s="10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3"/>
        <v>0</v>
      </c>
      <c r="AM62" s="11"/>
      <c r="AN62" s="10"/>
      <c r="AO62" s="11"/>
      <c r="AP62" s="10"/>
      <c r="AQ62" s="7"/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4"/>
        <v>0</v>
      </c>
      <c r="BF62" s="11"/>
      <c r="BG62" s="10"/>
      <c r="BH62" s="11"/>
      <c r="BI62" s="10"/>
      <c r="BJ62" s="7"/>
      <c r="BK62" s="11"/>
      <c r="BL62" s="10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5"/>
        <v>0</v>
      </c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6"/>
        <v>0</v>
      </c>
      <c r="CR62" s="11">
        <f>$B$62*15</f>
        <v>15</v>
      </c>
      <c r="CS62" s="10" t="s">
        <v>60</v>
      </c>
      <c r="CT62" s="11"/>
      <c r="CU62" s="10"/>
      <c r="CV62" s="7">
        <f>$B$62*1.3</f>
        <v>1.3</v>
      </c>
      <c r="CW62" s="11"/>
      <c r="CX62" s="10"/>
      <c r="CY62" s="11"/>
      <c r="CZ62" s="10"/>
      <c r="DA62" s="11"/>
      <c r="DB62" s="10"/>
      <c r="DC62" s="11">
        <f>$B$62*30</f>
        <v>30</v>
      </c>
      <c r="DD62" s="10" t="s">
        <v>60</v>
      </c>
      <c r="DE62" s="11"/>
      <c r="DF62" s="10"/>
      <c r="DG62" s="11"/>
      <c r="DH62" s="10"/>
      <c r="DI62" s="7">
        <f>$B$62*2.7</f>
        <v>2.7</v>
      </c>
      <c r="DJ62" s="7">
        <f t="shared" si="67"/>
        <v>4</v>
      </c>
      <c r="DK62" s="11"/>
      <c r="DL62" s="10"/>
      <c r="DM62" s="11"/>
      <c r="DN62" s="10"/>
      <c r="DO62" s="7"/>
      <c r="DP62" s="11"/>
      <c r="DQ62" s="10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68"/>
        <v>0</v>
      </c>
      <c r="ED62" s="11"/>
      <c r="EE62" s="10"/>
      <c r="EF62" s="11"/>
      <c r="EG62" s="10"/>
      <c r="EH62" s="7"/>
      <c r="EI62" s="11"/>
      <c r="EJ62" s="10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69"/>
        <v>0</v>
      </c>
      <c r="EW62" s="11"/>
      <c r="EX62" s="10"/>
      <c r="EY62" s="11"/>
      <c r="EZ62" s="10"/>
      <c r="FA62" s="7"/>
      <c r="FB62" s="11"/>
      <c r="FC62" s="10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0"/>
        <v>0</v>
      </c>
    </row>
    <row r="63" spans="1:171" x14ac:dyDescent="0.2">
      <c r="A63" s="6"/>
      <c r="B63" s="6"/>
      <c r="C63" s="6"/>
      <c r="D63" s="6" t="s">
        <v>134</v>
      </c>
      <c r="E63" s="3" t="s">
        <v>135</v>
      </c>
      <c r="F63" s="6">
        <f t="shared" ref="F63:F71" si="71">COUNTIF(T63:FM63,"e")</f>
        <v>0</v>
      </c>
      <c r="G63" s="6">
        <f t="shared" ref="G63:G71" si="72">COUNTIF(T63:FM63,"z")</f>
        <v>2</v>
      </c>
      <c r="H63" s="6">
        <f t="shared" si="52"/>
        <v>45</v>
      </c>
      <c r="I63" s="6">
        <f t="shared" si="53"/>
        <v>30</v>
      </c>
      <c r="J63" s="6">
        <f t="shared" si="54"/>
        <v>0</v>
      </c>
      <c r="K63" s="6">
        <f t="shared" si="55"/>
        <v>0</v>
      </c>
      <c r="L63" s="6">
        <f t="shared" si="56"/>
        <v>15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7">
        <f t="shared" si="61"/>
        <v>3</v>
      </c>
      <c r="R63" s="7">
        <f t="shared" si="62"/>
        <v>1</v>
      </c>
      <c r="S63" s="7">
        <v>1.9</v>
      </c>
      <c r="T63" s="11">
        <v>30</v>
      </c>
      <c r="U63" s="10" t="s">
        <v>60</v>
      </c>
      <c r="V63" s="11"/>
      <c r="W63" s="10"/>
      <c r="X63" s="7">
        <v>2</v>
      </c>
      <c r="Y63" s="11"/>
      <c r="Z63" s="10"/>
      <c r="AA63" s="11">
        <v>15</v>
      </c>
      <c r="AB63" s="10" t="s">
        <v>60</v>
      </c>
      <c r="AC63" s="11"/>
      <c r="AD63" s="10"/>
      <c r="AE63" s="11"/>
      <c r="AF63" s="10"/>
      <c r="AG63" s="11"/>
      <c r="AH63" s="10"/>
      <c r="AI63" s="11"/>
      <c r="AJ63" s="10"/>
      <c r="AK63" s="7">
        <v>1</v>
      </c>
      <c r="AL63" s="7">
        <f t="shared" si="63"/>
        <v>3</v>
      </c>
      <c r="AM63" s="11"/>
      <c r="AN63" s="10"/>
      <c r="AO63" s="11"/>
      <c r="AP63" s="10"/>
      <c r="AQ63" s="7"/>
      <c r="AR63" s="11"/>
      <c r="AS63" s="10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4"/>
        <v>0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5"/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6"/>
        <v>0</v>
      </c>
      <c r="CR63" s="11"/>
      <c r="CS63" s="10"/>
      <c r="CT63" s="11"/>
      <c r="CU63" s="10"/>
      <c r="CV63" s="7"/>
      <c r="CW63" s="11"/>
      <c r="CX63" s="10"/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7"/>
        <v>0</v>
      </c>
      <c r="DK63" s="11"/>
      <c r="DL63" s="10"/>
      <c r="DM63" s="11"/>
      <c r="DN63" s="10"/>
      <c r="DO63" s="7"/>
      <c r="DP63" s="11"/>
      <c r="DQ63" s="10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68"/>
        <v>0</v>
      </c>
      <c r="ED63" s="11"/>
      <c r="EE63" s="10"/>
      <c r="EF63" s="11"/>
      <c r="EG63" s="10"/>
      <c r="EH63" s="7"/>
      <c r="EI63" s="11"/>
      <c r="EJ63" s="10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69"/>
        <v>0</v>
      </c>
      <c r="EW63" s="11"/>
      <c r="EX63" s="10"/>
      <c r="EY63" s="11"/>
      <c r="EZ63" s="10"/>
      <c r="FA63" s="7"/>
      <c r="FB63" s="11"/>
      <c r="FC63" s="10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0"/>
        <v>0</v>
      </c>
    </row>
    <row r="64" spans="1:171" x14ac:dyDescent="0.2">
      <c r="A64" s="6"/>
      <c r="B64" s="6"/>
      <c r="C64" s="6"/>
      <c r="D64" s="6" t="s">
        <v>136</v>
      </c>
      <c r="E64" s="3" t="s">
        <v>137</v>
      </c>
      <c r="F64" s="6">
        <f t="shared" si="71"/>
        <v>1</v>
      </c>
      <c r="G64" s="6">
        <f t="shared" si="72"/>
        <v>1</v>
      </c>
      <c r="H64" s="6">
        <f t="shared" si="52"/>
        <v>45</v>
      </c>
      <c r="I64" s="6">
        <f t="shared" si="53"/>
        <v>30</v>
      </c>
      <c r="J64" s="6">
        <f t="shared" si="54"/>
        <v>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15</v>
      </c>
      <c r="O64" s="6">
        <f t="shared" si="59"/>
        <v>0</v>
      </c>
      <c r="P64" s="6">
        <f t="shared" si="60"/>
        <v>0</v>
      </c>
      <c r="Q64" s="7">
        <f t="shared" si="61"/>
        <v>3</v>
      </c>
      <c r="R64" s="7">
        <f t="shared" si="62"/>
        <v>1</v>
      </c>
      <c r="S64" s="7">
        <v>2.2000000000000002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3"/>
        <v>0</v>
      </c>
      <c r="AM64" s="11"/>
      <c r="AN64" s="10"/>
      <c r="AO64" s="11"/>
      <c r="AP64" s="10"/>
      <c r="AQ64" s="7"/>
      <c r="AR64" s="11"/>
      <c r="AS64" s="10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4"/>
        <v>0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5"/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6"/>
        <v>0</v>
      </c>
      <c r="CR64" s="11">
        <v>30</v>
      </c>
      <c r="CS64" s="10" t="s">
        <v>63</v>
      </c>
      <c r="CT64" s="11"/>
      <c r="CU64" s="10"/>
      <c r="CV64" s="7">
        <v>2</v>
      </c>
      <c r="CW64" s="11"/>
      <c r="CX64" s="10"/>
      <c r="CY64" s="11"/>
      <c r="CZ64" s="10"/>
      <c r="DA64" s="11"/>
      <c r="DB64" s="10"/>
      <c r="DC64" s="11">
        <v>15</v>
      </c>
      <c r="DD64" s="10" t="s">
        <v>60</v>
      </c>
      <c r="DE64" s="11"/>
      <c r="DF64" s="10"/>
      <c r="DG64" s="11"/>
      <c r="DH64" s="10"/>
      <c r="DI64" s="7">
        <v>1</v>
      </c>
      <c r="DJ64" s="7">
        <f t="shared" si="67"/>
        <v>3</v>
      </c>
      <c r="DK64" s="11"/>
      <c r="DL64" s="10"/>
      <c r="DM64" s="11"/>
      <c r="DN64" s="10"/>
      <c r="DO64" s="7"/>
      <c r="DP64" s="11"/>
      <c r="DQ64" s="10"/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68"/>
        <v>0</v>
      </c>
      <c r="ED64" s="11"/>
      <c r="EE64" s="10"/>
      <c r="EF64" s="11"/>
      <c r="EG64" s="10"/>
      <c r="EH64" s="7"/>
      <c r="EI64" s="11"/>
      <c r="EJ64" s="10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69"/>
        <v>0</v>
      </c>
      <c r="EW64" s="11"/>
      <c r="EX64" s="10"/>
      <c r="EY64" s="11"/>
      <c r="EZ64" s="10"/>
      <c r="FA64" s="7"/>
      <c r="FB64" s="11"/>
      <c r="FC64" s="10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0"/>
        <v>0</v>
      </c>
    </row>
    <row r="65" spans="1:171" x14ac:dyDescent="0.2">
      <c r="A65" s="6"/>
      <c r="B65" s="6"/>
      <c r="C65" s="6"/>
      <c r="D65" s="6" t="s">
        <v>138</v>
      </c>
      <c r="E65" s="3" t="s">
        <v>139</v>
      </c>
      <c r="F65" s="6">
        <f t="shared" si="71"/>
        <v>0</v>
      </c>
      <c r="G65" s="6">
        <f t="shared" si="72"/>
        <v>2</v>
      </c>
      <c r="H65" s="6">
        <f t="shared" si="52"/>
        <v>60</v>
      </c>
      <c r="I65" s="6">
        <f t="shared" si="53"/>
        <v>45</v>
      </c>
      <c r="J65" s="6">
        <f t="shared" si="54"/>
        <v>0</v>
      </c>
      <c r="K65" s="6">
        <f t="shared" si="55"/>
        <v>0</v>
      </c>
      <c r="L65" s="6">
        <f t="shared" si="56"/>
        <v>15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7">
        <f t="shared" si="61"/>
        <v>4</v>
      </c>
      <c r="R65" s="7">
        <f t="shared" si="62"/>
        <v>1.1000000000000001</v>
      </c>
      <c r="S65" s="7">
        <v>2.6</v>
      </c>
      <c r="T65" s="11">
        <v>45</v>
      </c>
      <c r="U65" s="10" t="s">
        <v>60</v>
      </c>
      <c r="V65" s="11"/>
      <c r="W65" s="10"/>
      <c r="X65" s="7">
        <v>2.9</v>
      </c>
      <c r="Y65" s="11"/>
      <c r="Z65" s="10"/>
      <c r="AA65" s="11">
        <v>15</v>
      </c>
      <c r="AB65" s="10" t="s">
        <v>60</v>
      </c>
      <c r="AC65" s="11"/>
      <c r="AD65" s="10"/>
      <c r="AE65" s="11"/>
      <c r="AF65" s="10"/>
      <c r="AG65" s="11"/>
      <c r="AH65" s="10"/>
      <c r="AI65" s="11"/>
      <c r="AJ65" s="10"/>
      <c r="AK65" s="7">
        <v>1.1000000000000001</v>
      </c>
      <c r="AL65" s="7">
        <f t="shared" si="63"/>
        <v>4</v>
      </c>
      <c r="AM65" s="11"/>
      <c r="AN65" s="10"/>
      <c r="AO65" s="11"/>
      <c r="AP65" s="10"/>
      <c r="AQ65" s="7"/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4"/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5"/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6"/>
        <v>0</v>
      </c>
      <c r="CR65" s="11"/>
      <c r="CS65" s="10"/>
      <c r="CT65" s="11"/>
      <c r="CU65" s="10"/>
      <c r="CV65" s="7"/>
      <c r="CW65" s="11"/>
      <c r="CX65" s="10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7"/>
        <v>0</v>
      </c>
      <c r="DK65" s="11"/>
      <c r="DL65" s="10"/>
      <c r="DM65" s="11"/>
      <c r="DN65" s="10"/>
      <c r="DO65" s="7"/>
      <c r="DP65" s="11"/>
      <c r="DQ65" s="10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68"/>
        <v>0</v>
      </c>
      <c r="ED65" s="11"/>
      <c r="EE65" s="10"/>
      <c r="EF65" s="11"/>
      <c r="EG65" s="10"/>
      <c r="EH65" s="7"/>
      <c r="EI65" s="11"/>
      <c r="EJ65" s="10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69"/>
        <v>0</v>
      </c>
      <c r="EW65" s="11"/>
      <c r="EX65" s="10"/>
      <c r="EY65" s="11"/>
      <c r="EZ65" s="10"/>
      <c r="FA65" s="7"/>
      <c r="FB65" s="11"/>
      <c r="FC65" s="10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0"/>
        <v>0</v>
      </c>
    </row>
    <row r="66" spans="1:171" x14ac:dyDescent="0.2">
      <c r="A66" s="6"/>
      <c r="B66" s="6"/>
      <c r="C66" s="6"/>
      <c r="D66" s="6" t="s">
        <v>140</v>
      </c>
      <c r="E66" s="3" t="s">
        <v>141</v>
      </c>
      <c r="F66" s="6">
        <f t="shared" si="71"/>
        <v>0</v>
      </c>
      <c r="G66" s="6">
        <f t="shared" si="72"/>
        <v>2</v>
      </c>
      <c r="H66" s="6">
        <f t="shared" si="52"/>
        <v>45</v>
      </c>
      <c r="I66" s="6">
        <f t="shared" si="53"/>
        <v>15</v>
      </c>
      <c r="J66" s="6">
        <f t="shared" si="54"/>
        <v>0</v>
      </c>
      <c r="K66" s="6">
        <f t="shared" si="55"/>
        <v>0</v>
      </c>
      <c r="L66" s="6">
        <f t="shared" si="56"/>
        <v>30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7">
        <f t="shared" si="61"/>
        <v>4</v>
      </c>
      <c r="R66" s="7">
        <f t="shared" si="62"/>
        <v>2.7</v>
      </c>
      <c r="S66" s="7">
        <v>1.9</v>
      </c>
      <c r="T66" s="11"/>
      <c r="U66" s="10"/>
      <c r="V66" s="11"/>
      <c r="W66" s="10"/>
      <c r="X66" s="7"/>
      <c r="Y66" s="11"/>
      <c r="Z66" s="10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3"/>
        <v>0</v>
      </c>
      <c r="AM66" s="11">
        <v>15</v>
      </c>
      <c r="AN66" s="10" t="s">
        <v>60</v>
      </c>
      <c r="AO66" s="11"/>
      <c r="AP66" s="10"/>
      <c r="AQ66" s="7">
        <v>1.3</v>
      </c>
      <c r="AR66" s="11"/>
      <c r="AS66" s="10"/>
      <c r="AT66" s="11">
        <v>30</v>
      </c>
      <c r="AU66" s="10" t="s">
        <v>60</v>
      </c>
      <c r="AV66" s="11"/>
      <c r="AW66" s="10"/>
      <c r="AX66" s="11"/>
      <c r="AY66" s="10"/>
      <c r="AZ66" s="11"/>
      <c r="BA66" s="10"/>
      <c r="BB66" s="11"/>
      <c r="BC66" s="10"/>
      <c r="BD66" s="7">
        <v>2.7</v>
      </c>
      <c r="BE66" s="7">
        <f t="shared" si="64"/>
        <v>4</v>
      </c>
      <c r="BF66" s="11"/>
      <c r="BG66" s="10"/>
      <c r="BH66" s="11"/>
      <c r="BI66" s="10"/>
      <c r="BJ66" s="7"/>
      <c r="BK66" s="11"/>
      <c r="BL66" s="10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5"/>
        <v>0</v>
      </c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66"/>
        <v>0</v>
      </c>
      <c r="CR66" s="11"/>
      <c r="CS66" s="10"/>
      <c r="CT66" s="11"/>
      <c r="CU66" s="10"/>
      <c r="CV66" s="7"/>
      <c r="CW66" s="11"/>
      <c r="CX66" s="10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7"/>
        <v>0</v>
      </c>
      <c r="DK66" s="11"/>
      <c r="DL66" s="10"/>
      <c r="DM66" s="11"/>
      <c r="DN66" s="10"/>
      <c r="DO66" s="7"/>
      <c r="DP66" s="11"/>
      <c r="DQ66" s="10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68"/>
        <v>0</v>
      </c>
      <c r="ED66" s="11"/>
      <c r="EE66" s="10"/>
      <c r="EF66" s="11"/>
      <c r="EG66" s="10"/>
      <c r="EH66" s="7"/>
      <c r="EI66" s="11"/>
      <c r="EJ66" s="10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69"/>
        <v>0</v>
      </c>
      <c r="EW66" s="11"/>
      <c r="EX66" s="10"/>
      <c r="EY66" s="11"/>
      <c r="EZ66" s="10"/>
      <c r="FA66" s="7"/>
      <c r="FB66" s="11"/>
      <c r="FC66" s="10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0"/>
        <v>0</v>
      </c>
    </row>
    <row r="67" spans="1:171" x14ac:dyDescent="0.2">
      <c r="A67" s="6"/>
      <c r="B67" s="6"/>
      <c r="C67" s="6"/>
      <c r="D67" s="6" t="s">
        <v>142</v>
      </c>
      <c r="E67" s="3" t="s">
        <v>143</v>
      </c>
      <c r="F67" s="6">
        <f t="shared" si="71"/>
        <v>1</v>
      </c>
      <c r="G67" s="6">
        <f t="shared" si="72"/>
        <v>1</v>
      </c>
      <c r="H67" s="6">
        <f t="shared" si="52"/>
        <v>60</v>
      </c>
      <c r="I67" s="6">
        <f t="shared" si="53"/>
        <v>30</v>
      </c>
      <c r="J67" s="6">
        <f t="shared" si="54"/>
        <v>0</v>
      </c>
      <c r="K67" s="6">
        <f t="shared" si="55"/>
        <v>0</v>
      </c>
      <c r="L67" s="6">
        <f t="shared" si="56"/>
        <v>0</v>
      </c>
      <c r="M67" s="6">
        <f t="shared" si="57"/>
        <v>0</v>
      </c>
      <c r="N67" s="6">
        <f t="shared" si="58"/>
        <v>30</v>
      </c>
      <c r="O67" s="6">
        <f t="shared" si="59"/>
        <v>0</v>
      </c>
      <c r="P67" s="6">
        <f t="shared" si="60"/>
        <v>0</v>
      </c>
      <c r="Q67" s="7">
        <f t="shared" si="61"/>
        <v>5</v>
      </c>
      <c r="R67" s="7">
        <f t="shared" si="62"/>
        <v>3</v>
      </c>
      <c r="S67" s="7">
        <v>2.5</v>
      </c>
      <c r="T67" s="11"/>
      <c r="U67" s="10"/>
      <c r="V67" s="11"/>
      <c r="W67" s="10"/>
      <c r="X67" s="7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3"/>
        <v>0</v>
      </c>
      <c r="AM67" s="11"/>
      <c r="AN67" s="10"/>
      <c r="AO67" s="11"/>
      <c r="AP67" s="10"/>
      <c r="AQ67" s="7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4"/>
        <v>0</v>
      </c>
      <c r="BF67" s="11">
        <v>30</v>
      </c>
      <c r="BG67" s="10" t="s">
        <v>63</v>
      </c>
      <c r="BH67" s="11"/>
      <c r="BI67" s="10"/>
      <c r="BJ67" s="7">
        <v>2</v>
      </c>
      <c r="BK67" s="11"/>
      <c r="BL67" s="10"/>
      <c r="BM67" s="11"/>
      <c r="BN67" s="10"/>
      <c r="BO67" s="11"/>
      <c r="BP67" s="10"/>
      <c r="BQ67" s="11">
        <v>30</v>
      </c>
      <c r="BR67" s="10" t="s">
        <v>60</v>
      </c>
      <c r="BS67" s="11"/>
      <c r="BT67" s="10"/>
      <c r="BU67" s="11"/>
      <c r="BV67" s="10"/>
      <c r="BW67" s="7">
        <v>3</v>
      </c>
      <c r="BX67" s="7">
        <f t="shared" si="65"/>
        <v>5</v>
      </c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66"/>
        <v>0</v>
      </c>
      <c r="CR67" s="11"/>
      <c r="CS67" s="10"/>
      <c r="CT67" s="11"/>
      <c r="CU67" s="10"/>
      <c r="CV67" s="7"/>
      <c r="CW67" s="11"/>
      <c r="CX67" s="10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7"/>
        <v>0</v>
      </c>
      <c r="DK67" s="11"/>
      <c r="DL67" s="10"/>
      <c r="DM67" s="11"/>
      <c r="DN67" s="10"/>
      <c r="DO67" s="7"/>
      <c r="DP67" s="11"/>
      <c r="DQ67" s="10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68"/>
        <v>0</v>
      </c>
      <c r="ED67" s="11"/>
      <c r="EE67" s="10"/>
      <c r="EF67" s="11"/>
      <c r="EG67" s="10"/>
      <c r="EH67" s="7"/>
      <c r="EI67" s="11"/>
      <c r="EJ67" s="10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69"/>
        <v>0</v>
      </c>
      <c r="EW67" s="11"/>
      <c r="EX67" s="10"/>
      <c r="EY67" s="11"/>
      <c r="EZ67" s="10"/>
      <c r="FA67" s="7"/>
      <c r="FB67" s="11"/>
      <c r="FC67" s="10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0"/>
        <v>0</v>
      </c>
    </row>
    <row r="68" spans="1:171" x14ac:dyDescent="0.2">
      <c r="A68" s="6"/>
      <c r="B68" s="6"/>
      <c r="C68" s="6"/>
      <c r="D68" s="6" t="s">
        <v>144</v>
      </c>
      <c r="E68" s="3" t="s">
        <v>145</v>
      </c>
      <c r="F68" s="6">
        <f t="shared" si="71"/>
        <v>0</v>
      </c>
      <c r="G68" s="6">
        <f t="shared" si="72"/>
        <v>2</v>
      </c>
      <c r="H68" s="6">
        <f t="shared" si="52"/>
        <v>45</v>
      </c>
      <c r="I68" s="6">
        <f t="shared" si="53"/>
        <v>15</v>
      </c>
      <c r="J68" s="6">
        <f t="shared" si="54"/>
        <v>0</v>
      </c>
      <c r="K68" s="6">
        <f t="shared" si="55"/>
        <v>0</v>
      </c>
      <c r="L68" s="6">
        <f t="shared" si="56"/>
        <v>30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7">
        <f t="shared" si="61"/>
        <v>4</v>
      </c>
      <c r="R68" s="7">
        <f t="shared" si="62"/>
        <v>2.7</v>
      </c>
      <c r="S68" s="7">
        <v>1.9</v>
      </c>
      <c r="T68" s="11">
        <v>15</v>
      </c>
      <c r="U68" s="10" t="s">
        <v>60</v>
      </c>
      <c r="V68" s="11"/>
      <c r="W68" s="10"/>
      <c r="X68" s="7">
        <v>1.3</v>
      </c>
      <c r="Y68" s="11"/>
      <c r="Z68" s="10"/>
      <c r="AA68" s="11">
        <v>30</v>
      </c>
      <c r="AB68" s="10" t="s">
        <v>60</v>
      </c>
      <c r="AC68" s="11"/>
      <c r="AD68" s="10"/>
      <c r="AE68" s="11"/>
      <c r="AF68" s="10"/>
      <c r="AG68" s="11"/>
      <c r="AH68" s="10"/>
      <c r="AI68" s="11"/>
      <c r="AJ68" s="10"/>
      <c r="AK68" s="7">
        <v>2.7</v>
      </c>
      <c r="AL68" s="7">
        <f t="shared" si="63"/>
        <v>4</v>
      </c>
      <c r="AM68" s="11"/>
      <c r="AN68" s="10"/>
      <c r="AO68" s="11"/>
      <c r="AP68" s="10"/>
      <c r="AQ68" s="7"/>
      <c r="AR68" s="11"/>
      <c r="AS68" s="10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4"/>
        <v>0</v>
      </c>
      <c r="BF68" s="11"/>
      <c r="BG68" s="10"/>
      <c r="BH68" s="11"/>
      <c r="BI68" s="10"/>
      <c r="BJ68" s="7"/>
      <c r="BK68" s="11"/>
      <c r="BL68" s="10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5"/>
        <v>0</v>
      </c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6"/>
        <v>0</v>
      </c>
      <c r="CR68" s="11"/>
      <c r="CS68" s="10"/>
      <c r="CT68" s="11"/>
      <c r="CU68" s="10"/>
      <c r="CV68" s="7"/>
      <c r="CW68" s="11"/>
      <c r="CX68" s="10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7"/>
        <v>0</v>
      </c>
      <c r="DK68" s="11"/>
      <c r="DL68" s="10"/>
      <c r="DM68" s="11"/>
      <c r="DN68" s="10"/>
      <c r="DO68" s="7"/>
      <c r="DP68" s="11"/>
      <c r="DQ68" s="10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68"/>
        <v>0</v>
      </c>
      <c r="ED68" s="11"/>
      <c r="EE68" s="10"/>
      <c r="EF68" s="11"/>
      <c r="EG68" s="10"/>
      <c r="EH68" s="7"/>
      <c r="EI68" s="11"/>
      <c r="EJ68" s="10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69"/>
        <v>0</v>
      </c>
      <c r="EW68" s="11"/>
      <c r="EX68" s="10"/>
      <c r="EY68" s="11"/>
      <c r="EZ68" s="10"/>
      <c r="FA68" s="7"/>
      <c r="FB68" s="11"/>
      <c r="FC68" s="10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0"/>
        <v>0</v>
      </c>
    </row>
    <row r="69" spans="1:171" x14ac:dyDescent="0.2">
      <c r="A69" s="6"/>
      <c r="B69" s="6"/>
      <c r="C69" s="6"/>
      <c r="D69" s="6" t="s">
        <v>146</v>
      </c>
      <c r="E69" s="3" t="s">
        <v>147</v>
      </c>
      <c r="F69" s="6">
        <f t="shared" si="71"/>
        <v>0</v>
      </c>
      <c r="G69" s="6">
        <f t="shared" si="72"/>
        <v>2</v>
      </c>
      <c r="H69" s="6">
        <f t="shared" si="52"/>
        <v>45</v>
      </c>
      <c r="I69" s="6">
        <f t="shared" si="53"/>
        <v>15</v>
      </c>
      <c r="J69" s="6">
        <f t="shared" si="54"/>
        <v>0</v>
      </c>
      <c r="K69" s="6">
        <f t="shared" si="55"/>
        <v>0</v>
      </c>
      <c r="L69" s="6">
        <f t="shared" si="56"/>
        <v>30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7">
        <f t="shared" si="61"/>
        <v>4</v>
      </c>
      <c r="R69" s="7">
        <f t="shared" si="62"/>
        <v>2.7</v>
      </c>
      <c r="S69" s="7">
        <v>2</v>
      </c>
      <c r="T69" s="11"/>
      <c r="U69" s="10"/>
      <c r="V69" s="11"/>
      <c r="W69" s="10"/>
      <c r="X69" s="7"/>
      <c r="Y69" s="11"/>
      <c r="Z69" s="10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3"/>
        <v>0</v>
      </c>
      <c r="AM69" s="11">
        <v>15</v>
      </c>
      <c r="AN69" s="10" t="s">
        <v>60</v>
      </c>
      <c r="AO69" s="11"/>
      <c r="AP69" s="10"/>
      <c r="AQ69" s="7">
        <v>1.3</v>
      </c>
      <c r="AR69" s="11"/>
      <c r="AS69" s="10"/>
      <c r="AT69" s="11">
        <v>30</v>
      </c>
      <c r="AU69" s="10" t="s">
        <v>60</v>
      </c>
      <c r="AV69" s="11"/>
      <c r="AW69" s="10"/>
      <c r="AX69" s="11"/>
      <c r="AY69" s="10"/>
      <c r="AZ69" s="11"/>
      <c r="BA69" s="10"/>
      <c r="BB69" s="11"/>
      <c r="BC69" s="10"/>
      <c r="BD69" s="7">
        <v>2.7</v>
      </c>
      <c r="BE69" s="7">
        <f t="shared" si="64"/>
        <v>4</v>
      </c>
      <c r="BF69" s="11"/>
      <c r="BG69" s="10"/>
      <c r="BH69" s="11"/>
      <c r="BI69" s="10"/>
      <c r="BJ69" s="7"/>
      <c r="BK69" s="11"/>
      <c r="BL69" s="10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5"/>
        <v>0</v>
      </c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6"/>
        <v>0</v>
      </c>
      <c r="CR69" s="11"/>
      <c r="CS69" s="10"/>
      <c r="CT69" s="11"/>
      <c r="CU69" s="10"/>
      <c r="CV69" s="7"/>
      <c r="CW69" s="11"/>
      <c r="CX69" s="10"/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7"/>
        <v>0</v>
      </c>
      <c r="DK69" s="11"/>
      <c r="DL69" s="10"/>
      <c r="DM69" s="11"/>
      <c r="DN69" s="10"/>
      <c r="DO69" s="7"/>
      <c r="DP69" s="11"/>
      <c r="DQ69" s="10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68"/>
        <v>0</v>
      </c>
      <c r="ED69" s="11"/>
      <c r="EE69" s="10"/>
      <c r="EF69" s="11"/>
      <c r="EG69" s="10"/>
      <c r="EH69" s="7"/>
      <c r="EI69" s="11"/>
      <c r="EJ69" s="10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69"/>
        <v>0</v>
      </c>
      <c r="EW69" s="11"/>
      <c r="EX69" s="10"/>
      <c r="EY69" s="11"/>
      <c r="EZ69" s="10"/>
      <c r="FA69" s="7"/>
      <c r="FB69" s="11"/>
      <c r="FC69" s="10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0"/>
        <v>0</v>
      </c>
    </row>
    <row r="70" spans="1:171" x14ac:dyDescent="0.2">
      <c r="A70" s="6"/>
      <c r="B70" s="6"/>
      <c r="C70" s="6"/>
      <c r="D70" s="6" t="s">
        <v>148</v>
      </c>
      <c r="E70" s="3" t="s">
        <v>149</v>
      </c>
      <c r="F70" s="6">
        <f t="shared" si="71"/>
        <v>0</v>
      </c>
      <c r="G70" s="6">
        <f t="shared" si="72"/>
        <v>2</v>
      </c>
      <c r="H70" s="6">
        <f t="shared" si="52"/>
        <v>45</v>
      </c>
      <c r="I70" s="6">
        <f t="shared" si="53"/>
        <v>15</v>
      </c>
      <c r="J70" s="6">
        <f t="shared" si="54"/>
        <v>0</v>
      </c>
      <c r="K70" s="6">
        <f t="shared" si="55"/>
        <v>0</v>
      </c>
      <c r="L70" s="6">
        <f t="shared" si="56"/>
        <v>30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7">
        <f t="shared" si="61"/>
        <v>3</v>
      </c>
      <c r="R70" s="7">
        <f t="shared" si="62"/>
        <v>1.7</v>
      </c>
      <c r="S70" s="7">
        <v>1.9</v>
      </c>
      <c r="T70" s="11"/>
      <c r="U70" s="10"/>
      <c r="V70" s="11"/>
      <c r="W70" s="10"/>
      <c r="X70" s="7"/>
      <c r="Y70" s="11"/>
      <c r="Z70" s="10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3"/>
        <v>0</v>
      </c>
      <c r="AM70" s="11"/>
      <c r="AN70" s="10"/>
      <c r="AO70" s="11"/>
      <c r="AP70" s="10"/>
      <c r="AQ70" s="7"/>
      <c r="AR70" s="11"/>
      <c r="AS70" s="10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4"/>
        <v>0</v>
      </c>
      <c r="BF70" s="11">
        <v>15</v>
      </c>
      <c r="BG70" s="10" t="s">
        <v>60</v>
      </c>
      <c r="BH70" s="11"/>
      <c r="BI70" s="10"/>
      <c r="BJ70" s="7">
        <v>1.3</v>
      </c>
      <c r="BK70" s="11"/>
      <c r="BL70" s="10"/>
      <c r="BM70" s="11">
        <v>30</v>
      </c>
      <c r="BN70" s="10" t="s">
        <v>60</v>
      </c>
      <c r="BO70" s="11"/>
      <c r="BP70" s="10"/>
      <c r="BQ70" s="11"/>
      <c r="BR70" s="10"/>
      <c r="BS70" s="11"/>
      <c r="BT70" s="10"/>
      <c r="BU70" s="11"/>
      <c r="BV70" s="10"/>
      <c r="BW70" s="7">
        <v>1.7</v>
      </c>
      <c r="BX70" s="7">
        <f t="shared" si="65"/>
        <v>3</v>
      </c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6"/>
        <v>0</v>
      </c>
      <c r="CR70" s="11"/>
      <c r="CS70" s="10"/>
      <c r="CT70" s="11"/>
      <c r="CU70" s="10"/>
      <c r="CV70" s="7"/>
      <c r="CW70" s="11"/>
      <c r="CX70" s="10"/>
      <c r="CY70" s="11"/>
      <c r="CZ70" s="10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67"/>
        <v>0</v>
      </c>
      <c r="DK70" s="11"/>
      <c r="DL70" s="10"/>
      <c r="DM70" s="11"/>
      <c r="DN70" s="10"/>
      <c r="DO70" s="7"/>
      <c r="DP70" s="11"/>
      <c r="DQ70" s="10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68"/>
        <v>0</v>
      </c>
      <c r="ED70" s="11"/>
      <c r="EE70" s="10"/>
      <c r="EF70" s="11"/>
      <c r="EG70" s="10"/>
      <c r="EH70" s="7"/>
      <c r="EI70" s="11"/>
      <c r="EJ70" s="10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69"/>
        <v>0</v>
      </c>
      <c r="EW70" s="11"/>
      <c r="EX70" s="10"/>
      <c r="EY70" s="11"/>
      <c r="EZ70" s="10"/>
      <c r="FA70" s="7"/>
      <c r="FB70" s="11"/>
      <c r="FC70" s="10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0"/>
        <v>0</v>
      </c>
    </row>
    <row r="71" spans="1:171" x14ac:dyDescent="0.2">
      <c r="A71" s="6"/>
      <c r="B71" s="6"/>
      <c r="C71" s="6"/>
      <c r="D71" s="6" t="s">
        <v>150</v>
      </c>
      <c r="E71" s="3" t="s">
        <v>151</v>
      </c>
      <c r="F71" s="6">
        <f t="shared" si="71"/>
        <v>0</v>
      </c>
      <c r="G71" s="6">
        <f t="shared" si="72"/>
        <v>2</v>
      </c>
      <c r="H71" s="6">
        <f t="shared" si="52"/>
        <v>45</v>
      </c>
      <c r="I71" s="6">
        <f t="shared" si="53"/>
        <v>15</v>
      </c>
      <c r="J71" s="6">
        <f t="shared" si="54"/>
        <v>0</v>
      </c>
      <c r="K71" s="6">
        <f t="shared" si="55"/>
        <v>0</v>
      </c>
      <c r="L71" s="6">
        <f t="shared" si="56"/>
        <v>30</v>
      </c>
      <c r="M71" s="6">
        <f t="shared" si="57"/>
        <v>0</v>
      </c>
      <c r="N71" s="6">
        <f t="shared" si="58"/>
        <v>0</v>
      </c>
      <c r="O71" s="6">
        <f t="shared" si="59"/>
        <v>0</v>
      </c>
      <c r="P71" s="6">
        <f t="shared" si="60"/>
        <v>0</v>
      </c>
      <c r="Q71" s="7">
        <f t="shared" si="61"/>
        <v>4</v>
      </c>
      <c r="R71" s="7">
        <f t="shared" si="62"/>
        <v>2.7</v>
      </c>
      <c r="S71" s="7">
        <v>1.6</v>
      </c>
      <c r="T71" s="11"/>
      <c r="U71" s="10"/>
      <c r="V71" s="11"/>
      <c r="W71" s="10"/>
      <c r="X71" s="7"/>
      <c r="Y71" s="11"/>
      <c r="Z71" s="10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3"/>
        <v>0</v>
      </c>
      <c r="AM71" s="11"/>
      <c r="AN71" s="10"/>
      <c r="AO71" s="11"/>
      <c r="AP71" s="10"/>
      <c r="AQ71" s="7"/>
      <c r="AR71" s="11"/>
      <c r="AS71" s="10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4"/>
        <v>0</v>
      </c>
      <c r="BF71" s="11"/>
      <c r="BG71" s="10"/>
      <c r="BH71" s="11"/>
      <c r="BI71" s="10"/>
      <c r="BJ71" s="7"/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5"/>
        <v>0</v>
      </c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66"/>
        <v>0</v>
      </c>
      <c r="CR71" s="11">
        <v>15</v>
      </c>
      <c r="CS71" s="10" t="s">
        <v>60</v>
      </c>
      <c r="CT71" s="11"/>
      <c r="CU71" s="10"/>
      <c r="CV71" s="7">
        <v>1.3</v>
      </c>
      <c r="CW71" s="11"/>
      <c r="CX71" s="10"/>
      <c r="CY71" s="11">
        <v>30</v>
      </c>
      <c r="CZ71" s="10" t="s">
        <v>60</v>
      </c>
      <c r="DA71" s="11"/>
      <c r="DB71" s="10"/>
      <c r="DC71" s="11"/>
      <c r="DD71" s="10"/>
      <c r="DE71" s="11"/>
      <c r="DF71" s="10"/>
      <c r="DG71" s="11"/>
      <c r="DH71" s="10"/>
      <c r="DI71" s="7">
        <v>2.7</v>
      </c>
      <c r="DJ71" s="7">
        <f t="shared" si="67"/>
        <v>4</v>
      </c>
      <c r="DK71" s="11"/>
      <c r="DL71" s="10"/>
      <c r="DM71" s="11"/>
      <c r="DN71" s="10"/>
      <c r="DO71" s="7"/>
      <c r="DP71" s="11"/>
      <c r="DQ71" s="10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68"/>
        <v>0</v>
      </c>
      <c r="ED71" s="11"/>
      <c r="EE71" s="10"/>
      <c r="EF71" s="11"/>
      <c r="EG71" s="10"/>
      <c r="EH71" s="7"/>
      <c r="EI71" s="11"/>
      <c r="EJ71" s="10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69"/>
        <v>0</v>
      </c>
      <c r="EW71" s="11"/>
      <c r="EX71" s="10"/>
      <c r="EY71" s="11"/>
      <c r="EZ71" s="10"/>
      <c r="FA71" s="7"/>
      <c r="FB71" s="11"/>
      <c r="FC71" s="10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0"/>
        <v>0</v>
      </c>
    </row>
    <row r="72" spans="1:171" x14ac:dyDescent="0.2">
      <c r="A72" s="6">
        <v>10</v>
      </c>
      <c r="B72" s="6">
        <v>1</v>
      </c>
      <c r="C72" s="6"/>
      <c r="D72" s="6"/>
      <c r="E72" s="3" t="s">
        <v>152</v>
      </c>
      <c r="F72" s="6">
        <f>$B$72*COUNTIF(T72:FM72,"e")</f>
        <v>0</v>
      </c>
      <c r="G72" s="6">
        <f>$B$72*COUNTIF(T72:FM72,"z")</f>
        <v>2</v>
      </c>
      <c r="H72" s="6">
        <f t="shared" si="52"/>
        <v>45</v>
      </c>
      <c r="I72" s="6">
        <f t="shared" si="53"/>
        <v>15</v>
      </c>
      <c r="J72" s="6">
        <f t="shared" si="54"/>
        <v>0</v>
      </c>
      <c r="K72" s="6">
        <f t="shared" si="55"/>
        <v>0</v>
      </c>
      <c r="L72" s="6">
        <f t="shared" si="56"/>
        <v>30</v>
      </c>
      <c r="M72" s="6">
        <f t="shared" si="57"/>
        <v>0</v>
      </c>
      <c r="N72" s="6">
        <f t="shared" si="58"/>
        <v>0</v>
      </c>
      <c r="O72" s="6">
        <f t="shared" si="59"/>
        <v>0</v>
      </c>
      <c r="P72" s="6">
        <f t="shared" si="60"/>
        <v>0</v>
      </c>
      <c r="Q72" s="7">
        <f t="shared" si="61"/>
        <v>4</v>
      </c>
      <c r="R72" s="7">
        <f t="shared" si="62"/>
        <v>2.7</v>
      </c>
      <c r="S72" s="7">
        <f>$B$72*2</f>
        <v>2</v>
      </c>
      <c r="T72" s="11"/>
      <c r="U72" s="10"/>
      <c r="V72" s="11"/>
      <c r="W72" s="10"/>
      <c r="X72" s="7"/>
      <c r="Y72" s="11"/>
      <c r="Z72" s="10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3"/>
        <v>0</v>
      </c>
      <c r="AM72" s="11"/>
      <c r="AN72" s="10"/>
      <c r="AO72" s="11"/>
      <c r="AP72" s="10"/>
      <c r="AQ72" s="7"/>
      <c r="AR72" s="11"/>
      <c r="AS72" s="10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4"/>
        <v>0</v>
      </c>
      <c r="BF72" s="11"/>
      <c r="BG72" s="10"/>
      <c r="BH72" s="11"/>
      <c r="BI72" s="10"/>
      <c r="BJ72" s="7"/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5"/>
        <v>0</v>
      </c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6"/>
        <v>0</v>
      </c>
      <c r="CR72" s="11">
        <f>$B$72*15</f>
        <v>15</v>
      </c>
      <c r="CS72" s="10" t="s">
        <v>60</v>
      </c>
      <c r="CT72" s="11"/>
      <c r="CU72" s="10"/>
      <c r="CV72" s="7">
        <f>$B$72*1.3</f>
        <v>1.3</v>
      </c>
      <c r="CW72" s="11"/>
      <c r="CX72" s="10"/>
      <c r="CY72" s="11">
        <f>$B$72*30</f>
        <v>30</v>
      </c>
      <c r="CZ72" s="10" t="s">
        <v>60</v>
      </c>
      <c r="DA72" s="11"/>
      <c r="DB72" s="10"/>
      <c r="DC72" s="11"/>
      <c r="DD72" s="10"/>
      <c r="DE72" s="11"/>
      <c r="DF72" s="10"/>
      <c r="DG72" s="11"/>
      <c r="DH72" s="10"/>
      <c r="DI72" s="7">
        <f>$B$72*2.7</f>
        <v>2.7</v>
      </c>
      <c r="DJ72" s="7">
        <f t="shared" si="67"/>
        <v>4</v>
      </c>
      <c r="DK72" s="11"/>
      <c r="DL72" s="10"/>
      <c r="DM72" s="11"/>
      <c r="DN72" s="10"/>
      <c r="DO72" s="7"/>
      <c r="DP72" s="11"/>
      <c r="DQ72" s="10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68"/>
        <v>0</v>
      </c>
      <c r="ED72" s="11"/>
      <c r="EE72" s="10"/>
      <c r="EF72" s="11"/>
      <c r="EG72" s="10"/>
      <c r="EH72" s="7"/>
      <c r="EI72" s="11"/>
      <c r="EJ72" s="10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69"/>
        <v>0</v>
      </c>
      <c r="EW72" s="11"/>
      <c r="EX72" s="10"/>
      <c r="EY72" s="11"/>
      <c r="EZ72" s="10"/>
      <c r="FA72" s="7"/>
      <c r="FB72" s="11"/>
      <c r="FC72" s="10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0"/>
        <v>0</v>
      </c>
    </row>
    <row r="73" spans="1:171" x14ac:dyDescent="0.2">
      <c r="A73" s="6"/>
      <c r="B73" s="6"/>
      <c r="C73" s="6"/>
      <c r="D73" s="6" t="s">
        <v>153</v>
      </c>
      <c r="E73" s="3" t="s">
        <v>154</v>
      </c>
      <c r="F73" s="6">
        <f>COUNTIF(T73:FM73,"e")</f>
        <v>0</v>
      </c>
      <c r="G73" s="6">
        <f>COUNTIF(T73:FM73,"z")</f>
        <v>3</v>
      </c>
      <c r="H73" s="6">
        <f t="shared" si="52"/>
        <v>45</v>
      </c>
      <c r="I73" s="6">
        <f t="shared" si="53"/>
        <v>15</v>
      </c>
      <c r="J73" s="6">
        <f t="shared" si="54"/>
        <v>0</v>
      </c>
      <c r="K73" s="6">
        <f t="shared" si="55"/>
        <v>0</v>
      </c>
      <c r="L73" s="6">
        <f t="shared" si="56"/>
        <v>15</v>
      </c>
      <c r="M73" s="6">
        <f t="shared" si="57"/>
        <v>0</v>
      </c>
      <c r="N73" s="6">
        <f t="shared" si="58"/>
        <v>15</v>
      </c>
      <c r="O73" s="6">
        <f t="shared" si="59"/>
        <v>0</v>
      </c>
      <c r="P73" s="6">
        <f t="shared" si="60"/>
        <v>0</v>
      </c>
      <c r="Q73" s="7">
        <f t="shared" si="61"/>
        <v>4</v>
      </c>
      <c r="R73" s="7">
        <f t="shared" si="62"/>
        <v>2</v>
      </c>
      <c r="S73" s="7">
        <v>2.1</v>
      </c>
      <c r="T73" s="11"/>
      <c r="U73" s="10"/>
      <c r="V73" s="11"/>
      <c r="W73" s="10"/>
      <c r="X73" s="7"/>
      <c r="Y73" s="11"/>
      <c r="Z73" s="10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3"/>
        <v>0</v>
      </c>
      <c r="AM73" s="11"/>
      <c r="AN73" s="10"/>
      <c r="AO73" s="11"/>
      <c r="AP73" s="10"/>
      <c r="AQ73" s="7"/>
      <c r="AR73" s="11"/>
      <c r="AS73" s="10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64"/>
        <v>0</v>
      </c>
      <c r="BF73" s="11"/>
      <c r="BG73" s="10"/>
      <c r="BH73" s="11"/>
      <c r="BI73" s="10"/>
      <c r="BJ73" s="7"/>
      <c r="BK73" s="11"/>
      <c r="BL73" s="10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5"/>
        <v>0</v>
      </c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6"/>
        <v>0</v>
      </c>
      <c r="CR73" s="11"/>
      <c r="CS73" s="10"/>
      <c r="CT73" s="11"/>
      <c r="CU73" s="10"/>
      <c r="CV73" s="7"/>
      <c r="CW73" s="11"/>
      <c r="CX73" s="10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67"/>
        <v>0</v>
      </c>
      <c r="DK73" s="11">
        <v>15</v>
      </c>
      <c r="DL73" s="10" t="s">
        <v>60</v>
      </c>
      <c r="DM73" s="11"/>
      <c r="DN73" s="10"/>
      <c r="DO73" s="7">
        <v>2</v>
      </c>
      <c r="DP73" s="11"/>
      <c r="DQ73" s="10"/>
      <c r="DR73" s="11">
        <v>15</v>
      </c>
      <c r="DS73" s="10" t="s">
        <v>60</v>
      </c>
      <c r="DT73" s="11"/>
      <c r="DU73" s="10"/>
      <c r="DV73" s="11">
        <v>15</v>
      </c>
      <c r="DW73" s="10" t="s">
        <v>60</v>
      </c>
      <c r="DX73" s="11"/>
      <c r="DY73" s="10"/>
      <c r="DZ73" s="11"/>
      <c r="EA73" s="10"/>
      <c r="EB73" s="7">
        <v>2</v>
      </c>
      <c r="EC73" s="7">
        <f t="shared" si="68"/>
        <v>4</v>
      </c>
      <c r="ED73" s="11"/>
      <c r="EE73" s="10"/>
      <c r="EF73" s="11"/>
      <c r="EG73" s="10"/>
      <c r="EH73" s="7"/>
      <c r="EI73" s="11"/>
      <c r="EJ73" s="10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69"/>
        <v>0</v>
      </c>
      <c r="EW73" s="11"/>
      <c r="EX73" s="10"/>
      <c r="EY73" s="11"/>
      <c r="EZ73" s="10"/>
      <c r="FA73" s="7"/>
      <c r="FB73" s="11"/>
      <c r="FC73" s="10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0"/>
        <v>0</v>
      </c>
    </row>
    <row r="74" spans="1:171" x14ac:dyDescent="0.2">
      <c r="A74" s="6"/>
      <c r="B74" s="6"/>
      <c r="C74" s="6"/>
      <c r="D74" s="6" t="s">
        <v>155</v>
      </c>
      <c r="E74" s="3" t="s">
        <v>156</v>
      </c>
      <c r="F74" s="6">
        <f>COUNTIF(T74:FM74,"e")</f>
        <v>1</v>
      </c>
      <c r="G74" s="6">
        <f>COUNTIF(T74:FM74,"z")</f>
        <v>1</v>
      </c>
      <c r="H74" s="6">
        <f t="shared" si="52"/>
        <v>60</v>
      </c>
      <c r="I74" s="6">
        <f t="shared" si="53"/>
        <v>30</v>
      </c>
      <c r="J74" s="6">
        <f t="shared" si="54"/>
        <v>0</v>
      </c>
      <c r="K74" s="6">
        <f t="shared" si="55"/>
        <v>0</v>
      </c>
      <c r="L74" s="6">
        <f t="shared" si="56"/>
        <v>30</v>
      </c>
      <c r="M74" s="6">
        <f t="shared" si="57"/>
        <v>0</v>
      </c>
      <c r="N74" s="6">
        <f t="shared" si="58"/>
        <v>0</v>
      </c>
      <c r="O74" s="6">
        <f t="shared" si="59"/>
        <v>0</v>
      </c>
      <c r="P74" s="6">
        <f t="shared" si="60"/>
        <v>0</v>
      </c>
      <c r="Q74" s="7">
        <f t="shared" si="61"/>
        <v>5</v>
      </c>
      <c r="R74" s="7">
        <f t="shared" si="62"/>
        <v>2.5</v>
      </c>
      <c r="S74" s="7">
        <v>2.5</v>
      </c>
      <c r="T74" s="11"/>
      <c r="U74" s="10"/>
      <c r="V74" s="11"/>
      <c r="W74" s="10"/>
      <c r="X74" s="7"/>
      <c r="Y74" s="11"/>
      <c r="Z74" s="10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63"/>
        <v>0</v>
      </c>
      <c r="AM74" s="11"/>
      <c r="AN74" s="10"/>
      <c r="AO74" s="11"/>
      <c r="AP74" s="10"/>
      <c r="AQ74" s="7"/>
      <c r="AR74" s="11"/>
      <c r="AS74" s="10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64"/>
        <v>0</v>
      </c>
      <c r="BF74" s="11"/>
      <c r="BG74" s="10"/>
      <c r="BH74" s="11"/>
      <c r="BI74" s="10"/>
      <c r="BJ74" s="7"/>
      <c r="BK74" s="11"/>
      <c r="BL74" s="10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65"/>
        <v>0</v>
      </c>
      <c r="BY74" s="11">
        <v>30</v>
      </c>
      <c r="BZ74" s="10" t="s">
        <v>63</v>
      </c>
      <c r="CA74" s="11"/>
      <c r="CB74" s="10"/>
      <c r="CC74" s="7">
        <v>2.5</v>
      </c>
      <c r="CD74" s="11"/>
      <c r="CE74" s="10"/>
      <c r="CF74" s="11">
        <v>30</v>
      </c>
      <c r="CG74" s="10" t="s">
        <v>60</v>
      </c>
      <c r="CH74" s="11"/>
      <c r="CI74" s="10"/>
      <c r="CJ74" s="11"/>
      <c r="CK74" s="10"/>
      <c r="CL74" s="11"/>
      <c r="CM74" s="10"/>
      <c r="CN74" s="11"/>
      <c r="CO74" s="10"/>
      <c r="CP74" s="7">
        <v>2.5</v>
      </c>
      <c r="CQ74" s="7">
        <f t="shared" si="66"/>
        <v>5</v>
      </c>
      <c r="CR74" s="11"/>
      <c r="CS74" s="10"/>
      <c r="CT74" s="11"/>
      <c r="CU74" s="10"/>
      <c r="CV74" s="7"/>
      <c r="CW74" s="11"/>
      <c r="CX74" s="10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67"/>
        <v>0</v>
      </c>
      <c r="DK74" s="11"/>
      <c r="DL74" s="10"/>
      <c r="DM74" s="11"/>
      <c r="DN74" s="10"/>
      <c r="DO74" s="7"/>
      <c r="DP74" s="11"/>
      <c r="DQ74" s="10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68"/>
        <v>0</v>
      </c>
      <c r="ED74" s="11"/>
      <c r="EE74" s="10"/>
      <c r="EF74" s="11"/>
      <c r="EG74" s="10"/>
      <c r="EH74" s="7"/>
      <c r="EI74" s="11"/>
      <c r="EJ74" s="10"/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69"/>
        <v>0</v>
      </c>
      <c r="EW74" s="11"/>
      <c r="EX74" s="10"/>
      <c r="EY74" s="11"/>
      <c r="EZ74" s="10"/>
      <c r="FA74" s="7"/>
      <c r="FB74" s="11"/>
      <c r="FC74" s="10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70"/>
        <v>0</v>
      </c>
    </row>
    <row r="75" spans="1:171" x14ac:dyDescent="0.2">
      <c r="A75" s="6">
        <v>11</v>
      </c>
      <c r="B75" s="6">
        <v>1</v>
      </c>
      <c r="C75" s="6"/>
      <c r="D75" s="6"/>
      <c r="E75" s="3" t="s">
        <v>157</v>
      </c>
      <c r="F75" s="6">
        <f>$B$75*COUNTIF(T75:FM75,"e")</f>
        <v>0</v>
      </c>
      <c r="G75" s="6">
        <f>$B$75*COUNTIF(T75:FM75,"z")</f>
        <v>2</v>
      </c>
      <c r="H75" s="6">
        <f t="shared" si="52"/>
        <v>45</v>
      </c>
      <c r="I75" s="6">
        <f t="shared" si="53"/>
        <v>30</v>
      </c>
      <c r="J75" s="6">
        <f t="shared" si="54"/>
        <v>0</v>
      </c>
      <c r="K75" s="6">
        <f t="shared" si="55"/>
        <v>0</v>
      </c>
      <c r="L75" s="6">
        <f t="shared" si="56"/>
        <v>15</v>
      </c>
      <c r="M75" s="6">
        <f t="shared" si="57"/>
        <v>0</v>
      </c>
      <c r="N75" s="6">
        <f t="shared" si="58"/>
        <v>0</v>
      </c>
      <c r="O75" s="6">
        <f t="shared" si="59"/>
        <v>0</v>
      </c>
      <c r="P75" s="6">
        <f t="shared" si="60"/>
        <v>0</v>
      </c>
      <c r="Q75" s="7">
        <f t="shared" si="61"/>
        <v>3</v>
      </c>
      <c r="R75" s="7">
        <f t="shared" si="62"/>
        <v>1</v>
      </c>
      <c r="S75" s="7">
        <f>$B$75*1.9</f>
        <v>1.9</v>
      </c>
      <c r="T75" s="11"/>
      <c r="U75" s="10"/>
      <c r="V75" s="11"/>
      <c r="W75" s="10"/>
      <c r="X75" s="7"/>
      <c r="Y75" s="11"/>
      <c r="Z75" s="10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63"/>
        <v>0</v>
      </c>
      <c r="AM75" s="11"/>
      <c r="AN75" s="10"/>
      <c r="AO75" s="11"/>
      <c r="AP75" s="10"/>
      <c r="AQ75" s="7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64"/>
        <v>0</v>
      </c>
      <c r="BF75" s="11"/>
      <c r="BG75" s="10"/>
      <c r="BH75" s="11"/>
      <c r="BI75" s="10"/>
      <c r="BJ75" s="7"/>
      <c r="BK75" s="11"/>
      <c r="BL75" s="10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65"/>
        <v>0</v>
      </c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66"/>
        <v>0</v>
      </c>
      <c r="CR75" s="11">
        <f>$B$75*30</f>
        <v>30</v>
      </c>
      <c r="CS75" s="10" t="s">
        <v>60</v>
      </c>
      <c r="CT75" s="11"/>
      <c r="CU75" s="10"/>
      <c r="CV75" s="7">
        <f>$B$75*2</f>
        <v>2</v>
      </c>
      <c r="CW75" s="11"/>
      <c r="CX75" s="10"/>
      <c r="CY75" s="11">
        <f>$B$75*15</f>
        <v>15</v>
      </c>
      <c r="CZ75" s="10" t="s">
        <v>60</v>
      </c>
      <c r="DA75" s="11"/>
      <c r="DB75" s="10"/>
      <c r="DC75" s="11"/>
      <c r="DD75" s="10"/>
      <c r="DE75" s="11"/>
      <c r="DF75" s="10"/>
      <c r="DG75" s="11"/>
      <c r="DH75" s="10"/>
      <c r="DI75" s="7">
        <f>$B$75*1</f>
        <v>1</v>
      </c>
      <c r="DJ75" s="7">
        <f t="shared" si="67"/>
        <v>3</v>
      </c>
      <c r="DK75" s="11"/>
      <c r="DL75" s="10"/>
      <c r="DM75" s="11"/>
      <c r="DN75" s="10"/>
      <c r="DO75" s="7"/>
      <c r="DP75" s="11"/>
      <c r="DQ75" s="10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68"/>
        <v>0</v>
      </c>
      <c r="ED75" s="11"/>
      <c r="EE75" s="10"/>
      <c r="EF75" s="11"/>
      <c r="EG75" s="10"/>
      <c r="EH75" s="7"/>
      <c r="EI75" s="11"/>
      <c r="EJ75" s="10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69"/>
        <v>0</v>
      </c>
      <c r="EW75" s="11"/>
      <c r="EX75" s="10"/>
      <c r="EY75" s="11"/>
      <c r="EZ75" s="10"/>
      <c r="FA75" s="7"/>
      <c r="FB75" s="11"/>
      <c r="FC75" s="10"/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70"/>
        <v>0</v>
      </c>
    </row>
    <row r="76" spans="1:171" x14ac:dyDescent="0.2">
      <c r="A76" s="6"/>
      <c r="B76" s="6"/>
      <c r="C76" s="6"/>
      <c r="D76" s="6" t="s">
        <v>158</v>
      </c>
      <c r="E76" s="3" t="s">
        <v>159</v>
      </c>
      <c r="F76" s="6">
        <f>COUNTIF(T76:FM76,"e")</f>
        <v>0</v>
      </c>
      <c r="G76" s="6">
        <f>COUNTIF(T76:FM76,"z")</f>
        <v>2</v>
      </c>
      <c r="H76" s="6">
        <f t="shared" si="52"/>
        <v>45</v>
      </c>
      <c r="I76" s="6">
        <f t="shared" si="53"/>
        <v>30</v>
      </c>
      <c r="J76" s="6">
        <f t="shared" si="54"/>
        <v>0</v>
      </c>
      <c r="K76" s="6">
        <f t="shared" si="55"/>
        <v>0</v>
      </c>
      <c r="L76" s="6">
        <f t="shared" si="56"/>
        <v>15</v>
      </c>
      <c r="M76" s="6">
        <f t="shared" si="57"/>
        <v>0</v>
      </c>
      <c r="N76" s="6">
        <f t="shared" si="58"/>
        <v>0</v>
      </c>
      <c r="O76" s="6">
        <f t="shared" si="59"/>
        <v>0</v>
      </c>
      <c r="P76" s="6">
        <f t="shared" si="60"/>
        <v>0</v>
      </c>
      <c r="Q76" s="7">
        <f t="shared" si="61"/>
        <v>3</v>
      </c>
      <c r="R76" s="7">
        <f t="shared" si="62"/>
        <v>1</v>
      </c>
      <c r="S76" s="7">
        <v>2</v>
      </c>
      <c r="T76" s="11"/>
      <c r="U76" s="10"/>
      <c r="V76" s="11"/>
      <c r="W76" s="10"/>
      <c r="X76" s="7"/>
      <c r="Y76" s="11"/>
      <c r="Z76" s="10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63"/>
        <v>0</v>
      </c>
      <c r="AM76" s="11"/>
      <c r="AN76" s="10"/>
      <c r="AO76" s="11"/>
      <c r="AP76" s="10"/>
      <c r="AQ76" s="7"/>
      <c r="AR76" s="11"/>
      <c r="AS76" s="10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64"/>
        <v>0</v>
      </c>
      <c r="BF76" s="11"/>
      <c r="BG76" s="10"/>
      <c r="BH76" s="11"/>
      <c r="BI76" s="10"/>
      <c r="BJ76" s="7"/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65"/>
        <v>0</v>
      </c>
      <c r="BY76" s="11"/>
      <c r="BZ76" s="10"/>
      <c r="CA76" s="11"/>
      <c r="CB76" s="10"/>
      <c r="CC76" s="7"/>
      <c r="CD76" s="11"/>
      <c r="CE76" s="10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66"/>
        <v>0</v>
      </c>
      <c r="CR76" s="11"/>
      <c r="CS76" s="10"/>
      <c r="CT76" s="11"/>
      <c r="CU76" s="10"/>
      <c r="CV76" s="7"/>
      <c r="CW76" s="11"/>
      <c r="CX76" s="10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67"/>
        <v>0</v>
      </c>
      <c r="DK76" s="11">
        <v>30</v>
      </c>
      <c r="DL76" s="10" t="s">
        <v>60</v>
      </c>
      <c r="DM76" s="11"/>
      <c r="DN76" s="10"/>
      <c r="DO76" s="7">
        <v>2</v>
      </c>
      <c r="DP76" s="11"/>
      <c r="DQ76" s="10"/>
      <c r="DR76" s="11">
        <v>15</v>
      </c>
      <c r="DS76" s="10" t="s">
        <v>60</v>
      </c>
      <c r="DT76" s="11"/>
      <c r="DU76" s="10"/>
      <c r="DV76" s="11"/>
      <c r="DW76" s="10"/>
      <c r="DX76" s="11"/>
      <c r="DY76" s="10"/>
      <c r="DZ76" s="11"/>
      <c r="EA76" s="10"/>
      <c r="EB76" s="7">
        <v>1</v>
      </c>
      <c r="EC76" s="7">
        <f t="shared" si="68"/>
        <v>3</v>
      </c>
      <c r="ED76" s="11"/>
      <c r="EE76" s="10"/>
      <c r="EF76" s="11"/>
      <c r="EG76" s="10"/>
      <c r="EH76" s="7"/>
      <c r="EI76" s="11"/>
      <c r="EJ76" s="10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69"/>
        <v>0</v>
      </c>
      <c r="EW76" s="11"/>
      <c r="EX76" s="10"/>
      <c r="EY76" s="11"/>
      <c r="EZ76" s="10"/>
      <c r="FA76" s="7"/>
      <c r="FB76" s="11"/>
      <c r="FC76" s="10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70"/>
        <v>0</v>
      </c>
    </row>
    <row r="77" spans="1:171" x14ac:dyDescent="0.2">
      <c r="A77" s="6">
        <v>12</v>
      </c>
      <c r="B77" s="6">
        <v>1</v>
      </c>
      <c r="C77" s="6"/>
      <c r="D77" s="6"/>
      <c r="E77" s="3" t="s">
        <v>160</v>
      </c>
      <c r="F77" s="6">
        <f>$B$77*COUNTIF(T77:FM77,"e")</f>
        <v>0</v>
      </c>
      <c r="G77" s="6">
        <f>$B$77*COUNTIF(T77:FM77,"z")</f>
        <v>2</v>
      </c>
      <c r="H77" s="6">
        <f t="shared" si="52"/>
        <v>45</v>
      </c>
      <c r="I77" s="6">
        <f t="shared" si="53"/>
        <v>30</v>
      </c>
      <c r="J77" s="6">
        <f t="shared" si="54"/>
        <v>0</v>
      </c>
      <c r="K77" s="6">
        <f t="shared" si="55"/>
        <v>0</v>
      </c>
      <c r="L77" s="6">
        <f t="shared" si="56"/>
        <v>0</v>
      </c>
      <c r="M77" s="6">
        <f t="shared" si="57"/>
        <v>0</v>
      </c>
      <c r="N77" s="6">
        <f t="shared" si="58"/>
        <v>15</v>
      </c>
      <c r="O77" s="6">
        <f t="shared" si="59"/>
        <v>0</v>
      </c>
      <c r="P77" s="6">
        <f t="shared" si="60"/>
        <v>0</v>
      </c>
      <c r="Q77" s="7">
        <f t="shared" si="61"/>
        <v>3</v>
      </c>
      <c r="R77" s="7">
        <f t="shared" si="62"/>
        <v>1</v>
      </c>
      <c r="S77" s="7">
        <f>$B$77*1.9</f>
        <v>1.9</v>
      </c>
      <c r="T77" s="11"/>
      <c r="U77" s="10"/>
      <c r="V77" s="11"/>
      <c r="W77" s="10"/>
      <c r="X77" s="7"/>
      <c r="Y77" s="11"/>
      <c r="Z77" s="10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63"/>
        <v>0</v>
      </c>
      <c r="AM77" s="11"/>
      <c r="AN77" s="10"/>
      <c r="AO77" s="11"/>
      <c r="AP77" s="10"/>
      <c r="AQ77" s="7"/>
      <c r="AR77" s="11"/>
      <c r="AS77" s="10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64"/>
        <v>0</v>
      </c>
      <c r="BF77" s="11"/>
      <c r="BG77" s="10"/>
      <c r="BH77" s="11"/>
      <c r="BI77" s="10"/>
      <c r="BJ77" s="7"/>
      <c r="BK77" s="11"/>
      <c r="BL77" s="10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65"/>
        <v>0</v>
      </c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66"/>
        <v>0</v>
      </c>
      <c r="CR77" s="11"/>
      <c r="CS77" s="10"/>
      <c r="CT77" s="11"/>
      <c r="CU77" s="10"/>
      <c r="CV77" s="7"/>
      <c r="CW77" s="11"/>
      <c r="CX77" s="10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67"/>
        <v>0</v>
      </c>
      <c r="DK77" s="11"/>
      <c r="DL77" s="10"/>
      <c r="DM77" s="11"/>
      <c r="DN77" s="10"/>
      <c r="DO77" s="7"/>
      <c r="DP77" s="11"/>
      <c r="DQ77" s="10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68"/>
        <v>0</v>
      </c>
      <c r="ED77" s="11">
        <f>$B$77*30</f>
        <v>30</v>
      </c>
      <c r="EE77" s="10" t="s">
        <v>60</v>
      </c>
      <c r="EF77" s="11"/>
      <c r="EG77" s="10"/>
      <c r="EH77" s="7">
        <f>$B$77*2</f>
        <v>2</v>
      </c>
      <c r="EI77" s="11"/>
      <c r="EJ77" s="10"/>
      <c r="EK77" s="11"/>
      <c r="EL77" s="10"/>
      <c r="EM77" s="11"/>
      <c r="EN77" s="10"/>
      <c r="EO77" s="11">
        <f>$B$77*15</f>
        <v>15</v>
      </c>
      <c r="EP77" s="10" t="s">
        <v>60</v>
      </c>
      <c r="EQ77" s="11"/>
      <c r="ER77" s="10"/>
      <c r="ES77" s="11"/>
      <c r="ET77" s="10"/>
      <c r="EU77" s="7">
        <f>$B$77*1</f>
        <v>1</v>
      </c>
      <c r="EV77" s="7">
        <f t="shared" si="69"/>
        <v>3</v>
      </c>
      <c r="EW77" s="11"/>
      <c r="EX77" s="10"/>
      <c r="EY77" s="11"/>
      <c r="EZ77" s="10"/>
      <c r="FA77" s="7"/>
      <c r="FB77" s="11"/>
      <c r="FC77" s="10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70"/>
        <v>0</v>
      </c>
    </row>
    <row r="78" spans="1:171" x14ac:dyDescent="0.2">
      <c r="A78" s="6"/>
      <c r="B78" s="6"/>
      <c r="C78" s="6"/>
      <c r="D78" s="6" t="s">
        <v>161</v>
      </c>
      <c r="E78" s="3" t="s">
        <v>162</v>
      </c>
      <c r="F78" s="6">
        <f>COUNTIF(T78:FM78,"e")</f>
        <v>0</v>
      </c>
      <c r="G78" s="6">
        <f>COUNTIF(T78:FM78,"z")</f>
        <v>2</v>
      </c>
      <c r="H78" s="6">
        <f t="shared" si="52"/>
        <v>45</v>
      </c>
      <c r="I78" s="6">
        <f t="shared" si="53"/>
        <v>30</v>
      </c>
      <c r="J78" s="6">
        <f t="shared" si="54"/>
        <v>0</v>
      </c>
      <c r="K78" s="6">
        <f t="shared" si="55"/>
        <v>0</v>
      </c>
      <c r="L78" s="6">
        <f t="shared" si="56"/>
        <v>15</v>
      </c>
      <c r="M78" s="6">
        <f t="shared" si="57"/>
        <v>0</v>
      </c>
      <c r="N78" s="6">
        <f t="shared" si="58"/>
        <v>0</v>
      </c>
      <c r="O78" s="6">
        <f t="shared" si="59"/>
        <v>0</v>
      </c>
      <c r="P78" s="6">
        <f t="shared" si="60"/>
        <v>0</v>
      </c>
      <c r="Q78" s="7">
        <f t="shared" si="61"/>
        <v>3</v>
      </c>
      <c r="R78" s="7">
        <f t="shared" si="62"/>
        <v>1</v>
      </c>
      <c r="S78" s="7">
        <v>2</v>
      </c>
      <c r="T78" s="11"/>
      <c r="U78" s="10"/>
      <c r="V78" s="11"/>
      <c r="W78" s="10"/>
      <c r="X78" s="7"/>
      <c r="Y78" s="11"/>
      <c r="Z78" s="10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63"/>
        <v>0</v>
      </c>
      <c r="AM78" s="11"/>
      <c r="AN78" s="10"/>
      <c r="AO78" s="11"/>
      <c r="AP78" s="10"/>
      <c r="AQ78" s="7"/>
      <c r="AR78" s="11"/>
      <c r="AS78" s="10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64"/>
        <v>0</v>
      </c>
      <c r="BF78" s="11"/>
      <c r="BG78" s="10"/>
      <c r="BH78" s="11"/>
      <c r="BI78" s="10"/>
      <c r="BJ78" s="7"/>
      <c r="BK78" s="11"/>
      <c r="BL78" s="10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65"/>
        <v>0</v>
      </c>
      <c r="BY78" s="11"/>
      <c r="BZ78" s="10"/>
      <c r="CA78" s="11"/>
      <c r="CB78" s="10"/>
      <c r="CC78" s="7"/>
      <c r="CD78" s="11"/>
      <c r="CE78" s="10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66"/>
        <v>0</v>
      </c>
      <c r="CR78" s="11"/>
      <c r="CS78" s="10"/>
      <c r="CT78" s="11"/>
      <c r="CU78" s="10"/>
      <c r="CV78" s="7"/>
      <c r="CW78" s="11"/>
      <c r="CX78" s="10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67"/>
        <v>0</v>
      </c>
      <c r="DK78" s="11"/>
      <c r="DL78" s="10"/>
      <c r="DM78" s="11"/>
      <c r="DN78" s="10"/>
      <c r="DO78" s="7"/>
      <c r="DP78" s="11"/>
      <c r="DQ78" s="10"/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68"/>
        <v>0</v>
      </c>
      <c r="ED78" s="11">
        <v>30</v>
      </c>
      <c r="EE78" s="10" t="s">
        <v>60</v>
      </c>
      <c r="EF78" s="11"/>
      <c r="EG78" s="10"/>
      <c r="EH78" s="7">
        <v>2</v>
      </c>
      <c r="EI78" s="11"/>
      <c r="EJ78" s="10"/>
      <c r="EK78" s="11">
        <v>15</v>
      </c>
      <c r="EL78" s="10" t="s">
        <v>60</v>
      </c>
      <c r="EM78" s="11"/>
      <c r="EN78" s="10"/>
      <c r="EO78" s="11"/>
      <c r="EP78" s="10"/>
      <c r="EQ78" s="11"/>
      <c r="ER78" s="10"/>
      <c r="ES78" s="11"/>
      <c r="ET78" s="10"/>
      <c r="EU78" s="7">
        <v>1</v>
      </c>
      <c r="EV78" s="7">
        <f t="shared" si="69"/>
        <v>3</v>
      </c>
      <c r="EW78" s="11"/>
      <c r="EX78" s="10"/>
      <c r="EY78" s="11"/>
      <c r="EZ78" s="10"/>
      <c r="FA78" s="7"/>
      <c r="FB78" s="11"/>
      <c r="FC78" s="10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70"/>
        <v>0</v>
      </c>
    </row>
    <row r="79" spans="1:171" x14ac:dyDescent="0.2">
      <c r="A79" s="6"/>
      <c r="B79" s="6"/>
      <c r="C79" s="6"/>
      <c r="D79" s="6" t="s">
        <v>163</v>
      </c>
      <c r="E79" s="3" t="s">
        <v>164</v>
      </c>
      <c r="F79" s="6">
        <f>COUNTIF(T79:FM79,"e")</f>
        <v>0</v>
      </c>
      <c r="G79" s="6">
        <f>COUNTIF(T79:FM79,"z")</f>
        <v>1</v>
      </c>
      <c r="H79" s="6">
        <f t="shared" si="52"/>
        <v>15</v>
      </c>
      <c r="I79" s="6">
        <f t="shared" si="53"/>
        <v>0</v>
      </c>
      <c r="J79" s="6">
        <f t="shared" si="54"/>
        <v>0</v>
      </c>
      <c r="K79" s="6">
        <f t="shared" si="55"/>
        <v>0</v>
      </c>
      <c r="L79" s="6">
        <f t="shared" si="56"/>
        <v>0</v>
      </c>
      <c r="M79" s="6">
        <f t="shared" si="57"/>
        <v>0</v>
      </c>
      <c r="N79" s="6">
        <f t="shared" si="58"/>
        <v>0</v>
      </c>
      <c r="O79" s="6">
        <f t="shared" si="59"/>
        <v>0</v>
      </c>
      <c r="P79" s="6">
        <f t="shared" si="60"/>
        <v>15</v>
      </c>
      <c r="Q79" s="7">
        <f t="shared" si="61"/>
        <v>1</v>
      </c>
      <c r="R79" s="7">
        <f t="shared" si="62"/>
        <v>1</v>
      </c>
      <c r="S79" s="7">
        <v>0.7</v>
      </c>
      <c r="T79" s="11"/>
      <c r="U79" s="10"/>
      <c r="V79" s="11"/>
      <c r="W79" s="10"/>
      <c r="X79" s="7"/>
      <c r="Y79" s="11"/>
      <c r="Z79" s="10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63"/>
        <v>0</v>
      </c>
      <c r="AM79" s="11"/>
      <c r="AN79" s="10"/>
      <c r="AO79" s="11"/>
      <c r="AP79" s="10"/>
      <c r="AQ79" s="7"/>
      <c r="AR79" s="11"/>
      <c r="AS79" s="10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64"/>
        <v>0</v>
      </c>
      <c r="BF79" s="11"/>
      <c r="BG79" s="10"/>
      <c r="BH79" s="11"/>
      <c r="BI79" s="10"/>
      <c r="BJ79" s="7"/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65"/>
        <v>0</v>
      </c>
      <c r="BY79" s="11"/>
      <c r="BZ79" s="10"/>
      <c r="CA79" s="11"/>
      <c r="CB79" s="10"/>
      <c r="CC79" s="7"/>
      <c r="CD79" s="11"/>
      <c r="CE79" s="10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66"/>
        <v>0</v>
      </c>
      <c r="CR79" s="11"/>
      <c r="CS79" s="10"/>
      <c r="CT79" s="11"/>
      <c r="CU79" s="10"/>
      <c r="CV79" s="7"/>
      <c r="CW79" s="11"/>
      <c r="CX79" s="10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67"/>
        <v>0</v>
      </c>
      <c r="DK79" s="11"/>
      <c r="DL79" s="10"/>
      <c r="DM79" s="11"/>
      <c r="DN79" s="10"/>
      <c r="DO79" s="7"/>
      <c r="DP79" s="11"/>
      <c r="DQ79" s="10"/>
      <c r="DR79" s="11"/>
      <c r="DS79" s="10"/>
      <c r="DT79" s="11"/>
      <c r="DU79" s="10"/>
      <c r="DV79" s="11"/>
      <c r="DW79" s="10"/>
      <c r="DX79" s="11"/>
      <c r="DY79" s="10"/>
      <c r="DZ79" s="11">
        <v>15</v>
      </c>
      <c r="EA79" s="10" t="s">
        <v>60</v>
      </c>
      <c r="EB79" s="7">
        <v>1</v>
      </c>
      <c r="EC79" s="7">
        <f t="shared" si="68"/>
        <v>1</v>
      </c>
      <c r="ED79" s="11"/>
      <c r="EE79" s="10"/>
      <c r="EF79" s="11"/>
      <c r="EG79" s="10"/>
      <c r="EH79" s="7"/>
      <c r="EI79" s="11"/>
      <c r="EJ79" s="10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69"/>
        <v>0</v>
      </c>
      <c r="EW79" s="11"/>
      <c r="EX79" s="10"/>
      <c r="EY79" s="11"/>
      <c r="EZ79" s="10"/>
      <c r="FA79" s="7"/>
      <c r="FB79" s="11"/>
      <c r="FC79" s="10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70"/>
        <v>0</v>
      </c>
    </row>
    <row r="80" spans="1:171" x14ac:dyDescent="0.2">
      <c r="A80" s="6"/>
      <c r="B80" s="6"/>
      <c r="C80" s="6"/>
      <c r="D80" s="6" t="s">
        <v>165</v>
      </c>
      <c r="E80" s="3" t="s">
        <v>166</v>
      </c>
      <c r="F80" s="6">
        <f>COUNTIF(T80:FM80,"e")</f>
        <v>0</v>
      </c>
      <c r="G80" s="6">
        <f>COUNTIF(T80:FM80,"z")</f>
        <v>1</v>
      </c>
      <c r="H80" s="6">
        <f t="shared" si="52"/>
        <v>15</v>
      </c>
      <c r="I80" s="6">
        <f t="shared" si="53"/>
        <v>0</v>
      </c>
      <c r="J80" s="6">
        <f t="shared" si="54"/>
        <v>0</v>
      </c>
      <c r="K80" s="6">
        <f t="shared" si="55"/>
        <v>0</v>
      </c>
      <c r="L80" s="6">
        <f t="shared" si="56"/>
        <v>0</v>
      </c>
      <c r="M80" s="6">
        <f t="shared" si="57"/>
        <v>0</v>
      </c>
      <c r="N80" s="6">
        <f t="shared" si="58"/>
        <v>0</v>
      </c>
      <c r="O80" s="6">
        <f t="shared" si="59"/>
        <v>0</v>
      </c>
      <c r="P80" s="6">
        <f t="shared" si="60"/>
        <v>15</v>
      </c>
      <c r="Q80" s="7">
        <f t="shared" si="61"/>
        <v>1</v>
      </c>
      <c r="R80" s="7">
        <f t="shared" si="62"/>
        <v>1</v>
      </c>
      <c r="S80" s="7">
        <v>0.7</v>
      </c>
      <c r="T80" s="11"/>
      <c r="U80" s="10"/>
      <c r="V80" s="11"/>
      <c r="W80" s="10"/>
      <c r="X80" s="7"/>
      <c r="Y80" s="11"/>
      <c r="Z80" s="10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63"/>
        <v>0</v>
      </c>
      <c r="AM80" s="11"/>
      <c r="AN80" s="10"/>
      <c r="AO80" s="11"/>
      <c r="AP80" s="10"/>
      <c r="AQ80" s="7"/>
      <c r="AR80" s="11"/>
      <c r="AS80" s="10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64"/>
        <v>0</v>
      </c>
      <c r="BF80" s="11"/>
      <c r="BG80" s="10"/>
      <c r="BH80" s="11"/>
      <c r="BI80" s="10"/>
      <c r="BJ80" s="7"/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65"/>
        <v>0</v>
      </c>
      <c r="BY80" s="11"/>
      <c r="BZ80" s="10"/>
      <c r="CA80" s="11"/>
      <c r="CB80" s="10"/>
      <c r="CC80" s="7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66"/>
        <v>0</v>
      </c>
      <c r="CR80" s="11"/>
      <c r="CS80" s="10"/>
      <c r="CT80" s="11"/>
      <c r="CU80" s="10"/>
      <c r="CV80" s="7"/>
      <c r="CW80" s="11"/>
      <c r="CX80" s="10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67"/>
        <v>0</v>
      </c>
      <c r="DK80" s="11"/>
      <c r="DL80" s="10"/>
      <c r="DM80" s="11"/>
      <c r="DN80" s="10"/>
      <c r="DO80" s="7"/>
      <c r="DP80" s="11"/>
      <c r="DQ80" s="10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68"/>
        <v>0</v>
      </c>
      <c r="ED80" s="11"/>
      <c r="EE80" s="10"/>
      <c r="EF80" s="11"/>
      <c r="EG80" s="10"/>
      <c r="EH80" s="7"/>
      <c r="EI80" s="11"/>
      <c r="EJ80" s="10"/>
      <c r="EK80" s="11"/>
      <c r="EL80" s="10"/>
      <c r="EM80" s="11"/>
      <c r="EN80" s="10"/>
      <c r="EO80" s="11"/>
      <c r="EP80" s="10"/>
      <c r="EQ80" s="11"/>
      <c r="ER80" s="10"/>
      <c r="ES80" s="11">
        <v>15</v>
      </c>
      <c r="ET80" s="10" t="s">
        <v>60</v>
      </c>
      <c r="EU80" s="7">
        <v>1</v>
      </c>
      <c r="EV80" s="7">
        <f t="shared" si="69"/>
        <v>1</v>
      </c>
      <c r="EW80" s="11"/>
      <c r="EX80" s="10"/>
      <c r="EY80" s="11"/>
      <c r="EZ80" s="10"/>
      <c r="FA80" s="7"/>
      <c r="FB80" s="11"/>
      <c r="FC80" s="10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70"/>
        <v>0</v>
      </c>
    </row>
    <row r="81" spans="1:171" x14ac:dyDescent="0.2">
      <c r="A81" s="6"/>
      <c r="B81" s="6"/>
      <c r="C81" s="6"/>
      <c r="D81" s="6" t="s">
        <v>167</v>
      </c>
      <c r="E81" s="3" t="s">
        <v>168</v>
      </c>
      <c r="F81" s="6">
        <f>COUNTIF(T81:FM81,"e")</f>
        <v>1</v>
      </c>
      <c r="G81" s="6">
        <f>COUNTIF(T81:FM81,"z")</f>
        <v>0</v>
      </c>
      <c r="H81" s="6">
        <f t="shared" si="52"/>
        <v>0</v>
      </c>
      <c r="I81" s="6">
        <f t="shared" si="53"/>
        <v>0</v>
      </c>
      <c r="J81" s="6">
        <f t="shared" si="54"/>
        <v>0</v>
      </c>
      <c r="K81" s="6">
        <f t="shared" si="55"/>
        <v>0</v>
      </c>
      <c r="L81" s="6">
        <f t="shared" si="56"/>
        <v>0</v>
      </c>
      <c r="M81" s="6">
        <f t="shared" si="57"/>
        <v>0</v>
      </c>
      <c r="N81" s="6">
        <f t="shared" si="58"/>
        <v>0</v>
      </c>
      <c r="O81" s="6">
        <f t="shared" si="59"/>
        <v>0</v>
      </c>
      <c r="P81" s="6">
        <f t="shared" si="60"/>
        <v>0</v>
      </c>
      <c r="Q81" s="7">
        <f t="shared" si="61"/>
        <v>15</v>
      </c>
      <c r="R81" s="7">
        <f t="shared" si="62"/>
        <v>15</v>
      </c>
      <c r="S81" s="7">
        <v>0.6</v>
      </c>
      <c r="T81" s="11"/>
      <c r="U81" s="10"/>
      <c r="V81" s="11"/>
      <c r="W81" s="10"/>
      <c r="X81" s="7"/>
      <c r="Y81" s="11"/>
      <c r="Z81" s="10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63"/>
        <v>0</v>
      </c>
      <c r="AM81" s="11"/>
      <c r="AN81" s="10"/>
      <c r="AO81" s="11"/>
      <c r="AP81" s="10"/>
      <c r="AQ81" s="7"/>
      <c r="AR81" s="11"/>
      <c r="AS81" s="10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64"/>
        <v>0</v>
      </c>
      <c r="BF81" s="11"/>
      <c r="BG81" s="10"/>
      <c r="BH81" s="11"/>
      <c r="BI81" s="10"/>
      <c r="BJ81" s="7"/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65"/>
        <v>0</v>
      </c>
      <c r="BY81" s="11"/>
      <c r="BZ81" s="10"/>
      <c r="CA81" s="11"/>
      <c r="CB81" s="10"/>
      <c r="CC81" s="7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66"/>
        <v>0</v>
      </c>
      <c r="CR81" s="11"/>
      <c r="CS81" s="10"/>
      <c r="CT81" s="11"/>
      <c r="CU81" s="10"/>
      <c r="CV81" s="7"/>
      <c r="CW81" s="11"/>
      <c r="CX81" s="10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67"/>
        <v>0</v>
      </c>
      <c r="DK81" s="11"/>
      <c r="DL81" s="10"/>
      <c r="DM81" s="11"/>
      <c r="DN81" s="10"/>
      <c r="DO81" s="7"/>
      <c r="DP81" s="11"/>
      <c r="DQ81" s="10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68"/>
        <v>0</v>
      </c>
      <c r="ED81" s="11"/>
      <c r="EE81" s="10"/>
      <c r="EF81" s="11"/>
      <c r="EG81" s="10"/>
      <c r="EH81" s="7"/>
      <c r="EI81" s="11"/>
      <c r="EJ81" s="10"/>
      <c r="EK81" s="11"/>
      <c r="EL81" s="10"/>
      <c r="EM81" s="11"/>
      <c r="EN81" s="10"/>
      <c r="EO81" s="11">
        <v>0</v>
      </c>
      <c r="EP81" s="10" t="s">
        <v>63</v>
      </c>
      <c r="EQ81" s="11"/>
      <c r="ER81" s="10"/>
      <c r="ES81" s="11"/>
      <c r="ET81" s="10"/>
      <c r="EU81" s="7">
        <v>15</v>
      </c>
      <c r="EV81" s="7">
        <f t="shared" si="69"/>
        <v>15</v>
      </c>
      <c r="EW81" s="11"/>
      <c r="EX81" s="10"/>
      <c r="EY81" s="11"/>
      <c r="EZ81" s="10"/>
      <c r="FA81" s="7"/>
      <c r="FB81" s="11"/>
      <c r="FC81" s="10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70"/>
        <v>0</v>
      </c>
    </row>
    <row r="82" spans="1:171" ht="15.95" customHeight="1" x14ac:dyDescent="0.2">
      <c r="A82" s="6"/>
      <c r="B82" s="6"/>
      <c r="C82" s="6"/>
      <c r="D82" s="6"/>
      <c r="E82" s="6" t="s">
        <v>77</v>
      </c>
      <c r="F82" s="6">
        <f t="shared" ref="F82:AK82" si="73">SUM(F49:F81)</f>
        <v>8</v>
      </c>
      <c r="G82" s="6">
        <f t="shared" si="73"/>
        <v>59</v>
      </c>
      <c r="H82" s="6">
        <f t="shared" si="73"/>
        <v>1455</v>
      </c>
      <c r="I82" s="6">
        <f t="shared" si="73"/>
        <v>705</v>
      </c>
      <c r="J82" s="6">
        <f t="shared" si="73"/>
        <v>120</v>
      </c>
      <c r="K82" s="6">
        <f t="shared" si="73"/>
        <v>0</v>
      </c>
      <c r="L82" s="6">
        <f t="shared" si="73"/>
        <v>390</v>
      </c>
      <c r="M82" s="6">
        <f t="shared" si="73"/>
        <v>0</v>
      </c>
      <c r="N82" s="6">
        <f t="shared" si="73"/>
        <v>210</v>
      </c>
      <c r="O82" s="6">
        <f t="shared" si="73"/>
        <v>0</v>
      </c>
      <c r="P82" s="6">
        <f t="shared" si="73"/>
        <v>30</v>
      </c>
      <c r="Q82" s="7">
        <f t="shared" si="73"/>
        <v>132</v>
      </c>
      <c r="R82" s="7">
        <f t="shared" si="73"/>
        <v>66.600000000000009</v>
      </c>
      <c r="S82" s="7">
        <f t="shared" si="73"/>
        <v>66.5</v>
      </c>
      <c r="T82" s="11">
        <f t="shared" si="73"/>
        <v>135</v>
      </c>
      <c r="U82" s="10">
        <f t="shared" si="73"/>
        <v>0</v>
      </c>
      <c r="V82" s="11">
        <f t="shared" si="73"/>
        <v>30</v>
      </c>
      <c r="W82" s="10">
        <f t="shared" si="73"/>
        <v>0</v>
      </c>
      <c r="X82" s="7">
        <f t="shared" si="73"/>
        <v>12.200000000000001</v>
      </c>
      <c r="Y82" s="11">
        <f t="shared" si="73"/>
        <v>0</v>
      </c>
      <c r="Z82" s="10">
        <f t="shared" si="73"/>
        <v>0</v>
      </c>
      <c r="AA82" s="11">
        <f t="shared" si="73"/>
        <v>60</v>
      </c>
      <c r="AB82" s="10">
        <f t="shared" si="73"/>
        <v>0</v>
      </c>
      <c r="AC82" s="11">
        <f t="shared" si="73"/>
        <v>0</v>
      </c>
      <c r="AD82" s="10">
        <f t="shared" si="73"/>
        <v>0</v>
      </c>
      <c r="AE82" s="11">
        <f t="shared" si="73"/>
        <v>30</v>
      </c>
      <c r="AF82" s="10">
        <f t="shared" si="73"/>
        <v>0</v>
      </c>
      <c r="AG82" s="11">
        <f t="shared" si="73"/>
        <v>0</v>
      </c>
      <c r="AH82" s="10">
        <f t="shared" si="73"/>
        <v>0</v>
      </c>
      <c r="AI82" s="11">
        <f t="shared" si="73"/>
        <v>0</v>
      </c>
      <c r="AJ82" s="10">
        <f t="shared" si="73"/>
        <v>0</v>
      </c>
      <c r="AK82" s="7">
        <f t="shared" si="73"/>
        <v>6.8</v>
      </c>
      <c r="AL82" s="7">
        <f t="shared" ref="AL82:BQ82" si="74">SUM(AL49:AL81)</f>
        <v>19</v>
      </c>
      <c r="AM82" s="11">
        <f t="shared" si="74"/>
        <v>90</v>
      </c>
      <c r="AN82" s="10">
        <f t="shared" si="74"/>
        <v>0</v>
      </c>
      <c r="AO82" s="11">
        <f t="shared" si="74"/>
        <v>45</v>
      </c>
      <c r="AP82" s="10">
        <f t="shared" si="74"/>
        <v>0</v>
      </c>
      <c r="AQ82" s="7">
        <f t="shared" si="74"/>
        <v>11.600000000000001</v>
      </c>
      <c r="AR82" s="11">
        <f t="shared" si="74"/>
        <v>0</v>
      </c>
      <c r="AS82" s="10">
        <f t="shared" si="74"/>
        <v>0</v>
      </c>
      <c r="AT82" s="11">
        <f t="shared" si="74"/>
        <v>105</v>
      </c>
      <c r="AU82" s="10">
        <f t="shared" si="74"/>
        <v>0</v>
      </c>
      <c r="AV82" s="11">
        <f t="shared" si="74"/>
        <v>0</v>
      </c>
      <c r="AW82" s="10">
        <f t="shared" si="74"/>
        <v>0</v>
      </c>
      <c r="AX82" s="11">
        <f t="shared" si="74"/>
        <v>0</v>
      </c>
      <c r="AY82" s="10">
        <f t="shared" si="74"/>
        <v>0</v>
      </c>
      <c r="AZ82" s="11">
        <f t="shared" si="74"/>
        <v>0</v>
      </c>
      <c r="BA82" s="10">
        <f t="shared" si="74"/>
        <v>0</v>
      </c>
      <c r="BB82" s="11">
        <f t="shared" si="74"/>
        <v>0</v>
      </c>
      <c r="BC82" s="10">
        <f t="shared" si="74"/>
        <v>0</v>
      </c>
      <c r="BD82" s="7">
        <f t="shared" si="74"/>
        <v>8.4</v>
      </c>
      <c r="BE82" s="7">
        <f t="shared" si="74"/>
        <v>20</v>
      </c>
      <c r="BF82" s="11">
        <f t="shared" si="74"/>
        <v>120</v>
      </c>
      <c r="BG82" s="10">
        <f t="shared" si="74"/>
        <v>0</v>
      </c>
      <c r="BH82" s="11">
        <f t="shared" si="74"/>
        <v>15</v>
      </c>
      <c r="BI82" s="10">
        <f t="shared" si="74"/>
        <v>0</v>
      </c>
      <c r="BJ82" s="7">
        <f t="shared" si="74"/>
        <v>11.400000000000002</v>
      </c>
      <c r="BK82" s="11">
        <f t="shared" si="74"/>
        <v>0</v>
      </c>
      <c r="BL82" s="10">
        <f t="shared" si="74"/>
        <v>0</v>
      </c>
      <c r="BM82" s="11">
        <f t="shared" si="74"/>
        <v>45</v>
      </c>
      <c r="BN82" s="10">
        <f t="shared" si="74"/>
        <v>0</v>
      </c>
      <c r="BO82" s="11">
        <f t="shared" si="74"/>
        <v>0</v>
      </c>
      <c r="BP82" s="10">
        <f t="shared" si="74"/>
        <v>0</v>
      </c>
      <c r="BQ82" s="11">
        <f t="shared" si="74"/>
        <v>60</v>
      </c>
      <c r="BR82" s="10">
        <f t="shared" ref="BR82:CW82" si="75">SUM(BR49:BR81)</f>
        <v>0</v>
      </c>
      <c r="BS82" s="11">
        <f t="shared" si="75"/>
        <v>0</v>
      </c>
      <c r="BT82" s="10">
        <f t="shared" si="75"/>
        <v>0</v>
      </c>
      <c r="BU82" s="11">
        <f t="shared" si="75"/>
        <v>0</v>
      </c>
      <c r="BV82" s="10">
        <f t="shared" si="75"/>
        <v>0</v>
      </c>
      <c r="BW82" s="7">
        <f t="shared" si="75"/>
        <v>8.6</v>
      </c>
      <c r="BX82" s="7">
        <f t="shared" si="75"/>
        <v>20</v>
      </c>
      <c r="BY82" s="11">
        <f t="shared" si="75"/>
        <v>90</v>
      </c>
      <c r="BZ82" s="10">
        <f t="shared" si="75"/>
        <v>0</v>
      </c>
      <c r="CA82" s="11">
        <f t="shared" si="75"/>
        <v>0</v>
      </c>
      <c r="CB82" s="10">
        <f t="shared" si="75"/>
        <v>0</v>
      </c>
      <c r="CC82" s="7">
        <f t="shared" si="75"/>
        <v>7.5</v>
      </c>
      <c r="CD82" s="11">
        <f t="shared" si="75"/>
        <v>0</v>
      </c>
      <c r="CE82" s="10">
        <f t="shared" si="75"/>
        <v>0</v>
      </c>
      <c r="CF82" s="11">
        <f t="shared" si="75"/>
        <v>45</v>
      </c>
      <c r="CG82" s="10">
        <f t="shared" si="75"/>
        <v>0</v>
      </c>
      <c r="CH82" s="11">
        <f t="shared" si="75"/>
        <v>0</v>
      </c>
      <c r="CI82" s="10">
        <f t="shared" si="75"/>
        <v>0</v>
      </c>
      <c r="CJ82" s="11">
        <f t="shared" si="75"/>
        <v>15</v>
      </c>
      <c r="CK82" s="10">
        <f t="shared" si="75"/>
        <v>0</v>
      </c>
      <c r="CL82" s="11">
        <f t="shared" si="75"/>
        <v>0</v>
      </c>
      <c r="CM82" s="10">
        <f t="shared" si="75"/>
        <v>0</v>
      </c>
      <c r="CN82" s="11">
        <f t="shared" si="75"/>
        <v>0</v>
      </c>
      <c r="CO82" s="10">
        <f t="shared" si="75"/>
        <v>0</v>
      </c>
      <c r="CP82" s="7">
        <f t="shared" si="75"/>
        <v>6.5</v>
      </c>
      <c r="CQ82" s="7">
        <f t="shared" si="75"/>
        <v>14</v>
      </c>
      <c r="CR82" s="11">
        <f t="shared" si="75"/>
        <v>105</v>
      </c>
      <c r="CS82" s="10">
        <f t="shared" si="75"/>
        <v>0</v>
      </c>
      <c r="CT82" s="11">
        <f t="shared" si="75"/>
        <v>0</v>
      </c>
      <c r="CU82" s="10">
        <f t="shared" si="75"/>
        <v>0</v>
      </c>
      <c r="CV82" s="7">
        <f t="shared" si="75"/>
        <v>7.8999999999999995</v>
      </c>
      <c r="CW82" s="11">
        <f t="shared" si="75"/>
        <v>0</v>
      </c>
      <c r="CX82" s="10">
        <f t="shared" ref="CX82:EC82" si="76">SUM(CX49:CX81)</f>
        <v>0</v>
      </c>
      <c r="CY82" s="11">
        <f t="shared" si="76"/>
        <v>75</v>
      </c>
      <c r="CZ82" s="10">
        <f t="shared" si="76"/>
        <v>0</v>
      </c>
      <c r="DA82" s="11">
        <f t="shared" si="76"/>
        <v>0</v>
      </c>
      <c r="DB82" s="10">
        <f t="shared" si="76"/>
        <v>0</v>
      </c>
      <c r="DC82" s="11">
        <f t="shared" si="76"/>
        <v>45</v>
      </c>
      <c r="DD82" s="10">
        <f t="shared" si="76"/>
        <v>0</v>
      </c>
      <c r="DE82" s="11">
        <f t="shared" si="76"/>
        <v>0</v>
      </c>
      <c r="DF82" s="10">
        <f t="shared" si="76"/>
        <v>0</v>
      </c>
      <c r="DG82" s="11">
        <f t="shared" si="76"/>
        <v>0</v>
      </c>
      <c r="DH82" s="10">
        <f t="shared" si="76"/>
        <v>0</v>
      </c>
      <c r="DI82" s="7">
        <f t="shared" si="76"/>
        <v>10.100000000000001</v>
      </c>
      <c r="DJ82" s="7">
        <f t="shared" si="76"/>
        <v>18</v>
      </c>
      <c r="DK82" s="11">
        <f t="shared" si="76"/>
        <v>75</v>
      </c>
      <c r="DL82" s="10">
        <f t="shared" si="76"/>
        <v>0</v>
      </c>
      <c r="DM82" s="11">
        <f t="shared" si="76"/>
        <v>15</v>
      </c>
      <c r="DN82" s="10">
        <f t="shared" si="76"/>
        <v>0</v>
      </c>
      <c r="DO82" s="7">
        <f t="shared" si="76"/>
        <v>7.3</v>
      </c>
      <c r="DP82" s="11">
        <f t="shared" si="76"/>
        <v>0</v>
      </c>
      <c r="DQ82" s="10">
        <f t="shared" si="76"/>
        <v>0</v>
      </c>
      <c r="DR82" s="11">
        <f t="shared" si="76"/>
        <v>30</v>
      </c>
      <c r="DS82" s="10">
        <f t="shared" si="76"/>
        <v>0</v>
      </c>
      <c r="DT82" s="11">
        <f t="shared" si="76"/>
        <v>0</v>
      </c>
      <c r="DU82" s="10">
        <f t="shared" si="76"/>
        <v>0</v>
      </c>
      <c r="DV82" s="11">
        <f t="shared" si="76"/>
        <v>45</v>
      </c>
      <c r="DW82" s="10">
        <f t="shared" si="76"/>
        <v>0</v>
      </c>
      <c r="DX82" s="11">
        <f t="shared" si="76"/>
        <v>0</v>
      </c>
      <c r="DY82" s="10">
        <f t="shared" si="76"/>
        <v>0</v>
      </c>
      <c r="DZ82" s="11">
        <f t="shared" si="76"/>
        <v>15</v>
      </c>
      <c r="EA82" s="10">
        <f t="shared" si="76"/>
        <v>0</v>
      </c>
      <c r="EB82" s="7">
        <f t="shared" si="76"/>
        <v>6.7</v>
      </c>
      <c r="EC82" s="7">
        <f t="shared" si="76"/>
        <v>14</v>
      </c>
      <c r="ED82" s="11">
        <f t="shared" ref="ED82:FI82" si="77">SUM(ED49:ED81)</f>
        <v>90</v>
      </c>
      <c r="EE82" s="10">
        <f t="shared" si="77"/>
        <v>0</v>
      </c>
      <c r="EF82" s="11">
        <f t="shared" si="77"/>
        <v>15</v>
      </c>
      <c r="EG82" s="10">
        <f t="shared" si="77"/>
        <v>0</v>
      </c>
      <c r="EH82" s="7">
        <f t="shared" si="77"/>
        <v>7.5</v>
      </c>
      <c r="EI82" s="11">
        <f t="shared" si="77"/>
        <v>0</v>
      </c>
      <c r="EJ82" s="10">
        <f t="shared" si="77"/>
        <v>0</v>
      </c>
      <c r="EK82" s="11">
        <f t="shared" si="77"/>
        <v>30</v>
      </c>
      <c r="EL82" s="10">
        <f t="shared" si="77"/>
        <v>0</v>
      </c>
      <c r="EM82" s="11">
        <f t="shared" si="77"/>
        <v>0</v>
      </c>
      <c r="EN82" s="10">
        <f t="shared" si="77"/>
        <v>0</v>
      </c>
      <c r="EO82" s="11">
        <f t="shared" si="77"/>
        <v>15</v>
      </c>
      <c r="EP82" s="10">
        <f t="shared" si="77"/>
        <v>0</v>
      </c>
      <c r="EQ82" s="11">
        <f t="shared" si="77"/>
        <v>0</v>
      </c>
      <c r="ER82" s="10">
        <f t="shared" si="77"/>
        <v>0</v>
      </c>
      <c r="ES82" s="11">
        <f t="shared" si="77"/>
        <v>15</v>
      </c>
      <c r="ET82" s="10">
        <f t="shared" si="77"/>
        <v>0</v>
      </c>
      <c r="EU82" s="7">
        <f t="shared" si="77"/>
        <v>19.5</v>
      </c>
      <c r="EV82" s="7">
        <f t="shared" si="77"/>
        <v>27</v>
      </c>
      <c r="EW82" s="11">
        <f t="shared" si="77"/>
        <v>0</v>
      </c>
      <c r="EX82" s="10">
        <f t="shared" si="77"/>
        <v>0</v>
      </c>
      <c r="EY82" s="11">
        <f t="shared" si="77"/>
        <v>0</v>
      </c>
      <c r="EZ82" s="10">
        <f t="shared" si="77"/>
        <v>0</v>
      </c>
      <c r="FA82" s="7">
        <f t="shared" si="77"/>
        <v>0</v>
      </c>
      <c r="FB82" s="11">
        <f t="shared" si="77"/>
        <v>0</v>
      </c>
      <c r="FC82" s="10">
        <f t="shared" si="77"/>
        <v>0</v>
      </c>
      <c r="FD82" s="11">
        <f t="shared" si="77"/>
        <v>0</v>
      </c>
      <c r="FE82" s="10">
        <f t="shared" si="77"/>
        <v>0</v>
      </c>
      <c r="FF82" s="11">
        <f t="shared" si="77"/>
        <v>0</v>
      </c>
      <c r="FG82" s="10">
        <f t="shared" si="77"/>
        <v>0</v>
      </c>
      <c r="FH82" s="11">
        <f t="shared" si="77"/>
        <v>0</v>
      </c>
      <c r="FI82" s="10">
        <f t="shared" si="77"/>
        <v>0</v>
      </c>
      <c r="FJ82" s="11">
        <f t="shared" ref="FJ82:FO82" si="78">SUM(FJ49:FJ81)</f>
        <v>0</v>
      </c>
      <c r="FK82" s="10">
        <f t="shared" si="78"/>
        <v>0</v>
      </c>
      <c r="FL82" s="11">
        <f t="shared" si="78"/>
        <v>0</v>
      </c>
      <c r="FM82" s="10">
        <f t="shared" si="78"/>
        <v>0</v>
      </c>
      <c r="FN82" s="7">
        <f t="shared" si="78"/>
        <v>0</v>
      </c>
      <c r="FO82" s="7">
        <f t="shared" si="78"/>
        <v>0</v>
      </c>
    </row>
    <row r="83" spans="1:171" ht="20.100000000000001" customHeight="1" x14ac:dyDescent="0.2">
      <c r="A83" s="14" t="s">
        <v>169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4"/>
      <c r="FO83" s="15"/>
    </row>
    <row r="84" spans="1:171" x14ac:dyDescent="0.2">
      <c r="A84" s="13">
        <v>50</v>
      </c>
      <c r="B84" s="13">
        <v>1</v>
      </c>
      <c r="C84" s="13"/>
      <c r="D84" s="6" t="s">
        <v>170</v>
      </c>
      <c r="E84" s="3" t="s">
        <v>171</v>
      </c>
      <c r="F84" s="6">
        <f t="shared" ref="F84:F115" si="79">COUNTIF(T84:FM84,"e")</f>
        <v>0</v>
      </c>
      <c r="G84" s="6">
        <f t="shared" ref="G84:G115" si="80">COUNTIF(T84:FM84,"z")</f>
        <v>1</v>
      </c>
      <c r="H84" s="6">
        <f t="shared" ref="H84:H115" si="81">SUM(I84:P84)</f>
        <v>30</v>
      </c>
      <c r="I84" s="6">
        <f t="shared" ref="I84:I115" si="82">T84+AM84+BF84+BY84+CR84+DK84+ED84+EW84</f>
        <v>0</v>
      </c>
      <c r="J84" s="6">
        <f t="shared" ref="J84:J115" si="83">V84+AO84+BH84+CA84+CT84+DM84+EF84+EY84</f>
        <v>0</v>
      </c>
      <c r="K84" s="6">
        <f t="shared" ref="K84:K115" si="84">Y84+AR84+BK84+CD84+CW84+DP84+EI84+FB84</f>
        <v>0</v>
      </c>
      <c r="L84" s="6">
        <f t="shared" ref="L84:L115" si="85">AA84+AT84+BM84+CF84+CY84+DR84+EK84+FD84</f>
        <v>0</v>
      </c>
      <c r="M84" s="6">
        <f t="shared" ref="M84:M115" si="86">AC84+AV84+BO84+CH84+DA84+DT84+EM84+FF84</f>
        <v>30</v>
      </c>
      <c r="N84" s="6">
        <f t="shared" ref="N84:N115" si="87">AE84+AX84+BQ84+CJ84+DC84+DV84+EO84+FH84</f>
        <v>0</v>
      </c>
      <c r="O84" s="6">
        <f t="shared" ref="O84:O115" si="88">AG84+AZ84+BS84+CL84+DE84+DX84+EQ84+FJ84</f>
        <v>0</v>
      </c>
      <c r="P84" s="6">
        <f t="shared" ref="P84:P115" si="89">AI84+BB84+BU84+CN84+DG84+DZ84+ES84+FL84</f>
        <v>0</v>
      </c>
      <c r="Q84" s="7">
        <f t="shared" ref="Q84:Q115" si="90">AL84+BE84+BX84+CQ84+DJ84+EC84+EV84+FO84</f>
        <v>2</v>
      </c>
      <c r="R84" s="7">
        <f t="shared" ref="R84:R115" si="91">AK84+BD84+BW84+CP84+DI84+EB84+EU84+FN84</f>
        <v>2</v>
      </c>
      <c r="S84" s="7">
        <v>1.3</v>
      </c>
      <c r="T84" s="11"/>
      <c r="U84" s="10"/>
      <c r="V84" s="11"/>
      <c r="W84" s="10"/>
      <c r="X84" s="7"/>
      <c r="Y84" s="11"/>
      <c r="Z84" s="10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ref="AL84:AL115" si="92">X84+AK84</f>
        <v>0</v>
      </c>
      <c r="AM84" s="11"/>
      <c r="AN84" s="10"/>
      <c r="AO84" s="11"/>
      <c r="AP84" s="10"/>
      <c r="AQ84" s="7"/>
      <c r="AR84" s="11"/>
      <c r="AS84" s="10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ref="BE84:BE115" si="93">AQ84+BD84</f>
        <v>0</v>
      </c>
      <c r="BF84" s="11"/>
      <c r="BG84" s="10"/>
      <c r="BH84" s="11"/>
      <c r="BI84" s="10"/>
      <c r="BJ84" s="7"/>
      <c r="BK84" s="11"/>
      <c r="BL84" s="10"/>
      <c r="BM84" s="11"/>
      <c r="BN84" s="10"/>
      <c r="BO84" s="11">
        <v>30</v>
      </c>
      <c r="BP84" s="10" t="s">
        <v>60</v>
      </c>
      <c r="BQ84" s="11"/>
      <c r="BR84" s="10"/>
      <c r="BS84" s="11"/>
      <c r="BT84" s="10"/>
      <c r="BU84" s="11"/>
      <c r="BV84" s="10"/>
      <c r="BW84" s="7">
        <v>2</v>
      </c>
      <c r="BX84" s="7">
        <f t="shared" ref="BX84:BX115" si="94">BJ84+BW84</f>
        <v>2</v>
      </c>
      <c r="BY84" s="11"/>
      <c r="BZ84" s="10"/>
      <c r="CA84" s="11"/>
      <c r="CB84" s="10"/>
      <c r="CC84" s="7"/>
      <c r="CD84" s="11"/>
      <c r="CE84" s="10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ref="CQ84:CQ115" si="95">CC84+CP84</f>
        <v>0</v>
      </c>
      <c r="CR84" s="11"/>
      <c r="CS84" s="10"/>
      <c r="CT84" s="11"/>
      <c r="CU84" s="10"/>
      <c r="CV84" s="7"/>
      <c r="CW84" s="11"/>
      <c r="CX84" s="10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ref="DJ84:DJ115" si="96">CV84+DI84</f>
        <v>0</v>
      </c>
      <c r="DK84" s="11"/>
      <c r="DL84" s="10"/>
      <c r="DM84" s="11"/>
      <c r="DN84" s="10"/>
      <c r="DO84" s="7"/>
      <c r="DP84" s="11"/>
      <c r="DQ84" s="10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ref="EC84:EC115" si="97">DO84+EB84</f>
        <v>0</v>
      </c>
      <c r="ED84" s="11"/>
      <c r="EE84" s="10"/>
      <c r="EF84" s="11"/>
      <c r="EG84" s="10"/>
      <c r="EH84" s="7"/>
      <c r="EI84" s="11"/>
      <c r="EJ84" s="10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ref="EV84:EV115" si="98">EH84+EU84</f>
        <v>0</v>
      </c>
      <c r="EW84" s="11"/>
      <c r="EX84" s="10"/>
      <c r="EY84" s="11"/>
      <c r="EZ84" s="10"/>
      <c r="FA84" s="7"/>
      <c r="FB84" s="11"/>
      <c r="FC84" s="10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ref="FO84:FO115" si="99">FA84+FN84</f>
        <v>0</v>
      </c>
    </row>
    <row r="85" spans="1:171" x14ac:dyDescent="0.2">
      <c r="A85" s="13">
        <v>50</v>
      </c>
      <c r="B85" s="13">
        <v>1</v>
      </c>
      <c r="C85" s="13"/>
      <c r="D85" s="6" t="s">
        <v>172</v>
      </c>
      <c r="E85" s="3" t="s">
        <v>173</v>
      </c>
      <c r="F85" s="6">
        <f t="shared" si="79"/>
        <v>0</v>
      </c>
      <c r="G85" s="6">
        <f t="shared" si="80"/>
        <v>1</v>
      </c>
      <c r="H85" s="6">
        <f t="shared" si="81"/>
        <v>30</v>
      </c>
      <c r="I85" s="6">
        <f t="shared" si="82"/>
        <v>0</v>
      </c>
      <c r="J85" s="6">
        <f t="shared" si="83"/>
        <v>0</v>
      </c>
      <c r="K85" s="6">
        <f t="shared" si="84"/>
        <v>0</v>
      </c>
      <c r="L85" s="6">
        <f t="shared" si="85"/>
        <v>0</v>
      </c>
      <c r="M85" s="6">
        <f t="shared" si="86"/>
        <v>30</v>
      </c>
      <c r="N85" s="6">
        <f t="shared" si="87"/>
        <v>0</v>
      </c>
      <c r="O85" s="6">
        <f t="shared" si="88"/>
        <v>0</v>
      </c>
      <c r="P85" s="6">
        <f t="shared" si="89"/>
        <v>0</v>
      </c>
      <c r="Q85" s="7">
        <f t="shared" si="90"/>
        <v>2</v>
      </c>
      <c r="R85" s="7">
        <f t="shared" si="91"/>
        <v>2</v>
      </c>
      <c r="S85" s="7">
        <v>1.3</v>
      </c>
      <c r="T85" s="11"/>
      <c r="U85" s="10"/>
      <c r="V85" s="11"/>
      <c r="W85" s="10"/>
      <c r="X85" s="7"/>
      <c r="Y85" s="11"/>
      <c r="Z85" s="10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2"/>
        <v>0</v>
      </c>
      <c r="AM85" s="11"/>
      <c r="AN85" s="10"/>
      <c r="AO85" s="11"/>
      <c r="AP85" s="10"/>
      <c r="AQ85" s="7"/>
      <c r="AR85" s="11"/>
      <c r="AS85" s="10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3"/>
        <v>0</v>
      </c>
      <c r="BF85" s="11"/>
      <c r="BG85" s="10"/>
      <c r="BH85" s="11"/>
      <c r="BI85" s="10"/>
      <c r="BJ85" s="7"/>
      <c r="BK85" s="11"/>
      <c r="BL85" s="10"/>
      <c r="BM85" s="11"/>
      <c r="BN85" s="10"/>
      <c r="BO85" s="11">
        <v>30</v>
      </c>
      <c r="BP85" s="10" t="s">
        <v>60</v>
      </c>
      <c r="BQ85" s="11"/>
      <c r="BR85" s="10"/>
      <c r="BS85" s="11"/>
      <c r="BT85" s="10"/>
      <c r="BU85" s="11"/>
      <c r="BV85" s="10"/>
      <c r="BW85" s="7">
        <v>2</v>
      </c>
      <c r="BX85" s="7">
        <f t="shared" si="94"/>
        <v>2</v>
      </c>
      <c r="BY85" s="11"/>
      <c r="BZ85" s="10"/>
      <c r="CA85" s="11"/>
      <c r="CB85" s="10"/>
      <c r="CC85" s="7"/>
      <c r="CD85" s="11"/>
      <c r="CE85" s="10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5"/>
        <v>0</v>
      </c>
      <c r="CR85" s="11"/>
      <c r="CS85" s="10"/>
      <c r="CT85" s="11"/>
      <c r="CU85" s="10"/>
      <c r="CV85" s="7"/>
      <c r="CW85" s="11"/>
      <c r="CX85" s="10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6"/>
        <v>0</v>
      </c>
      <c r="DK85" s="11"/>
      <c r="DL85" s="10"/>
      <c r="DM85" s="11"/>
      <c r="DN85" s="10"/>
      <c r="DO85" s="7"/>
      <c r="DP85" s="11"/>
      <c r="DQ85" s="10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7"/>
        <v>0</v>
      </c>
      <c r="ED85" s="11"/>
      <c r="EE85" s="10"/>
      <c r="EF85" s="11"/>
      <c r="EG85" s="10"/>
      <c r="EH85" s="7"/>
      <c r="EI85" s="11"/>
      <c r="EJ85" s="10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98"/>
        <v>0</v>
      </c>
      <c r="EW85" s="11"/>
      <c r="EX85" s="10"/>
      <c r="EY85" s="11"/>
      <c r="EZ85" s="10"/>
      <c r="FA85" s="7"/>
      <c r="FB85" s="11"/>
      <c r="FC85" s="10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9"/>
        <v>0</v>
      </c>
    </row>
    <row r="86" spans="1:171" x14ac:dyDescent="0.2">
      <c r="A86" s="13">
        <v>51</v>
      </c>
      <c r="B86" s="13">
        <v>1</v>
      </c>
      <c r="C86" s="13"/>
      <c r="D86" s="6" t="s">
        <v>174</v>
      </c>
      <c r="E86" s="3" t="s">
        <v>175</v>
      </c>
      <c r="F86" s="6">
        <f t="shared" si="79"/>
        <v>0</v>
      </c>
      <c r="G86" s="6">
        <f t="shared" si="80"/>
        <v>1</v>
      </c>
      <c r="H86" s="6">
        <f t="shared" si="81"/>
        <v>60</v>
      </c>
      <c r="I86" s="6">
        <f t="shared" si="82"/>
        <v>0</v>
      </c>
      <c r="J86" s="6">
        <f t="shared" si="83"/>
        <v>0</v>
      </c>
      <c r="K86" s="6">
        <f t="shared" si="84"/>
        <v>0</v>
      </c>
      <c r="L86" s="6">
        <f t="shared" si="85"/>
        <v>0</v>
      </c>
      <c r="M86" s="6">
        <f t="shared" si="86"/>
        <v>60</v>
      </c>
      <c r="N86" s="6">
        <f t="shared" si="87"/>
        <v>0</v>
      </c>
      <c r="O86" s="6">
        <f t="shared" si="88"/>
        <v>0</v>
      </c>
      <c r="P86" s="6">
        <f t="shared" si="89"/>
        <v>0</v>
      </c>
      <c r="Q86" s="7">
        <f t="shared" si="90"/>
        <v>2</v>
      </c>
      <c r="R86" s="7">
        <f t="shared" si="91"/>
        <v>2</v>
      </c>
      <c r="S86" s="7">
        <v>2</v>
      </c>
      <c r="T86" s="11"/>
      <c r="U86" s="10"/>
      <c r="V86" s="11"/>
      <c r="W86" s="10"/>
      <c r="X86" s="7"/>
      <c r="Y86" s="11"/>
      <c r="Z86" s="10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2"/>
        <v>0</v>
      </c>
      <c r="AM86" s="11"/>
      <c r="AN86" s="10"/>
      <c r="AO86" s="11"/>
      <c r="AP86" s="10"/>
      <c r="AQ86" s="7"/>
      <c r="AR86" s="11"/>
      <c r="AS86" s="10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3"/>
        <v>0</v>
      </c>
      <c r="BF86" s="11"/>
      <c r="BG86" s="10"/>
      <c r="BH86" s="11"/>
      <c r="BI86" s="10"/>
      <c r="BJ86" s="7"/>
      <c r="BK86" s="11"/>
      <c r="BL86" s="10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4"/>
        <v>0</v>
      </c>
      <c r="BY86" s="11"/>
      <c r="BZ86" s="10"/>
      <c r="CA86" s="11"/>
      <c r="CB86" s="10"/>
      <c r="CC86" s="7"/>
      <c r="CD86" s="11"/>
      <c r="CE86" s="10"/>
      <c r="CF86" s="11"/>
      <c r="CG86" s="10"/>
      <c r="CH86" s="11">
        <v>60</v>
      </c>
      <c r="CI86" s="10" t="s">
        <v>60</v>
      </c>
      <c r="CJ86" s="11"/>
      <c r="CK86" s="10"/>
      <c r="CL86" s="11"/>
      <c r="CM86" s="10"/>
      <c r="CN86" s="11"/>
      <c r="CO86" s="10"/>
      <c r="CP86" s="7">
        <v>2</v>
      </c>
      <c r="CQ86" s="7">
        <f t="shared" si="95"/>
        <v>2</v>
      </c>
      <c r="CR86" s="11"/>
      <c r="CS86" s="10"/>
      <c r="CT86" s="11"/>
      <c r="CU86" s="10"/>
      <c r="CV86" s="7"/>
      <c r="CW86" s="11"/>
      <c r="CX86" s="10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6"/>
        <v>0</v>
      </c>
      <c r="DK86" s="11"/>
      <c r="DL86" s="10"/>
      <c r="DM86" s="11"/>
      <c r="DN86" s="10"/>
      <c r="DO86" s="7"/>
      <c r="DP86" s="11"/>
      <c r="DQ86" s="10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7"/>
        <v>0</v>
      </c>
      <c r="ED86" s="11"/>
      <c r="EE86" s="10"/>
      <c r="EF86" s="11"/>
      <c r="EG86" s="10"/>
      <c r="EH86" s="7"/>
      <c r="EI86" s="11"/>
      <c r="EJ86" s="10"/>
      <c r="EK86" s="11"/>
      <c r="EL86" s="10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98"/>
        <v>0</v>
      </c>
      <c r="EW86" s="11"/>
      <c r="EX86" s="10"/>
      <c r="EY86" s="11"/>
      <c r="EZ86" s="10"/>
      <c r="FA86" s="7"/>
      <c r="FB86" s="11"/>
      <c r="FC86" s="10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9"/>
        <v>0</v>
      </c>
    </row>
    <row r="87" spans="1:171" x14ac:dyDescent="0.2">
      <c r="A87" s="13">
        <v>51</v>
      </c>
      <c r="B87" s="13">
        <v>1</v>
      </c>
      <c r="C87" s="13"/>
      <c r="D87" s="6" t="s">
        <v>176</v>
      </c>
      <c r="E87" s="3" t="s">
        <v>177</v>
      </c>
      <c r="F87" s="6">
        <f t="shared" si="79"/>
        <v>0</v>
      </c>
      <c r="G87" s="6">
        <f t="shared" si="80"/>
        <v>1</v>
      </c>
      <c r="H87" s="6">
        <f t="shared" si="81"/>
        <v>60</v>
      </c>
      <c r="I87" s="6">
        <f t="shared" si="82"/>
        <v>0</v>
      </c>
      <c r="J87" s="6">
        <f t="shared" si="83"/>
        <v>0</v>
      </c>
      <c r="K87" s="6">
        <f t="shared" si="84"/>
        <v>0</v>
      </c>
      <c r="L87" s="6">
        <f t="shared" si="85"/>
        <v>0</v>
      </c>
      <c r="M87" s="6">
        <f t="shared" si="86"/>
        <v>60</v>
      </c>
      <c r="N87" s="6">
        <f t="shared" si="87"/>
        <v>0</v>
      </c>
      <c r="O87" s="6">
        <f t="shared" si="88"/>
        <v>0</v>
      </c>
      <c r="P87" s="6">
        <f t="shared" si="89"/>
        <v>0</v>
      </c>
      <c r="Q87" s="7">
        <f t="shared" si="90"/>
        <v>2</v>
      </c>
      <c r="R87" s="7">
        <f t="shared" si="91"/>
        <v>2</v>
      </c>
      <c r="S87" s="7">
        <v>2</v>
      </c>
      <c r="T87" s="11"/>
      <c r="U87" s="10"/>
      <c r="V87" s="11"/>
      <c r="W87" s="10"/>
      <c r="X87" s="7"/>
      <c r="Y87" s="11"/>
      <c r="Z87" s="10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2"/>
        <v>0</v>
      </c>
      <c r="AM87" s="11"/>
      <c r="AN87" s="10"/>
      <c r="AO87" s="11"/>
      <c r="AP87" s="10"/>
      <c r="AQ87" s="7"/>
      <c r="AR87" s="11"/>
      <c r="AS87" s="10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3"/>
        <v>0</v>
      </c>
      <c r="BF87" s="11"/>
      <c r="BG87" s="10"/>
      <c r="BH87" s="11"/>
      <c r="BI87" s="10"/>
      <c r="BJ87" s="7"/>
      <c r="BK87" s="11"/>
      <c r="BL87" s="10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4"/>
        <v>0</v>
      </c>
      <c r="BY87" s="11"/>
      <c r="BZ87" s="10"/>
      <c r="CA87" s="11"/>
      <c r="CB87" s="10"/>
      <c r="CC87" s="7"/>
      <c r="CD87" s="11"/>
      <c r="CE87" s="10"/>
      <c r="CF87" s="11"/>
      <c r="CG87" s="10"/>
      <c r="CH87" s="11">
        <v>60</v>
      </c>
      <c r="CI87" s="10" t="s">
        <v>60</v>
      </c>
      <c r="CJ87" s="11"/>
      <c r="CK87" s="10"/>
      <c r="CL87" s="11"/>
      <c r="CM87" s="10"/>
      <c r="CN87" s="11"/>
      <c r="CO87" s="10"/>
      <c r="CP87" s="7">
        <v>2</v>
      </c>
      <c r="CQ87" s="7">
        <f t="shared" si="95"/>
        <v>2</v>
      </c>
      <c r="CR87" s="11"/>
      <c r="CS87" s="10"/>
      <c r="CT87" s="11"/>
      <c r="CU87" s="10"/>
      <c r="CV87" s="7"/>
      <c r="CW87" s="11"/>
      <c r="CX87" s="10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6"/>
        <v>0</v>
      </c>
      <c r="DK87" s="11"/>
      <c r="DL87" s="10"/>
      <c r="DM87" s="11"/>
      <c r="DN87" s="10"/>
      <c r="DO87" s="7"/>
      <c r="DP87" s="11"/>
      <c r="DQ87" s="10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7"/>
        <v>0</v>
      </c>
      <c r="ED87" s="11"/>
      <c r="EE87" s="10"/>
      <c r="EF87" s="11"/>
      <c r="EG87" s="10"/>
      <c r="EH87" s="7"/>
      <c r="EI87" s="11"/>
      <c r="EJ87" s="10"/>
      <c r="EK87" s="11"/>
      <c r="EL87" s="10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98"/>
        <v>0</v>
      </c>
      <c r="EW87" s="11"/>
      <c r="EX87" s="10"/>
      <c r="EY87" s="11"/>
      <c r="EZ87" s="10"/>
      <c r="FA87" s="7"/>
      <c r="FB87" s="11"/>
      <c r="FC87" s="10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9"/>
        <v>0</v>
      </c>
    </row>
    <row r="88" spans="1:171" x14ac:dyDescent="0.2">
      <c r="A88" s="13">
        <v>52</v>
      </c>
      <c r="B88" s="13">
        <v>1</v>
      </c>
      <c r="C88" s="13"/>
      <c r="D88" s="6" t="s">
        <v>178</v>
      </c>
      <c r="E88" s="3" t="s">
        <v>179</v>
      </c>
      <c r="F88" s="6">
        <f t="shared" si="79"/>
        <v>1</v>
      </c>
      <c r="G88" s="6">
        <f t="shared" si="80"/>
        <v>0</v>
      </c>
      <c r="H88" s="6">
        <f t="shared" si="81"/>
        <v>60</v>
      </c>
      <c r="I88" s="6">
        <f t="shared" si="82"/>
        <v>0</v>
      </c>
      <c r="J88" s="6">
        <f t="shared" si="83"/>
        <v>0</v>
      </c>
      <c r="K88" s="6">
        <f t="shared" si="84"/>
        <v>0</v>
      </c>
      <c r="L88" s="6">
        <f t="shared" si="85"/>
        <v>0</v>
      </c>
      <c r="M88" s="6">
        <f t="shared" si="86"/>
        <v>60</v>
      </c>
      <c r="N88" s="6">
        <f t="shared" si="87"/>
        <v>0</v>
      </c>
      <c r="O88" s="6">
        <f t="shared" si="88"/>
        <v>0</v>
      </c>
      <c r="P88" s="6">
        <f t="shared" si="89"/>
        <v>0</v>
      </c>
      <c r="Q88" s="7">
        <f t="shared" si="90"/>
        <v>3</v>
      </c>
      <c r="R88" s="7">
        <f t="shared" si="91"/>
        <v>3</v>
      </c>
      <c r="S88" s="7">
        <v>2.6</v>
      </c>
      <c r="T88" s="11"/>
      <c r="U88" s="10"/>
      <c r="V88" s="11"/>
      <c r="W88" s="10"/>
      <c r="X88" s="7"/>
      <c r="Y88" s="11"/>
      <c r="Z88" s="10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2"/>
        <v>0</v>
      </c>
      <c r="AM88" s="11"/>
      <c r="AN88" s="10"/>
      <c r="AO88" s="11"/>
      <c r="AP88" s="10"/>
      <c r="AQ88" s="7"/>
      <c r="AR88" s="11"/>
      <c r="AS88" s="10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3"/>
        <v>0</v>
      </c>
      <c r="BF88" s="11"/>
      <c r="BG88" s="10"/>
      <c r="BH88" s="11"/>
      <c r="BI88" s="10"/>
      <c r="BJ88" s="7"/>
      <c r="BK88" s="11"/>
      <c r="BL88" s="10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94"/>
        <v>0</v>
      </c>
      <c r="BY88" s="11"/>
      <c r="BZ88" s="10"/>
      <c r="CA88" s="11"/>
      <c r="CB88" s="10"/>
      <c r="CC88" s="7"/>
      <c r="CD88" s="11"/>
      <c r="CE88" s="10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95"/>
        <v>0</v>
      </c>
      <c r="CR88" s="11"/>
      <c r="CS88" s="10"/>
      <c r="CT88" s="11"/>
      <c r="CU88" s="10"/>
      <c r="CV88" s="7"/>
      <c r="CW88" s="11"/>
      <c r="CX88" s="10"/>
      <c r="CY88" s="11"/>
      <c r="CZ88" s="10"/>
      <c r="DA88" s="11">
        <v>60</v>
      </c>
      <c r="DB88" s="10" t="s">
        <v>63</v>
      </c>
      <c r="DC88" s="11"/>
      <c r="DD88" s="10"/>
      <c r="DE88" s="11"/>
      <c r="DF88" s="10"/>
      <c r="DG88" s="11"/>
      <c r="DH88" s="10"/>
      <c r="DI88" s="7">
        <v>3</v>
      </c>
      <c r="DJ88" s="7">
        <f t="shared" si="96"/>
        <v>3</v>
      </c>
      <c r="DK88" s="11"/>
      <c r="DL88" s="10"/>
      <c r="DM88" s="11"/>
      <c r="DN88" s="10"/>
      <c r="DO88" s="7"/>
      <c r="DP88" s="11"/>
      <c r="DQ88" s="10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97"/>
        <v>0</v>
      </c>
      <c r="ED88" s="11"/>
      <c r="EE88" s="10"/>
      <c r="EF88" s="11"/>
      <c r="EG88" s="10"/>
      <c r="EH88" s="7"/>
      <c r="EI88" s="11"/>
      <c r="EJ88" s="10"/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98"/>
        <v>0</v>
      </c>
      <c r="EW88" s="11"/>
      <c r="EX88" s="10"/>
      <c r="EY88" s="11"/>
      <c r="EZ88" s="10"/>
      <c r="FA88" s="7"/>
      <c r="FB88" s="11"/>
      <c r="FC88" s="10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99"/>
        <v>0</v>
      </c>
    </row>
    <row r="89" spans="1:171" x14ac:dyDescent="0.2">
      <c r="A89" s="13">
        <v>52</v>
      </c>
      <c r="B89" s="13">
        <v>1</v>
      </c>
      <c r="C89" s="13"/>
      <c r="D89" s="6" t="s">
        <v>180</v>
      </c>
      <c r="E89" s="3" t="s">
        <v>181</v>
      </c>
      <c r="F89" s="6">
        <f t="shared" si="79"/>
        <v>1</v>
      </c>
      <c r="G89" s="6">
        <f t="shared" si="80"/>
        <v>0</v>
      </c>
      <c r="H89" s="6">
        <f t="shared" si="81"/>
        <v>60</v>
      </c>
      <c r="I89" s="6">
        <f t="shared" si="82"/>
        <v>0</v>
      </c>
      <c r="J89" s="6">
        <f t="shared" si="83"/>
        <v>0</v>
      </c>
      <c r="K89" s="6">
        <f t="shared" si="84"/>
        <v>0</v>
      </c>
      <c r="L89" s="6">
        <f t="shared" si="85"/>
        <v>0</v>
      </c>
      <c r="M89" s="6">
        <f t="shared" si="86"/>
        <v>60</v>
      </c>
      <c r="N89" s="6">
        <f t="shared" si="87"/>
        <v>0</v>
      </c>
      <c r="O89" s="6">
        <f t="shared" si="88"/>
        <v>0</v>
      </c>
      <c r="P89" s="6">
        <f t="shared" si="89"/>
        <v>0</v>
      </c>
      <c r="Q89" s="7">
        <f t="shared" si="90"/>
        <v>3</v>
      </c>
      <c r="R89" s="7">
        <f t="shared" si="91"/>
        <v>3</v>
      </c>
      <c r="S89" s="7">
        <v>2.6</v>
      </c>
      <c r="T89" s="11"/>
      <c r="U89" s="10"/>
      <c r="V89" s="11"/>
      <c r="W89" s="10"/>
      <c r="X89" s="7"/>
      <c r="Y89" s="11"/>
      <c r="Z89" s="10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2"/>
        <v>0</v>
      </c>
      <c r="AM89" s="11"/>
      <c r="AN89" s="10"/>
      <c r="AO89" s="11"/>
      <c r="AP89" s="10"/>
      <c r="AQ89" s="7"/>
      <c r="AR89" s="11"/>
      <c r="AS89" s="10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3"/>
        <v>0</v>
      </c>
      <c r="BF89" s="11"/>
      <c r="BG89" s="10"/>
      <c r="BH89" s="11"/>
      <c r="BI89" s="10"/>
      <c r="BJ89" s="7"/>
      <c r="BK89" s="11"/>
      <c r="BL89" s="10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94"/>
        <v>0</v>
      </c>
      <c r="BY89" s="11"/>
      <c r="BZ89" s="10"/>
      <c r="CA89" s="11"/>
      <c r="CB89" s="10"/>
      <c r="CC89" s="7"/>
      <c r="CD89" s="11"/>
      <c r="CE89" s="10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95"/>
        <v>0</v>
      </c>
      <c r="CR89" s="11"/>
      <c r="CS89" s="10"/>
      <c r="CT89" s="11"/>
      <c r="CU89" s="10"/>
      <c r="CV89" s="7"/>
      <c r="CW89" s="11"/>
      <c r="CX89" s="10"/>
      <c r="CY89" s="11"/>
      <c r="CZ89" s="10"/>
      <c r="DA89" s="11">
        <v>60</v>
      </c>
      <c r="DB89" s="10" t="s">
        <v>63</v>
      </c>
      <c r="DC89" s="11"/>
      <c r="DD89" s="10"/>
      <c r="DE89" s="11"/>
      <c r="DF89" s="10"/>
      <c r="DG89" s="11"/>
      <c r="DH89" s="10"/>
      <c r="DI89" s="7">
        <v>3</v>
      </c>
      <c r="DJ89" s="7">
        <f t="shared" si="96"/>
        <v>3</v>
      </c>
      <c r="DK89" s="11"/>
      <c r="DL89" s="10"/>
      <c r="DM89" s="11"/>
      <c r="DN89" s="10"/>
      <c r="DO89" s="7"/>
      <c r="DP89" s="11"/>
      <c r="DQ89" s="10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97"/>
        <v>0</v>
      </c>
      <c r="ED89" s="11"/>
      <c r="EE89" s="10"/>
      <c r="EF89" s="11"/>
      <c r="EG89" s="10"/>
      <c r="EH89" s="7"/>
      <c r="EI89" s="11"/>
      <c r="EJ89" s="10"/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98"/>
        <v>0</v>
      </c>
      <c r="EW89" s="11"/>
      <c r="EX89" s="10"/>
      <c r="EY89" s="11"/>
      <c r="EZ89" s="10"/>
      <c r="FA89" s="7"/>
      <c r="FB89" s="11"/>
      <c r="FC89" s="10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99"/>
        <v>0</v>
      </c>
    </row>
    <row r="90" spans="1:171" x14ac:dyDescent="0.2">
      <c r="A90" s="13">
        <v>1</v>
      </c>
      <c r="B90" s="13">
        <v>1</v>
      </c>
      <c r="C90" s="13"/>
      <c r="D90" s="6" t="s">
        <v>182</v>
      </c>
      <c r="E90" s="3" t="s">
        <v>183</v>
      </c>
      <c r="F90" s="6">
        <f t="shared" si="79"/>
        <v>0</v>
      </c>
      <c r="G90" s="6">
        <f t="shared" si="80"/>
        <v>1</v>
      </c>
      <c r="H90" s="6">
        <f t="shared" si="81"/>
        <v>15</v>
      </c>
      <c r="I90" s="6">
        <f t="shared" si="82"/>
        <v>15</v>
      </c>
      <c r="J90" s="6">
        <f t="shared" si="83"/>
        <v>0</v>
      </c>
      <c r="K90" s="6">
        <f t="shared" si="84"/>
        <v>0</v>
      </c>
      <c r="L90" s="6">
        <f t="shared" si="85"/>
        <v>0</v>
      </c>
      <c r="M90" s="6">
        <f t="shared" si="86"/>
        <v>0</v>
      </c>
      <c r="N90" s="6">
        <f t="shared" si="87"/>
        <v>0</v>
      </c>
      <c r="O90" s="6">
        <f t="shared" si="88"/>
        <v>0</v>
      </c>
      <c r="P90" s="6">
        <f t="shared" si="89"/>
        <v>0</v>
      </c>
      <c r="Q90" s="7">
        <f t="shared" si="90"/>
        <v>1</v>
      </c>
      <c r="R90" s="7">
        <f t="shared" si="91"/>
        <v>0</v>
      </c>
      <c r="S90" s="7">
        <v>0.6</v>
      </c>
      <c r="T90" s="11"/>
      <c r="U90" s="10"/>
      <c r="V90" s="11"/>
      <c r="W90" s="10"/>
      <c r="X90" s="7"/>
      <c r="Y90" s="11"/>
      <c r="Z90" s="10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2"/>
        <v>0</v>
      </c>
      <c r="AM90" s="11"/>
      <c r="AN90" s="10"/>
      <c r="AO90" s="11"/>
      <c r="AP90" s="10"/>
      <c r="AQ90" s="7"/>
      <c r="AR90" s="11"/>
      <c r="AS90" s="10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3"/>
        <v>0</v>
      </c>
      <c r="BF90" s="11"/>
      <c r="BG90" s="10"/>
      <c r="BH90" s="11"/>
      <c r="BI90" s="10"/>
      <c r="BJ90" s="7"/>
      <c r="BK90" s="11"/>
      <c r="BL90" s="10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94"/>
        <v>0</v>
      </c>
      <c r="BY90" s="11"/>
      <c r="BZ90" s="10"/>
      <c r="CA90" s="11"/>
      <c r="CB90" s="10"/>
      <c r="CC90" s="7"/>
      <c r="CD90" s="11"/>
      <c r="CE90" s="10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95"/>
        <v>0</v>
      </c>
      <c r="CR90" s="11"/>
      <c r="CS90" s="10"/>
      <c r="CT90" s="11"/>
      <c r="CU90" s="10"/>
      <c r="CV90" s="7"/>
      <c r="CW90" s="11"/>
      <c r="CX90" s="10"/>
      <c r="CY90" s="11"/>
      <c r="CZ90" s="10"/>
      <c r="DA90" s="11"/>
      <c r="DB90" s="10"/>
      <c r="DC90" s="11"/>
      <c r="DD90" s="10"/>
      <c r="DE90" s="11"/>
      <c r="DF90" s="10"/>
      <c r="DG90" s="11"/>
      <c r="DH90" s="10"/>
      <c r="DI90" s="7"/>
      <c r="DJ90" s="7">
        <f t="shared" si="96"/>
        <v>0</v>
      </c>
      <c r="DK90" s="11"/>
      <c r="DL90" s="10"/>
      <c r="DM90" s="11"/>
      <c r="DN90" s="10"/>
      <c r="DO90" s="7"/>
      <c r="DP90" s="11"/>
      <c r="DQ90" s="10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97"/>
        <v>0</v>
      </c>
      <c r="ED90" s="11">
        <v>15</v>
      </c>
      <c r="EE90" s="10" t="s">
        <v>60</v>
      </c>
      <c r="EF90" s="11"/>
      <c r="EG90" s="10"/>
      <c r="EH90" s="7">
        <v>1</v>
      </c>
      <c r="EI90" s="11"/>
      <c r="EJ90" s="10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98"/>
        <v>1</v>
      </c>
      <c r="EW90" s="11"/>
      <c r="EX90" s="10"/>
      <c r="EY90" s="11"/>
      <c r="EZ90" s="10"/>
      <c r="FA90" s="7"/>
      <c r="FB90" s="11"/>
      <c r="FC90" s="10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9"/>
        <v>0</v>
      </c>
    </row>
    <row r="91" spans="1:171" x14ac:dyDescent="0.2">
      <c r="A91" s="13">
        <v>1</v>
      </c>
      <c r="B91" s="13">
        <v>1</v>
      </c>
      <c r="C91" s="13"/>
      <c r="D91" s="6" t="s">
        <v>184</v>
      </c>
      <c r="E91" s="3" t="s">
        <v>185</v>
      </c>
      <c r="F91" s="6">
        <f t="shared" si="79"/>
        <v>0</v>
      </c>
      <c r="G91" s="6">
        <f t="shared" si="80"/>
        <v>1</v>
      </c>
      <c r="H91" s="6">
        <f t="shared" si="81"/>
        <v>15</v>
      </c>
      <c r="I91" s="6">
        <f t="shared" si="82"/>
        <v>15</v>
      </c>
      <c r="J91" s="6">
        <f t="shared" si="83"/>
        <v>0</v>
      </c>
      <c r="K91" s="6">
        <f t="shared" si="84"/>
        <v>0</v>
      </c>
      <c r="L91" s="6">
        <f t="shared" si="85"/>
        <v>0</v>
      </c>
      <c r="M91" s="6">
        <f t="shared" si="86"/>
        <v>0</v>
      </c>
      <c r="N91" s="6">
        <f t="shared" si="87"/>
        <v>0</v>
      </c>
      <c r="O91" s="6">
        <f t="shared" si="88"/>
        <v>0</v>
      </c>
      <c r="P91" s="6">
        <f t="shared" si="89"/>
        <v>0</v>
      </c>
      <c r="Q91" s="7">
        <f t="shared" si="90"/>
        <v>1</v>
      </c>
      <c r="R91" s="7">
        <f t="shared" si="91"/>
        <v>0</v>
      </c>
      <c r="S91" s="7">
        <v>0.7</v>
      </c>
      <c r="T91" s="11"/>
      <c r="U91" s="10"/>
      <c r="V91" s="11"/>
      <c r="W91" s="10"/>
      <c r="X91" s="7"/>
      <c r="Y91" s="11"/>
      <c r="Z91" s="10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2"/>
        <v>0</v>
      </c>
      <c r="AM91" s="11"/>
      <c r="AN91" s="10"/>
      <c r="AO91" s="11"/>
      <c r="AP91" s="10"/>
      <c r="AQ91" s="7"/>
      <c r="AR91" s="11"/>
      <c r="AS91" s="10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3"/>
        <v>0</v>
      </c>
      <c r="BF91" s="11"/>
      <c r="BG91" s="10"/>
      <c r="BH91" s="11"/>
      <c r="BI91" s="10"/>
      <c r="BJ91" s="7"/>
      <c r="BK91" s="11"/>
      <c r="BL91" s="10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94"/>
        <v>0</v>
      </c>
      <c r="BY91" s="11"/>
      <c r="BZ91" s="10"/>
      <c r="CA91" s="11"/>
      <c r="CB91" s="10"/>
      <c r="CC91" s="7"/>
      <c r="CD91" s="11"/>
      <c r="CE91" s="10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95"/>
        <v>0</v>
      </c>
      <c r="CR91" s="11"/>
      <c r="CS91" s="10"/>
      <c r="CT91" s="11"/>
      <c r="CU91" s="10"/>
      <c r="CV91" s="7"/>
      <c r="CW91" s="11"/>
      <c r="CX91" s="10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96"/>
        <v>0</v>
      </c>
      <c r="DK91" s="11"/>
      <c r="DL91" s="10"/>
      <c r="DM91" s="11"/>
      <c r="DN91" s="10"/>
      <c r="DO91" s="7"/>
      <c r="DP91" s="11"/>
      <c r="DQ91" s="10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97"/>
        <v>0</v>
      </c>
      <c r="ED91" s="11">
        <v>15</v>
      </c>
      <c r="EE91" s="10" t="s">
        <v>60</v>
      </c>
      <c r="EF91" s="11"/>
      <c r="EG91" s="10"/>
      <c r="EH91" s="7">
        <v>1</v>
      </c>
      <c r="EI91" s="11"/>
      <c r="EJ91" s="10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98"/>
        <v>1</v>
      </c>
      <c r="EW91" s="11"/>
      <c r="EX91" s="10"/>
      <c r="EY91" s="11"/>
      <c r="EZ91" s="10"/>
      <c r="FA91" s="7"/>
      <c r="FB91" s="11"/>
      <c r="FC91" s="10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99"/>
        <v>0</v>
      </c>
    </row>
    <row r="92" spans="1:171" x14ac:dyDescent="0.2">
      <c r="A92" s="13">
        <v>2</v>
      </c>
      <c r="B92" s="13">
        <v>1</v>
      </c>
      <c r="C92" s="13"/>
      <c r="D92" s="6" t="s">
        <v>186</v>
      </c>
      <c r="E92" s="3" t="s">
        <v>187</v>
      </c>
      <c r="F92" s="6">
        <f t="shared" si="79"/>
        <v>0</v>
      </c>
      <c r="G92" s="6">
        <f t="shared" si="80"/>
        <v>1</v>
      </c>
      <c r="H92" s="6">
        <f t="shared" si="81"/>
        <v>15</v>
      </c>
      <c r="I92" s="6">
        <f t="shared" si="82"/>
        <v>15</v>
      </c>
      <c r="J92" s="6">
        <f t="shared" si="83"/>
        <v>0</v>
      </c>
      <c r="K92" s="6">
        <f t="shared" si="84"/>
        <v>0</v>
      </c>
      <c r="L92" s="6">
        <f t="shared" si="85"/>
        <v>0</v>
      </c>
      <c r="M92" s="6">
        <f t="shared" si="86"/>
        <v>0</v>
      </c>
      <c r="N92" s="6">
        <f t="shared" si="87"/>
        <v>0</v>
      </c>
      <c r="O92" s="6">
        <f t="shared" si="88"/>
        <v>0</v>
      </c>
      <c r="P92" s="6">
        <f t="shared" si="89"/>
        <v>0</v>
      </c>
      <c r="Q92" s="7">
        <f t="shared" si="90"/>
        <v>1</v>
      </c>
      <c r="R92" s="7">
        <f t="shared" si="91"/>
        <v>0</v>
      </c>
      <c r="S92" s="7">
        <v>0.7</v>
      </c>
      <c r="T92" s="11"/>
      <c r="U92" s="10"/>
      <c r="V92" s="11"/>
      <c r="W92" s="10"/>
      <c r="X92" s="7"/>
      <c r="Y92" s="11"/>
      <c r="Z92" s="10"/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2"/>
        <v>0</v>
      </c>
      <c r="AM92" s="11"/>
      <c r="AN92" s="10"/>
      <c r="AO92" s="11"/>
      <c r="AP92" s="10"/>
      <c r="AQ92" s="7"/>
      <c r="AR92" s="11"/>
      <c r="AS92" s="10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3"/>
        <v>0</v>
      </c>
      <c r="BF92" s="11"/>
      <c r="BG92" s="10"/>
      <c r="BH92" s="11"/>
      <c r="BI92" s="10"/>
      <c r="BJ92" s="7"/>
      <c r="BK92" s="11"/>
      <c r="BL92" s="10"/>
      <c r="BM92" s="11"/>
      <c r="BN92" s="10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94"/>
        <v>0</v>
      </c>
      <c r="BY92" s="11"/>
      <c r="BZ92" s="10"/>
      <c r="CA92" s="11"/>
      <c r="CB92" s="10"/>
      <c r="CC92" s="7"/>
      <c r="CD92" s="11"/>
      <c r="CE92" s="10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95"/>
        <v>0</v>
      </c>
      <c r="CR92" s="11"/>
      <c r="CS92" s="10"/>
      <c r="CT92" s="11"/>
      <c r="CU92" s="10"/>
      <c r="CV92" s="7"/>
      <c r="CW92" s="11"/>
      <c r="CX92" s="10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96"/>
        <v>0</v>
      </c>
      <c r="DK92" s="11">
        <v>15</v>
      </c>
      <c r="DL92" s="10" t="s">
        <v>60</v>
      </c>
      <c r="DM92" s="11"/>
      <c r="DN92" s="10"/>
      <c r="DO92" s="7">
        <v>1</v>
      </c>
      <c r="DP92" s="11"/>
      <c r="DQ92" s="10"/>
      <c r="DR92" s="11"/>
      <c r="DS92" s="10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97"/>
        <v>1</v>
      </c>
      <c r="ED92" s="11"/>
      <c r="EE92" s="10"/>
      <c r="EF92" s="11"/>
      <c r="EG92" s="10"/>
      <c r="EH92" s="7"/>
      <c r="EI92" s="11"/>
      <c r="EJ92" s="10"/>
      <c r="EK92" s="11"/>
      <c r="EL92" s="10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98"/>
        <v>0</v>
      </c>
      <c r="EW92" s="11"/>
      <c r="EX92" s="10"/>
      <c r="EY92" s="11"/>
      <c r="EZ92" s="10"/>
      <c r="FA92" s="7"/>
      <c r="FB92" s="11"/>
      <c r="FC92" s="10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99"/>
        <v>0</v>
      </c>
    </row>
    <row r="93" spans="1:171" x14ac:dyDescent="0.2">
      <c r="A93" s="13">
        <v>2</v>
      </c>
      <c r="B93" s="13">
        <v>1</v>
      </c>
      <c r="C93" s="13"/>
      <c r="D93" s="6" t="s">
        <v>188</v>
      </c>
      <c r="E93" s="3" t="s">
        <v>189</v>
      </c>
      <c r="F93" s="6">
        <f t="shared" si="79"/>
        <v>0</v>
      </c>
      <c r="G93" s="6">
        <f t="shared" si="80"/>
        <v>1</v>
      </c>
      <c r="H93" s="6">
        <f t="shared" si="81"/>
        <v>15</v>
      </c>
      <c r="I93" s="6">
        <f t="shared" si="82"/>
        <v>15</v>
      </c>
      <c r="J93" s="6">
        <f t="shared" si="83"/>
        <v>0</v>
      </c>
      <c r="K93" s="6">
        <f t="shared" si="84"/>
        <v>0</v>
      </c>
      <c r="L93" s="6">
        <f t="shared" si="85"/>
        <v>0</v>
      </c>
      <c r="M93" s="6">
        <f t="shared" si="86"/>
        <v>0</v>
      </c>
      <c r="N93" s="6">
        <f t="shared" si="87"/>
        <v>0</v>
      </c>
      <c r="O93" s="6">
        <f t="shared" si="88"/>
        <v>0</v>
      </c>
      <c r="P93" s="6">
        <f t="shared" si="89"/>
        <v>0</v>
      </c>
      <c r="Q93" s="7">
        <f t="shared" si="90"/>
        <v>1</v>
      </c>
      <c r="R93" s="7">
        <f t="shared" si="91"/>
        <v>0</v>
      </c>
      <c r="S93" s="7">
        <v>0.7</v>
      </c>
      <c r="T93" s="11"/>
      <c r="U93" s="10"/>
      <c r="V93" s="11"/>
      <c r="W93" s="10"/>
      <c r="X93" s="7"/>
      <c r="Y93" s="11"/>
      <c r="Z93" s="10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2"/>
        <v>0</v>
      </c>
      <c r="AM93" s="11"/>
      <c r="AN93" s="10"/>
      <c r="AO93" s="11"/>
      <c r="AP93" s="10"/>
      <c r="AQ93" s="7"/>
      <c r="AR93" s="11"/>
      <c r="AS93" s="10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3"/>
        <v>0</v>
      </c>
      <c r="BF93" s="11"/>
      <c r="BG93" s="10"/>
      <c r="BH93" s="11"/>
      <c r="BI93" s="10"/>
      <c r="BJ93" s="7"/>
      <c r="BK93" s="11"/>
      <c r="BL93" s="10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94"/>
        <v>0</v>
      </c>
      <c r="BY93" s="11"/>
      <c r="BZ93" s="10"/>
      <c r="CA93" s="11"/>
      <c r="CB93" s="10"/>
      <c r="CC93" s="7"/>
      <c r="CD93" s="11"/>
      <c r="CE93" s="10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95"/>
        <v>0</v>
      </c>
      <c r="CR93" s="11"/>
      <c r="CS93" s="10"/>
      <c r="CT93" s="11"/>
      <c r="CU93" s="10"/>
      <c r="CV93" s="7"/>
      <c r="CW93" s="11"/>
      <c r="CX93" s="10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96"/>
        <v>0</v>
      </c>
      <c r="DK93" s="11">
        <v>15</v>
      </c>
      <c r="DL93" s="10" t="s">
        <v>60</v>
      </c>
      <c r="DM93" s="11"/>
      <c r="DN93" s="10"/>
      <c r="DO93" s="7">
        <v>1</v>
      </c>
      <c r="DP93" s="11"/>
      <c r="DQ93" s="10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97"/>
        <v>1</v>
      </c>
      <c r="ED93" s="11"/>
      <c r="EE93" s="10"/>
      <c r="EF93" s="11"/>
      <c r="EG93" s="10"/>
      <c r="EH93" s="7"/>
      <c r="EI93" s="11"/>
      <c r="EJ93" s="10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98"/>
        <v>0</v>
      </c>
      <c r="EW93" s="11"/>
      <c r="EX93" s="10"/>
      <c r="EY93" s="11"/>
      <c r="EZ93" s="10"/>
      <c r="FA93" s="7"/>
      <c r="FB93" s="11"/>
      <c r="FC93" s="10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99"/>
        <v>0</v>
      </c>
    </row>
    <row r="94" spans="1:171" x14ac:dyDescent="0.2">
      <c r="A94" s="13">
        <v>20</v>
      </c>
      <c r="B94" s="13">
        <v>1</v>
      </c>
      <c r="C94" s="13"/>
      <c r="D94" s="6" t="s">
        <v>190</v>
      </c>
      <c r="E94" s="3" t="s">
        <v>191</v>
      </c>
      <c r="F94" s="6">
        <f t="shared" si="79"/>
        <v>0</v>
      </c>
      <c r="G94" s="6">
        <f t="shared" si="80"/>
        <v>2</v>
      </c>
      <c r="H94" s="6">
        <f t="shared" si="81"/>
        <v>30</v>
      </c>
      <c r="I94" s="6">
        <f t="shared" si="82"/>
        <v>15</v>
      </c>
      <c r="J94" s="6">
        <f t="shared" si="83"/>
        <v>15</v>
      </c>
      <c r="K94" s="6">
        <f t="shared" si="84"/>
        <v>0</v>
      </c>
      <c r="L94" s="6">
        <f t="shared" si="85"/>
        <v>0</v>
      </c>
      <c r="M94" s="6">
        <f t="shared" si="86"/>
        <v>0</v>
      </c>
      <c r="N94" s="6">
        <f t="shared" si="87"/>
        <v>0</v>
      </c>
      <c r="O94" s="6">
        <f t="shared" si="88"/>
        <v>0</v>
      </c>
      <c r="P94" s="6">
        <f t="shared" si="89"/>
        <v>0</v>
      </c>
      <c r="Q94" s="7">
        <f t="shared" si="90"/>
        <v>2</v>
      </c>
      <c r="R94" s="7">
        <f t="shared" si="91"/>
        <v>0</v>
      </c>
      <c r="S94" s="7">
        <v>1.4</v>
      </c>
      <c r="T94" s="11"/>
      <c r="U94" s="10"/>
      <c r="V94" s="11"/>
      <c r="W94" s="10"/>
      <c r="X94" s="7"/>
      <c r="Y94" s="11"/>
      <c r="Z94" s="10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2"/>
        <v>0</v>
      </c>
      <c r="AM94" s="11"/>
      <c r="AN94" s="10"/>
      <c r="AO94" s="11"/>
      <c r="AP94" s="10"/>
      <c r="AQ94" s="7"/>
      <c r="AR94" s="11"/>
      <c r="AS94" s="10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3"/>
        <v>0</v>
      </c>
      <c r="BF94" s="11"/>
      <c r="BG94" s="10"/>
      <c r="BH94" s="11"/>
      <c r="BI94" s="10"/>
      <c r="BJ94" s="7"/>
      <c r="BK94" s="11"/>
      <c r="BL94" s="10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94"/>
        <v>0</v>
      </c>
      <c r="BY94" s="11"/>
      <c r="BZ94" s="10"/>
      <c r="CA94" s="11"/>
      <c r="CB94" s="10"/>
      <c r="CC94" s="7"/>
      <c r="CD94" s="11"/>
      <c r="CE94" s="10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95"/>
        <v>0</v>
      </c>
      <c r="CR94" s="11">
        <v>15</v>
      </c>
      <c r="CS94" s="10" t="s">
        <v>60</v>
      </c>
      <c r="CT94" s="11">
        <v>15</v>
      </c>
      <c r="CU94" s="10" t="s">
        <v>60</v>
      </c>
      <c r="CV94" s="7">
        <v>2</v>
      </c>
      <c r="CW94" s="11"/>
      <c r="CX94" s="10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96"/>
        <v>2</v>
      </c>
      <c r="DK94" s="11"/>
      <c r="DL94" s="10"/>
      <c r="DM94" s="11"/>
      <c r="DN94" s="10"/>
      <c r="DO94" s="7"/>
      <c r="DP94" s="11"/>
      <c r="DQ94" s="10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97"/>
        <v>0</v>
      </c>
      <c r="ED94" s="11"/>
      <c r="EE94" s="10"/>
      <c r="EF94" s="11"/>
      <c r="EG94" s="10"/>
      <c r="EH94" s="7"/>
      <c r="EI94" s="11"/>
      <c r="EJ94" s="10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98"/>
        <v>0</v>
      </c>
      <c r="EW94" s="11"/>
      <c r="EX94" s="10"/>
      <c r="EY94" s="11"/>
      <c r="EZ94" s="10"/>
      <c r="FA94" s="7"/>
      <c r="FB94" s="11"/>
      <c r="FC94" s="10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99"/>
        <v>0</v>
      </c>
    </row>
    <row r="95" spans="1:171" x14ac:dyDescent="0.2">
      <c r="A95" s="13">
        <v>20</v>
      </c>
      <c r="B95" s="13">
        <v>1</v>
      </c>
      <c r="C95" s="13"/>
      <c r="D95" s="6" t="s">
        <v>192</v>
      </c>
      <c r="E95" s="3" t="s">
        <v>193</v>
      </c>
      <c r="F95" s="6">
        <f t="shared" si="79"/>
        <v>0</v>
      </c>
      <c r="G95" s="6">
        <f t="shared" si="80"/>
        <v>2</v>
      </c>
      <c r="H95" s="6">
        <f t="shared" si="81"/>
        <v>30</v>
      </c>
      <c r="I95" s="6">
        <f t="shared" si="82"/>
        <v>15</v>
      </c>
      <c r="J95" s="6">
        <f t="shared" si="83"/>
        <v>15</v>
      </c>
      <c r="K95" s="6">
        <f t="shared" si="84"/>
        <v>0</v>
      </c>
      <c r="L95" s="6">
        <f t="shared" si="85"/>
        <v>0</v>
      </c>
      <c r="M95" s="6">
        <f t="shared" si="86"/>
        <v>0</v>
      </c>
      <c r="N95" s="6">
        <f t="shared" si="87"/>
        <v>0</v>
      </c>
      <c r="O95" s="6">
        <f t="shared" si="88"/>
        <v>0</v>
      </c>
      <c r="P95" s="6">
        <f t="shared" si="89"/>
        <v>0</v>
      </c>
      <c r="Q95" s="7">
        <f t="shared" si="90"/>
        <v>2</v>
      </c>
      <c r="R95" s="7">
        <f t="shared" si="91"/>
        <v>0</v>
      </c>
      <c r="S95" s="7">
        <v>1.4</v>
      </c>
      <c r="T95" s="11"/>
      <c r="U95" s="10"/>
      <c r="V95" s="11"/>
      <c r="W95" s="10"/>
      <c r="X95" s="7"/>
      <c r="Y95" s="11"/>
      <c r="Z95" s="10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2"/>
        <v>0</v>
      </c>
      <c r="AM95" s="11"/>
      <c r="AN95" s="10"/>
      <c r="AO95" s="11"/>
      <c r="AP95" s="10"/>
      <c r="AQ95" s="7"/>
      <c r="AR95" s="11"/>
      <c r="AS95" s="10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3"/>
        <v>0</v>
      </c>
      <c r="BF95" s="11"/>
      <c r="BG95" s="10"/>
      <c r="BH95" s="11"/>
      <c r="BI95" s="10"/>
      <c r="BJ95" s="7"/>
      <c r="BK95" s="11"/>
      <c r="BL95" s="10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94"/>
        <v>0</v>
      </c>
      <c r="BY95" s="11"/>
      <c r="BZ95" s="10"/>
      <c r="CA95" s="11"/>
      <c r="CB95" s="10"/>
      <c r="CC95" s="7"/>
      <c r="CD95" s="11"/>
      <c r="CE95" s="10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95"/>
        <v>0</v>
      </c>
      <c r="CR95" s="11">
        <v>15</v>
      </c>
      <c r="CS95" s="10" t="s">
        <v>60</v>
      </c>
      <c r="CT95" s="11">
        <v>15</v>
      </c>
      <c r="CU95" s="10" t="s">
        <v>60</v>
      </c>
      <c r="CV95" s="7">
        <v>2</v>
      </c>
      <c r="CW95" s="11"/>
      <c r="CX95" s="10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96"/>
        <v>2</v>
      </c>
      <c r="DK95" s="11"/>
      <c r="DL95" s="10"/>
      <c r="DM95" s="11"/>
      <c r="DN95" s="10"/>
      <c r="DO95" s="7"/>
      <c r="DP95" s="11"/>
      <c r="DQ95" s="10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97"/>
        <v>0</v>
      </c>
      <c r="ED95" s="11"/>
      <c r="EE95" s="10"/>
      <c r="EF95" s="11"/>
      <c r="EG95" s="10"/>
      <c r="EH95" s="7"/>
      <c r="EI95" s="11"/>
      <c r="EJ95" s="10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98"/>
        <v>0</v>
      </c>
      <c r="EW95" s="11"/>
      <c r="EX95" s="10"/>
      <c r="EY95" s="11"/>
      <c r="EZ95" s="10"/>
      <c r="FA95" s="7"/>
      <c r="FB95" s="11"/>
      <c r="FC95" s="10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99"/>
        <v>0</v>
      </c>
    </row>
    <row r="96" spans="1:171" x14ac:dyDescent="0.2">
      <c r="A96" s="13">
        <v>3</v>
      </c>
      <c r="B96" s="13">
        <v>1</v>
      </c>
      <c r="C96" s="13"/>
      <c r="D96" s="6" t="s">
        <v>194</v>
      </c>
      <c r="E96" s="3" t="s">
        <v>195</v>
      </c>
      <c r="F96" s="6">
        <f t="shared" si="79"/>
        <v>1</v>
      </c>
      <c r="G96" s="6">
        <f t="shared" si="80"/>
        <v>1</v>
      </c>
      <c r="H96" s="6">
        <f t="shared" si="81"/>
        <v>45</v>
      </c>
      <c r="I96" s="6">
        <f t="shared" si="82"/>
        <v>30</v>
      </c>
      <c r="J96" s="6">
        <f t="shared" si="83"/>
        <v>0</v>
      </c>
      <c r="K96" s="6">
        <f t="shared" si="84"/>
        <v>0</v>
      </c>
      <c r="L96" s="6">
        <f t="shared" si="85"/>
        <v>0</v>
      </c>
      <c r="M96" s="6">
        <f t="shared" si="86"/>
        <v>0</v>
      </c>
      <c r="N96" s="6">
        <f t="shared" si="87"/>
        <v>15</v>
      </c>
      <c r="O96" s="6">
        <f t="shared" si="88"/>
        <v>0</v>
      </c>
      <c r="P96" s="6">
        <f t="shared" si="89"/>
        <v>0</v>
      </c>
      <c r="Q96" s="7">
        <f t="shared" si="90"/>
        <v>3</v>
      </c>
      <c r="R96" s="7">
        <f t="shared" si="91"/>
        <v>1</v>
      </c>
      <c r="S96" s="7">
        <v>2.1</v>
      </c>
      <c r="T96" s="11"/>
      <c r="U96" s="10"/>
      <c r="V96" s="11"/>
      <c r="W96" s="10"/>
      <c r="X96" s="7"/>
      <c r="Y96" s="11"/>
      <c r="Z96" s="10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2"/>
        <v>0</v>
      </c>
      <c r="AM96" s="11"/>
      <c r="AN96" s="10"/>
      <c r="AO96" s="11"/>
      <c r="AP96" s="10"/>
      <c r="AQ96" s="7"/>
      <c r="AR96" s="11"/>
      <c r="AS96" s="10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3"/>
        <v>0</v>
      </c>
      <c r="BF96" s="11"/>
      <c r="BG96" s="10"/>
      <c r="BH96" s="11"/>
      <c r="BI96" s="10"/>
      <c r="BJ96" s="7"/>
      <c r="BK96" s="11"/>
      <c r="BL96" s="10"/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94"/>
        <v>0</v>
      </c>
      <c r="BY96" s="11"/>
      <c r="BZ96" s="10"/>
      <c r="CA96" s="11"/>
      <c r="CB96" s="10"/>
      <c r="CC96" s="7"/>
      <c r="CD96" s="11"/>
      <c r="CE96" s="10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95"/>
        <v>0</v>
      </c>
      <c r="CR96" s="11">
        <v>30</v>
      </c>
      <c r="CS96" s="10" t="s">
        <v>63</v>
      </c>
      <c r="CT96" s="11"/>
      <c r="CU96" s="10"/>
      <c r="CV96" s="7">
        <v>2</v>
      </c>
      <c r="CW96" s="11"/>
      <c r="CX96" s="10"/>
      <c r="CY96" s="11"/>
      <c r="CZ96" s="10"/>
      <c r="DA96" s="11"/>
      <c r="DB96" s="10"/>
      <c r="DC96" s="11">
        <v>15</v>
      </c>
      <c r="DD96" s="10" t="s">
        <v>60</v>
      </c>
      <c r="DE96" s="11"/>
      <c r="DF96" s="10"/>
      <c r="DG96" s="11"/>
      <c r="DH96" s="10"/>
      <c r="DI96" s="7">
        <v>1</v>
      </c>
      <c r="DJ96" s="7">
        <f t="shared" si="96"/>
        <v>3</v>
      </c>
      <c r="DK96" s="11"/>
      <c r="DL96" s="10"/>
      <c r="DM96" s="11"/>
      <c r="DN96" s="10"/>
      <c r="DO96" s="7"/>
      <c r="DP96" s="11"/>
      <c r="DQ96" s="10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97"/>
        <v>0</v>
      </c>
      <c r="ED96" s="11"/>
      <c r="EE96" s="10"/>
      <c r="EF96" s="11"/>
      <c r="EG96" s="10"/>
      <c r="EH96" s="7"/>
      <c r="EI96" s="11"/>
      <c r="EJ96" s="10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98"/>
        <v>0</v>
      </c>
      <c r="EW96" s="11"/>
      <c r="EX96" s="10"/>
      <c r="EY96" s="11"/>
      <c r="EZ96" s="10"/>
      <c r="FA96" s="7"/>
      <c r="FB96" s="11"/>
      <c r="FC96" s="10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99"/>
        <v>0</v>
      </c>
    </row>
    <row r="97" spans="1:171" x14ac:dyDescent="0.2">
      <c r="A97" s="13">
        <v>3</v>
      </c>
      <c r="B97" s="13">
        <v>1</v>
      </c>
      <c r="C97" s="13"/>
      <c r="D97" s="6" t="s">
        <v>196</v>
      </c>
      <c r="E97" s="3" t="s">
        <v>197</v>
      </c>
      <c r="F97" s="6">
        <f t="shared" si="79"/>
        <v>1</v>
      </c>
      <c r="G97" s="6">
        <f t="shared" si="80"/>
        <v>1</v>
      </c>
      <c r="H97" s="6">
        <f t="shared" si="81"/>
        <v>45</v>
      </c>
      <c r="I97" s="6">
        <f t="shared" si="82"/>
        <v>30</v>
      </c>
      <c r="J97" s="6">
        <f t="shared" si="83"/>
        <v>0</v>
      </c>
      <c r="K97" s="6">
        <f t="shared" si="84"/>
        <v>0</v>
      </c>
      <c r="L97" s="6">
        <f t="shared" si="85"/>
        <v>0</v>
      </c>
      <c r="M97" s="6">
        <f t="shared" si="86"/>
        <v>0</v>
      </c>
      <c r="N97" s="6">
        <f t="shared" si="87"/>
        <v>15</v>
      </c>
      <c r="O97" s="6">
        <f t="shared" si="88"/>
        <v>0</v>
      </c>
      <c r="P97" s="6">
        <f t="shared" si="89"/>
        <v>0</v>
      </c>
      <c r="Q97" s="7">
        <f t="shared" si="90"/>
        <v>3</v>
      </c>
      <c r="R97" s="7">
        <f t="shared" si="91"/>
        <v>1</v>
      </c>
      <c r="S97" s="7">
        <v>1.9</v>
      </c>
      <c r="T97" s="11"/>
      <c r="U97" s="10"/>
      <c r="V97" s="11"/>
      <c r="W97" s="10"/>
      <c r="X97" s="7"/>
      <c r="Y97" s="11"/>
      <c r="Z97" s="10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2"/>
        <v>0</v>
      </c>
      <c r="AM97" s="11"/>
      <c r="AN97" s="10"/>
      <c r="AO97" s="11"/>
      <c r="AP97" s="10"/>
      <c r="AQ97" s="7"/>
      <c r="AR97" s="11"/>
      <c r="AS97" s="10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3"/>
        <v>0</v>
      </c>
      <c r="BF97" s="11"/>
      <c r="BG97" s="10"/>
      <c r="BH97" s="11"/>
      <c r="BI97" s="10"/>
      <c r="BJ97" s="7"/>
      <c r="BK97" s="11"/>
      <c r="BL97" s="10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94"/>
        <v>0</v>
      </c>
      <c r="BY97" s="11"/>
      <c r="BZ97" s="10"/>
      <c r="CA97" s="11"/>
      <c r="CB97" s="10"/>
      <c r="CC97" s="7"/>
      <c r="CD97" s="11"/>
      <c r="CE97" s="10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95"/>
        <v>0</v>
      </c>
      <c r="CR97" s="11">
        <v>30</v>
      </c>
      <c r="CS97" s="10" t="s">
        <v>63</v>
      </c>
      <c r="CT97" s="11"/>
      <c r="CU97" s="10"/>
      <c r="CV97" s="7">
        <v>2</v>
      </c>
      <c r="CW97" s="11"/>
      <c r="CX97" s="10"/>
      <c r="CY97" s="11"/>
      <c r="CZ97" s="10"/>
      <c r="DA97" s="11"/>
      <c r="DB97" s="10"/>
      <c r="DC97" s="11">
        <v>15</v>
      </c>
      <c r="DD97" s="10" t="s">
        <v>60</v>
      </c>
      <c r="DE97" s="11"/>
      <c r="DF97" s="10"/>
      <c r="DG97" s="11"/>
      <c r="DH97" s="10"/>
      <c r="DI97" s="7">
        <v>1</v>
      </c>
      <c r="DJ97" s="7">
        <f t="shared" si="96"/>
        <v>3</v>
      </c>
      <c r="DK97" s="11"/>
      <c r="DL97" s="10"/>
      <c r="DM97" s="11"/>
      <c r="DN97" s="10"/>
      <c r="DO97" s="7"/>
      <c r="DP97" s="11"/>
      <c r="DQ97" s="10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97"/>
        <v>0</v>
      </c>
      <c r="ED97" s="11"/>
      <c r="EE97" s="10"/>
      <c r="EF97" s="11"/>
      <c r="EG97" s="10"/>
      <c r="EH97" s="7"/>
      <c r="EI97" s="11"/>
      <c r="EJ97" s="10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98"/>
        <v>0</v>
      </c>
      <c r="EW97" s="11"/>
      <c r="EX97" s="10"/>
      <c r="EY97" s="11"/>
      <c r="EZ97" s="10"/>
      <c r="FA97" s="7"/>
      <c r="FB97" s="11"/>
      <c r="FC97" s="10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99"/>
        <v>0</v>
      </c>
    </row>
    <row r="98" spans="1:171" x14ac:dyDescent="0.2">
      <c r="A98" s="13">
        <v>4</v>
      </c>
      <c r="B98" s="13">
        <v>1</v>
      </c>
      <c r="C98" s="13"/>
      <c r="D98" s="6" t="s">
        <v>198</v>
      </c>
      <c r="E98" s="3" t="s">
        <v>199</v>
      </c>
      <c r="F98" s="6">
        <f t="shared" si="79"/>
        <v>1</v>
      </c>
      <c r="G98" s="6">
        <f t="shared" si="80"/>
        <v>1</v>
      </c>
      <c r="H98" s="6">
        <f t="shared" si="81"/>
        <v>45</v>
      </c>
      <c r="I98" s="6">
        <f t="shared" si="82"/>
        <v>15</v>
      </c>
      <c r="J98" s="6">
        <f t="shared" si="83"/>
        <v>0</v>
      </c>
      <c r="K98" s="6">
        <f t="shared" si="84"/>
        <v>0</v>
      </c>
      <c r="L98" s="6">
        <f t="shared" si="85"/>
        <v>30</v>
      </c>
      <c r="M98" s="6">
        <f t="shared" si="86"/>
        <v>0</v>
      </c>
      <c r="N98" s="6">
        <f t="shared" si="87"/>
        <v>0</v>
      </c>
      <c r="O98" s="6">
        <f t="shared" si="88"/>
        <v>0</v>
      </c>
      <c r="P98" s="6">
        <f t="shared" si="89"/>
        <v>0</v>
      </c>
      <c r="Q98" s="7">
        <f t="shared" si="90"/>
        <v>3</v>
      </c>
      <c r="R98" s="7">
        <f t="shared" si="91"/>
        <v>2</v>
      </c>
      <c r="S98" s="7">
        <v>1.9</v>
      </c>
      <c r="T98" s="11"/>
      <c r="U98" s="10"/>
      <c r="V98" s="11"/>
      <c r="W98" s="10"/>
      <c r="X98" s="7"/>
      <c r="Y98" s="11"/>
      <c r="Z98" s="10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2"/>
        <v>0</v>
      </c>
      <c r="AM98" s="11"/>
      <c r="AN98" s="10"/>
      <c r="AO98" s="11"/>
      <c r="AP98" s="10"/>
      <c r="AQ98" s="7"/>
      <c r="AR98" s="11"/>
      <c r="AS98" s="10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3"/>
        <v>0</v>
      </c>
      <c r="BF98" s="11"/>
      <c r="BG98" s="10"/>
      <c r="BH98" s="11"/>
      <c r="BI98" s="10"/>
      <c r="BJ98" s="7"/>
      <c r="BK98" s="11"/>
      <c r="BL98" s="10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94"/>
        <v>0</v>
      </c>
      <c r="BY98" s="11"/>
      <c r="BZ98" s="10"/>
      <c r="CA98" s="11"/>
      <c r="CB98" s="10"/>
      <c r="CC98" s="7"/>
      <c r="CD98" s="11"/>
      <c r="CE98" s="10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95"/>
        <v>0</v>
      </c>
      <c r="CR98" s="11"/>
      <c r="CS98" s="10"/>
      <c r="CT98" s="11"/>
      <c r="CU98" s="10"/>
      <c r="CV98" s="7"/>
      <c r="CW98" s="11"/>
      <c r="CX98" s="10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96"/>
        <v>0</v>
      </c>
      <c r="DK98" s="11">
        <v>15</v>
      </c>
      <c r="DL98" s="10" t="s">
        <v>63</v>
      </c>
      <c r="DM98" s="11"/>
      <c r="DN98" s="10"/>
      <c r="DO98" s="7">
        <v>1</v>
      </c>
      <c r="DP98" s="11"/>
      <c r="DQ98" s="10"/>
      <c r="DR98" s="11">
        <v>30</v>
      </c>
      <c r="DS98" s="10" t="s">
        <v>60</v>
      </c>
      <c r="DT98" s="11"/>
      <c r="DU98" s="10"/>
      <c r="DV98" s="11"/>
      <c r="DW98" s="10"/>
      <c r="DX98" s="11"/>
      <c r="DY98" s="10"/>
      <c r="DZ98" s="11"/>
      <c r="EA98" s="10"/>
      <c r="EB98" s="7">
        <v>2</v>
      </c>
      <c r="EC98" s="7">
        <f t="shared" si="97"/>
        <v>3</v>
      </c>
      <c r="ED98" s="11"/>
      <c r="EE98" s="10"/>
      <c r="EF98" s="11"/>
      <c r="EG98" s="10"/>
      <c r="EH98" s="7"/>
      <c r="EI98" s="11"/>
      <c r="EJ98" s="10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98"/>
        <v>0</v>
      </c>
      <c r="EW98" s="11"/>
      <c r="EX98" s="10"/>
      <c r="EY98" s="11"/>
      <c r="EZ98" s="10"/>
      <c r="FA98" s="7"/>
      <c r="FB98" s="11"/>
      <c r="FC98" s="10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99"/>
        <v>0</v>
      </c>
    </row>
    <row r="99" spans="1:171" x14ac:dyDescent="0.2">
      <c r="A99" s="13">
        <v>4</v>
      </c>
      <c r="B99" s="13">
        <v>1</v>
      </c>
      <c r="C99" s="13"/>
      <c r="D99" s="6" t="s">
        <v>200</v>
      </c>
      <c r="E99" s="3" t="s">
        <v>201</v>
      </c>
      <c r="F99" s="6">
        <f t="shared" si="79"/>
        <v>1</v>
      </c>
      <c r="G99" s="6">
        <f t="shared" si="80"/>
        <v>1</v>
      </c>
      <c r="H99" s="6">
        <f t="shared" si="81"/>
        <v>45</v>
      </c>
      <c r="I99" s="6">
        <f t="shared" si="82"/>
        <v>15</v>
      </c>
      <c r="J99" s="6">
        <f t="shared" si="83"/>
        <v>0</v>
      </c>
      <c r="K99" s="6">
        <f t="shared" si="84"/>
        <v>0</v>
      </c>
      <c r="L99" s="6">
        <f t="shared" si="85"/>
        <v>30</v>
      </c>
      <c r="M99" s="6">
        <f t="shared" si="86"/>
        <v>0</v>
      </c>
      <c r="N99" s="6">
        <f t="shared" si="87"/>
        <v>0</v>
      </c>
      <c r="O99" s="6">
        <f t="shared" si="88"/>
        <v>0</v>
      </c>
      <c r="P99" s="6">
        <f t="shared" si="89"/>
        <v>0</v>
      </c>
      <c r="Q99" s="7">
        <f t="shared" si="90"/>
        <v>3</v>
      </c>
      <c r="R99" s="7">
        <f t="shared" si="91"/>
        <v>2</v>
      </c>
      <c r="S99" s="7">
        <v>1.9</v>
      </c>
      <c r="T99" s="11"/>
      <c r="U99" s="10"/>
      <c r="V99" s="11"/>
      <c r="W99" s="10"/>
      <c r="X99" s="7"/>
      <c r="Y99" s="11"/>
      <c r="Z99" s="10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2"/>
        <v>0</v>
      </c>
      <c r="AM99" s="11"/>
      <c r="AN99" s="10"/>
      <c r="AO99" s="11"/>
      <c r="AP99" s="10"/>
      <c r="AQ99" s="7"/>
      <c r="AR99" s="11"/>
      <c r="AS99" s="10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3"/>
        <v>0</v>
      </c>
      <c r="BF99" s="11"/>
      <c r="BG99" s="10"/>
      <c r="BH99" s="11"/>
      <c r="BI99" s="10"/>
      <c r="BJ99" s="7"/>
      <c r="BK99" s="11"/>
      <c r="BL99" s="10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94"/>
        <v>0</v>
      </c>
      <c r="BY99" s="11"/>
      <c r="BZ99" s="10"/>
      <c r="CA99" s="11"/>
      <c r="CB99" s="10"/>
      <c r="CC99" s="7"/>
      <c r="CD99" s="11"/>
      <c r="CE99" s="10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95"/>
        <v>0</v>
      </c>
      <c r="CR99" s="11"/>
      <c r="CS99" s="10"/>
      <c r="CT99" s="11"/>
      <c r="CU99" s="10"/>
      <c r="CV99" s="7"/>
      <c r="CW99" s="11"/>
      <c r="CX99" s="10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96"/>
        <v>0</v>
      </c>
      <c r="DK99" s="11">
        <v>15</v>
      </c>
      <c r="DL99" s="10" t="s">
        <v>63</v>
      </c>
      <c r="DM99" s="11"/>
      <c r="DN99" s="10"/>
      <c r="DO99" s="7">
        <v>1</v>
      </c>
      <c r="DP99" s="11"/>
      <c r="DQ99" s="10"/>
      <c r="DR99" s="11">
        <v>30</v>
      </c>
      <c r="DS99" s="10" t="s">
        <v>60</v>
      </c>
      <c r="DT99" s="11"/>
      <c r="DU99" s="10"/>
      <c r="DV99" s="11"/>
      <c r="DW99" s="10"/>
      <c r="DX99" s="11"/>
      <c r="DY99" s="10"/>
      <c r="DZ99" s="11"/>
      <c r="EA99" s="10"/>
      <c r="EB99" s="7">
        <v>2</v>
      </c>
      <c r="EC99" s="7">
        <f t="shared" si="97"/>
        <v>3</v>
      </c>
      <c r="ED99" s="11"/>
      <c r="EE99" s="10"/>
      <c r="EF99" s="11"/>
      <c r="EG99" s="10"/>
      <c r="EH99" s="7"/>
      <c r="EI99" s="11"/>
      <c r="EJ99" s="10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98"/>
        <v>0</v>
      </c>
      <c r="EW99" s="11"/>
      <c r="EX99" s="10"/>
      <c r="EY99" s="11"/>
      <c r="EZ99" s="10"/>
      <c r="FA99" s="7"/>
      <c r="FB99" s="11"/>
      <c r="FC99" s="10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99"/>
        <v>0</v>
      </c>
    </row>
    <row r="100" spans="1:171" x14ac:dyDescent="0.2">
      <c r="A100" s="13">
        <v>5</v>
      </c>
      <c r="B100" s="13">
        <v>1</v>
      </c>
      <c r="C100" s="13"/>
      <c r="D100" s="6" t="s">
        <v>202</v>
      </c>
      <c r="E100" s="3" t="s">
        <v>203</v>
      </c>
      <c r="F100" s="6">
        <f t="shared" si="79"/>
        <v>0</v>
      </c>
      <c r="G100" s="6">
        <f t="shared" si="80"/>
        <v>2</v>
      </c>
      <c r="H100" s="6">
        <f t="shared" si="81"/>
        <v>30</v>
      </c>
      <c r="I100" s="6">
        <f t="shared" si="82"/>
        <v>15</v>
      </c>
      <c r="J100" s="6">
        <f t="shared" si="83"/>
        <v>15</v>
      </c>
      <c r="K100" s="6">
        <f t="shared" si="84"/>
        <v>0</v>
      </c>
      <c r="L100" s="6">
        <f t="shared" si="85"/>
        <v>0</v>
      </c>
      <c r="M100" s="6">
        <f t="shared" si="86"/>
        <v>0</v>
      </c>
      <c r="N100" s="6">
        <f t="shared" si="87"/>
        <v>0</v>
      </c>
      <c r="O100" s="6">
        <f t="shared" si="88"/>
        <v>0</v>
      </c>
      <c r="P100" s="6">
        <f t="shared" si="89"/>
        <v>0</v>
      </c>
      <c r="Q100" s="7">
        <f t="shared" si="90"/>
        <v>2</v>
      </c>
      <c r="R100" s="7">
        <f t="shared" si="91"/>
        <v>0</v>
      </c>
      <c r="S100" s="7">
        <v>1.4</v>
      </c>
      <c r="T100" s="11"/>
      <c r="U100" s="10"/>
      <c r="V100" s="11"/>
      <c r="W100" s="10"/>
      <c r="X100" s="7"/>
      <c r="Y100" s="11"/>
      <c r="Z100" s="10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2"/>
        <v>0</v>
      </c>
      <c r="AM100" s="11"/>
      <c r="AN100" s="10"/>
      <c r="AO100" s="11"/>
      <c r="AP100" s="10"/>
      <c r="AQ100" s="7"/>
      <c r="AR100" s="11"/>
      <c r="AS100" s="10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3"/>
        <v>0</v>
      </c>
      <c r="BF100" s="11"/>
      <c r="BG100" s="10"/>
      <c r="BH100" s="11"/>
      <c r="BI100" s="10"/>
      <c r="BJ100" s="7"/>
      <c r="BK100" s="11"/>
      <c r="BL100" s="10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94"/>
        <v>0</v>
      </c>
      <c r="BY100" s="11"/>
      <c r="BZ100" s="10"/>
      <c r="CA100" s="11"/>
      <c r="CB100" s="10"/>
      <c r="CC100" s="7"/>
      <c r="CD100" s="11"/>
      <c r="CE100" s="10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95"/>
        <v>0</v>
      </c>
      <c r="CR100" s="11"/>
      <c r="CS100" s="10"/>
      <c r="CT100" s="11"/>
      <c r="CU100" s="10"/>
      <c r="CV100" s="7"/>
      <c r="CW100" s="11"/>
      <c r="CX100" s="10"/>
      <c r="CY100" s="11"/>
      <c r="CZ100" s="10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96"/>
        <v>0</v>
      </c>
      <c r="DK100" s="11">
        <v>15</v>
      </c>
      <c r="DL100" s="10" t="s">
        <v>60</v>
      </c>
      <c r="DM100" s="11">
        <v>15</v>
      </c>
      <c r="DN100" s="10" t="s">
        <v>60</v>
      </c>
      <c r="DO100" s="7">
        <v>2</v>
      </c>
      <c r="DP100" s="11"/>
      <c r="DQ100" s="10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97"/>
        <v>2</v>
      </c>
      <c r="ED100" s="11"/>
      <c r="EE100" s="10"/>
      <c r="EF100" s="11"/>
      <c r="EG100" s="10"/>
      <c r="EH100" s="7"/>
      <c r="EI100" s="11"/>
      <c r="EJ100" s="10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98"/>
        <v>0</v>
      </c>
      <c r="EW100" s="11"/>
      <c r="EX100" s="10"/>
      <c r="EY100" s="11"/>
      <c r="EZ100" s="10"/>
      <c r="FA100" s="7"/>
      <c r="FB100" s="11"/>
      <c r="FC100" s="10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99"/>
        <v>0</v>
      </c>
    </row>
    <row r="101" spans="1:171" x14ac:dyDescent="0.2">
      <c r="A101" s="13">
        <v>5</v>
      </c>
      <c r="B101" s="13">
        <v>1</v>
      </c>
      <c r="C101" s="13"/>
      <c r="D101" s="6" t="s">
        <v>204</v>
      </c>
      <c r="E101" s="3" t="s">
        <v>205</v>
      </c>
      <c r="F101" s="6">
        <f t="shared" si="79"/>
        <v>0</v>
      </c>
      <c r="G101" s="6">
        <f t="shared" si="80"/>
        <v>2</v>
      </c>
      <c r="H101" s="6">
        <f t="shared" si="81"/>
        <v>30</v>
      </c>
      <c r="I101" s="6">
        <f t="shared" si="82"/>
        <v>15</v>
      </c>
      <c r="J101" s="6">
        <f t="shared" si="83"/>
        <v>15</v>
      </c>
      <c r="K101" s="6">
        <f t="shared" si="84"/>
        <v>0</v>
      </c>
      <c r="L101" s="6">
        <f t="shared" si="85"/>
        <v>0</v>
      </c>
      <c r="M101" s="6">
        <f t="shared" si="86"/>
        <v>0</v>
      </c>
      <c r="N101" s="6">
        <f t="shared" si="87"/>
        <v>0</v>
      </c>
      <c r="O101" s="6">
        <f t="shared" si="88"/>
        <v>0</v>
      </c>
      <c r="P101" s="6">
        <f t="shared" si="89"/>
        <v>0</v>
      </c>
      <c r="Q101" s="7">
        <f t="shared" si="90"/>
        <v>2</v>
      </c>
      <c r="R101" s="7">
        <f t="shared" si="91"/>
        <v>0</v>
      </c>
      <c r="S101" s="7">
        <v>1.3</v>
      </c>
      <c r="T101" s="11"/>
      <c r="U101" s="10"/>
      <c r="V101" s="11"/>
      <c r="W101" s="10"/>
      <c r="X101" s="7"/>
      <c r="Y101" s="11"/>
      <c r="Z101" s="10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2"/>
        <v>0</v>
      </c>
      <c r="AM101" s="11"/>
      <c r="AN101" s="10"/>
      <c r="AO101" s="11"/>
      <c r="AP101" s="10"/>
      <c r="AQ101" s="7"/>
      <c r="AR101" s="11"/>
      <c r="AS101" s="10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3"/>
        <v>0</v>
      </c>
      <c r="BF101" s="11"/>
      <c r="BG101" s="10"/>
      <c r="BH101" s="11"/>
      <c r="BI101" s="10"/>
      <c r="BJ101" s="7"/>
      <c r="BK101" s="11"/>
      <c r="BL101" s="10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94"/>
        <v>0</v>
      </c>
      <c r="BY101" s="11"/>
      <c r="BZ101" s="10"/>
      <c r="CA101" s="11"/>
      <c r="CB101" s="10"/>
      <c r="CC101" s="7"/>
      <c r="CD101" s="11"/>
      <c r="CE101" s="10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95"/>
        <v>0</v>
      </c>
      <c r="CR101" s="11"/>
      <c r="CS101" s="10"/>
      <c r="CT101" s="11"/>
      <c r="CU101" s="10"/>
      <c r="CV101" s="7"/>
      <c r="CW101" s="11"/>
      <c r="CX101" s="10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96"/>
        <v>0</v>
      </c>
      <c r="DK101" s="11">
        <v>15</v>
      </c>
      <c r="DL101" s="10" t="s">
        <v>60</v>
      </c>
      <c r="DM101" s="11">
        <v>15</v>
      </c>
      <c r="DN101" s="10" t="s">
        <v>60</v>
      </c>
      <c r="DO101" s="7">
        <v>2</v>
      </c>
      <c r="DP101" s="11"/>
      <c r="DQ101" s="10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97"/>
        <v>2</v>
      </c>
      <c r="ED101" s="11"/>
      <c r="EE101" s="10"/>
      <c r="EF101" s="11"/>
      <c r="EG101" s="10"/>
      <c r="EH101" s="7"/>
      <c r="EI101" s="11"/>
      <c r="EJ101" s="10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98"/>
        <v>0</v>
      </c>
      <c r="EW101" s="11"/>
      <c r="EX101" s="10"/>
      <c r="EY101" s="11"/>
      <c r="EZ101" s="10"/>
      <c r="FA101" s="7"/>
      <c r="FB101" s="11"/>
      <c r="FC101" s="10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99"/>
        <v>0</v>
      </c>
    </row>
    <row r="102" spans="1:171" x14ac:dyDescent="0.2">
      <c r="A102" s="13">
        <v>6</v>
      </c>
      <c r="B102" s="13">
        <v>1</v>
      </c>
      <c r="C102" s="13"/>
      <c r="D102" s="6" t="s">
        <v>206</v>
      </c>
      <c r="E102" s="3" t="s">
        <v>207</v>
      </c>
      <c r="F102" s="6">
        <f t="shared" si="79"/>
        <v>0</v>
      </c>
      <c r="G102" s="6">
        <f t="shared" si="80"/>
        <v>2</v>
      </c>
      <c r="H102" s="6">
        <f t="shared" si="81"/>
        <v>45</v>
      </c>
      <c r="I102" s="6">
        <f t="shared" si="82"/>
        <v>30</v>
      </c>
      <c r="J102" s="6">
        <f t="shared" si="83"/>
        <v>15</v>
      </c>
      <c r="K102" s="6">
        <f t="shared" si="84"/>
        <v>0</v>
      </c>
      <c r="L102" s="6">
        <f t="shared" si="85"/>
        <v>0</v>
      </c>
      <c r="M102" s="6">
        <f t="shared" si="86"/>
        <v>0</v>
      </c>
      <c r="N102" s="6">
        <f t="shared" si="87"/>
        <v>0</v>
      </c>
      <c r="O102" s="6">
        <f t="shared" si="88"/>
        <v>0</v>
      </c>
      <c r="P102" s="6">
        <f t="shared" si="89"/>
        <v>0</v>
      </c>
      <c r="Q102" s="7">
        <f t="shared" si="90"/>
        <v>4</v>
      </c>
      <c r="R102" s="7">
        <f t="shared" si="91"/>
        <v>0</v>
      </c>
      <c r="S102" s="7">
        <v>2.2000000000000002</v>
      </c>
      <c r="T102" s="11"/>
      <c r="U102" s="10"/>
      <c r="V102" s="11"/>
      <c r="W102" s="10"/>
      <c r="X102" s="7"/>
      <c r="Y102" s="11"/>
      <c r="Z102" s="10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92"/>
        <v>0</v>
      </c>
      <c r="AM102" s="11"/>
      <c r="AN102" s="10"/>
      <c r="AO102" s="11"/>
      <c r="AP102" s="10"/>
      <c r="AQ102" s="7"/>
      <c r="AR102" s="11"/>
      <c r="AS102" s="10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93"/>
        <v>0</v>
      </c>
      <c r="BF102" s="11">
        <v>30</v>
      </c>
      <c r="BG102" s="10" t="s">
        <v>60</v>
      </c>
      <c r="BH102" s="11">
        <v>15</v>
      </c>
      <c r="BI102" s="10" t="s">
        <v>60</v>
      </c>
      <c r="BJ102" s="7">
        <v>4</v>
      </c>
      <c r="BK102" s="11"/>
      <c r="BL102" s="10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94"/>
        <v>4</v>
      </c>
      <c r="BY102" s="11"/>
      <c r="BZ102" s="10"/>
      <c r="CA102" s="11"/>
      <c r="CB102" s="10"/>
      <c r="CC102" s="7"/>
      <c r="CD102" s="11"/>
      <c r="CE102" s="10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95"/>
        <v>0</v>
      </c>
      <c r="CR102" s="11"/>
      <c r="CS102" s="10"/>
      <c r="CT102" s="11"/>
      <c r="CU102" s="10"/>
      <c r="CV102" s="7"/>
      <c r="CW102" s="11"/>
      <c r="CX102" s="10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96"/>
        <v>0</v>
      </c>
      <c r="DK102" s="11"/>
      <c r="DL102" s="10"/>
      <c r="DM102" s="11"/>
      <c r="DN102" s="10"/>
      <c r="DO102" s="7"/>
      <c r="DP102" s="11"/>
      <c r="DQ102" s="10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97"/>
        <v>0</v>
      </c>
      <c r="ED102" s="11"/>
      <c r="EE102" s="10"/>
      <c r="EF102" s="11"/>
      <c r="EG102" s="10"/>
      <c r="EH102" s="7"/>
      <c r="EI102" s="11"/>
      <c r="EJ102" s="10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98"/>
        <v>0</v>
      </c>
      <c r="EW102" s="11"/>
      <c r="EX102" s="10"/>
      <c r="EY102" s="11"/>
      <c r="EZ102" s="10"/>
      <c r="FA102" s="7"/>
      <c r="FB102" s="11"/>
      <c r="FC102" s="10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99"/>
        <v>0</v>
      </c>
    </row>
    <row r="103" spans="1:171" x14ac:dyDescent="0.2">
      <c r="A103" s="13">
        <v>6</v>
      </c>
      <c r="B103" s="13">
        <v>1</v>
      </c>
      <c r="C103" s="13"/>
      <c r="D103" s="6" t="s">
        <v>208</v>
      </c>
      <c r="E103" s="3" t="s">
        <v>209</v>
      </c>
      <c r="F103" s="6">
        <f t="shared" si="79"/>
        <v>0</v>
      </c>
      <c r="G103" s="6">
        <f t="shared" si="80"/>
        <v>2</v>
      </c>
      <c r="H103" s="6">
        <f t="shared" si="81"/>
        <v>45</v>
      </c>
      <c r="I103" s="6">
        <f t="shared" si="82"/>
        <v>30</v>
      </c>
      <c r="J103" s="6">
        <f t="shared" si="83"/>
        <v>15</v>
      </c>
      <c r="K103" s="6">
        <f t="shared" si="84"/>
        <v>0</v>
      </c>
      <c r="L103" s="6">
        <f t="shared" si="85"/>
        <v>0</v>
      </c>
      <c r="M103" s="6">
        <f t="shared" si="86"/>
        <v>0</v>
      </c>
      <c r="N103" s="6">
        <f t="shared" si="87"/>
        <v>0</v>
      </c>
      <c r="O103" s="6">
        <f t="shared" si="88"/>
        <v>0</v>
      </c>
      <c r="P103" s="6">
        <f t="shared" si="89"/>
        <v>0</v>
      </c>
      <c r="Q103" s="7">
        <f t="shared" si="90"/>
        <v>4</v>
      </c>
      <c r="R103" s="7">
        <f t="shared" si="91"/>
        <v>0</v>
      </c>
      <c r="S103" s="7">
        <v>1.8</v>
      </c>
      <c r="T103" s="11"/>
      <c r="U103" s="10"/>
      <c r="V103" s="11"/>
      <c r="W103" s="10"/>
      <c r="X103" s="7"/>
      <c r="Y103" s="11"/>
      <c r="Z103" s="10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92"/>
        <v>0</v>
      </c>
      <c r="AM103" s="11"/>
      <c r="AN103" s="10"/>
      <c r="AO103" s="11"/>
      <c r="AP103" s="10"/>
      <c r="AQ103" s="7"/>
      <c r="AR103" s="11"/>
      <c r="AS103" s="10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93"/>
        <v>0</v>
      </c>
      <c r="BF103" s="11">
        <v>30</v>
      </c>
      <c r="BG103" s="10" t="s">
        <v>60</v>
      </c>
      <c r="BH103" s="11">
        <v>15</v>
      </c>
      <c r="BI103" s="10" t="s">
        <v>60</v>
      </c>
      <c r="BJ103" s="7">
        <v>4</v>
      </c>
      <c r="BK103" s="11"/>
      <c r="BL103" s="10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94"/>
        <v>4</v>
      </c>
      <c r="BY103" s="11"/>
      <c r="BZ103" s="10"/>
      <c r="CA103" s="11"/>
      <c r="CB103" s="10"/>
      <c r="CC103" s="7"/>
      <c r="CD103" s="11"/>
      <c r="CE103" s="10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95"/>
        <v>0</v>
      </c>
      <c r="CR103" s="11"/>
      <c r="CS103" s="10"/>
      <c r="CT103" s="11"/>
      <c r="CU103" s="10"/>
      <c r="CV103" s="7"/>
      <c r="CW103" s="11"/>
      <c r="CX103" s="10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96"/>
        <v>0</v>
      </c>
      <c r="DK103" s="11"/>
      <c r="DL103" s="10"/>
      <c r="DM103" s="11"/>
      <c r="DN103" s="10"/>
      <c r="DO103" s="7"/>
      <c r="DP103" s="11"/>
      <c r="DQ103" s="10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97"/>
        <v>0</v>
      </c>
      <c r="ED103" s="11"/>
      <c r="EE103" s="10"/>
      <c r="EF103" s="11"/>
      <c r="EG103" s="10"/>
      <c r="EH103" s="7"/>
      <c r="EI103" s="11"/>
      <c r="EJ103" s="10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98"/>
        <v>0</v>
      </c>
      <c r="EW103" s="11"/>
      <c r="EX103" s="10"/>
      <c r="EY103" s="11"/>
      <c r="EZ103" s="10"/>
      <c r="FA103" s="7"/>
      <c r="FB103" s="11"/>
      <c r="FC103" s="10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99"/>
        <v>0</v>
      </c>
    </row>
    <row r="104" spans="1:171" x14ac:dyDescent="0.2">
      <c r="A104" s="13">
        <v>7</v>
      </c>
      <c r="B104" s="13">
        <v>1</v>
      </c>
      <c r="C104" s="13"/>
      <c r="D104" s="6" t="s">
        <v>210</v>
      </c>
      <c r="E104" s="3" t="s">
        <v>211</v>
      </c>
      <c r="F104" s="6">
        <f t="shared" si="79"/>
        <v>0</v>
      </c>
      <c r="G104" s="6">
        <f t="shared" si="80"/>
        <v>3</v>
      </c>
      <c r="H104" s="6">
        <f t="shared" si="81"/>
        <v>60</v>
      </c>
      <c r="I104" s="6">
        <f t="shared" si="82"/>
        <v>30</v>
      </c>
      <c r="J104" s="6">
        <f t="shared" si="83"/>
        <v>15</v>
      </c>
      <c r="K104" s="6">
        <f t="shared" si="84"/>
        <v>0</v>
      </c>
      <c r="L104" s="6">
        <f t="shared" si="85"/>
        <v>15</v>
      </c>
      <c r="M104" s="6">
        <f t="shared" si="86"/>
        <v>0</v>
      </c>
      <c r="N104" s="6">
        <f t="shared" si="87"/>
        <v>0</v>
      </c>
      <c r="O104" s="6">
        <f t="shared" si="88"/>
        <v>0</v>
      </c>
      <c r="P104" s="6">
        <f t="shared" si="89"/>
        <v>0</v>
      </c>
      <c r="Q104" s="7">
        <f t="shared" si="90"/>
        <v>5</v>
      </c>
      <c r="R104" s="7">
        <f t="shared" si="91"/>
        <v>1.5</v>
      </c>
      <c r="S104" s="7">
        <v>3.1</v>
      </c>
      <c r="T104" s="11"/>
      <c r="U104" s="10"/>
      <c r="V104" s="11"/>
      <c r="W104" s="10"/>
      <c r="X104" s="7"/>
      <c r="Y104" s="11"/>
      <c r="Z104" s="10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92"/>
        <v>0</v>
      </c>
      <c r="AM104" s="11"/>
      <c r="AN104" s="10"/>
      <c r="AO104" s="11"/>
      <c r="AP104" s="10"/>
      <c r="AQ104" s="7"/>
      <c r="AR104" s="11"/>
      <c r="AS104" s="10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93"/>
        <v>0</v>
      </c>
      <c r="BF104" s="11"/>
      <c r="BG104" s="10"/>
      <c r="BH104" s="11"/>
      <c r="BI104" s="10"/>
      <c r="BJ104" s="7"/>
      <c r="BK104" s="11"/>
      <c r="BL104" s="10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94"/>
        <v>0</v>
      </c>
      <c r="BY104" s="11"/>
      <c r="BZ104" s="10"/>
      <c r="CA104" s="11"/>
      <c r="CB104" s="10"/>
      <c r="CC104" s="7"/>
      <c r="CD104" s="11"/>
      <c r="CE104" s="10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95"/>
        <v>0</v>
      </c>
      <c r="CR104" s="11"/>
      <c r="CS104" s="10"/>
      <c r="CT104" s="11"/>
      <c r="CU104" s="10"/>
      <c r="CV104" s="7"/>
      <c r="CW104" s="11"/>
      <c r="CX104" s="10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96"/>
        <v>0</v>
      </c>
      <c r="DK104" s="11"/>
      <c r="DL104" s="10"/>
      <c r="DM104" s="11"/>
      <c r="DN104" s="10"/>
      <c r="DO104" s="7"/>
      <c r="DP104" s="11"/>
      <c r="DQ104" s="10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97"/>
        <v>0</v>
      </c>
      <c r="ED104" s="11">
        <v>30</v>
      </c>
      <c r="EE104" s="10" t="s">
        <v>60</v>
      </c>
      <c r="EF104" s="11">
        <v>15</v>
      </c>
      <c r="EG104" s="10" t="s">
        <v>60</v>
      </c>
      <c r="EH104" s="7">
        <v>3.5</v>
      </c>
      <c r="EI104" s="11"/>
      <c r="EJ104" s="10"/>
      <c r="EK104" s="11">
        <v>15</v>
      </c>
      <c r="EL104" s="10" t="s">
        <v>60</v>
      </c>
      <c r="EM104" s="11"/>
      <c r="EN104" s="10"/>
      <c r="EO104" s="11"/>
      <c r="EP104" s="10"/>
      <c r="EQ104" s="11"/>
      <c r="ER104" s="10"/>
      <c r="ES104" s="11"/>
      <c r="ET104" s="10"/>
      <c r="EU104" s="7">
        <v>1.5</v>
      </c>
      <c r="EV104" s="7">
        <f t="shared" si="98"/>
        <v>5</v>
      </c>
      <c r="EW104" s="11"/>
      <c r="EX104" s="10"/>
      <c r="EY104" s="11"/>
      <c r="EZ104" s="10"/>
      <c r="FA104" s="7"/>
      <c r="FB104" s="11"/>
      <c r="FC104" s="10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99"/>
        <v>0</v>
      </c>
    </row>
    <row r="105" spans="1:171" x14ac:dyDescent="0.2">
      <c r="A105" s="13">
        <v>7</v>
      </c>
      <c r="B105" s="13">
        <v>1</v>
      </c>
      <c r="C105" s="13"/>
      <c r="D105" s="6" t="s">
        <v>212</v>
      </c>
      <c r="E105" s="3" t="s">
        <v>213</v>
      </c>
      <c r="F105" s="6">
        <f t="shared" si="79"/>
        <v>0</v>
      </c>
      <c r="G105" s="6">
        <f t="shared" si="80"/>
        <v>3</v>
      </c>
      <c r="H105" s="6">
        <f t="shared" si="81"/>
        <v>60</v>
      </c>
      <c r="I105" s="6">
        <f t="shared" si="82"/>
        <v>30</v>
      </c>
      <c r="J105" s="6">
        <f t="shared" si="83"/>
        <v>15</v>
      </c>
      <c r="K105" s="6">
        <f t="shared" si="84"/>
        <v>0</v>
      </c>
      <c r="L105" s="6">
        <f t="shared" si="85"/>
        <v>15</v>
      </c>
      <c r="M105" s="6">
        <f t="shared" si="86"/>
        <v>0</v>
      </c>
      <c r="N105" s="6">
        <f t="shared" si="87"/>
        <v>0</v>
      </c>
      <c r="O105" s="6">
        <f t="shared" si="88"/>
        <v>0</v>
      </c>
      <c r="P105" s="6">
        <f t="shared" si="89"/>
        <v>0</v>
      </c>
      <c r="Q105" s="7">
        <f t="shared" si="90"/>
        <v>5</v>
      </c>
      <c r="R105" s="7">
        <f t="shared" si="91"/>
        <v>1.5</v>
      </c>
      <c r="S105" s="7">
        <v>3.3</v>
      </c>
      <c r="T105" s="11"/>
      <c r="U105" s="10"/>
      <c r="V105" s="11"/>
      <c r="W105" s="10"/>
      <c r="X105" s="7"/>
      <c r="Y105" s="11"/>
      <c r="Z105" s="10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92"/>
        <v>0</v>
      </c>
      <c r="AM105" s="11"/>
      <c r="AN105" s="10"/>
      <c r="AO105" s="11"/>
      <c r="AP105" s="10"/>
      <c r="AQ105" s="7"/>
      <c r="AR105" s="11"/>
      <c r="AS105" s="10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93"/>
        <v>0</v>
      </c>
      <c r="BF105" s="11"/>
      <c r="BG105" s="10"/>
      <c r="BH105" s="11"/>
      <c r="BI105" s="10"/>
      <c r="BJ105" s="7"/>
      <c r="BK105" s="11"/>
      <c r="BL105" s="10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94"/>
        <v>0</v>
      </c>
      <c r="BY105" s="11"/>
      <c r="BZ105" s="10"/>
      <c r="CA105" s="11"/>
      <c r="CB105" s="10"/>
      <c r="CC105" s="7"/>
      <c r="CD105" s="11"/>
      <c r="CE105" s="10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95"/>
        <v>0</v>
      </c>
      <c r="CR105" s="11"/>
      <c r="CS105" s="10"/>
      <c r="CT105" s="11"/>
      <c r="CU105" s="10"/>
      <c r="CV105" s="7"/>
      <c r="CW105" s="11"/>
      <c r="CX105" s="10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96"/>
        <v>0</v>
      </c>
      <c r="DK105" s="11"/>
      <c r="DL105" s="10"/>
      <c r="DM105" s="11"/>
      <c r="DN105" s="10"/>
      <c r="DO105" s="7"/>
      <c r="DP105" s="11"/>
      <c r="DQ105" s="10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97"/>
        <v>0</v>
      </c>
      <c r="ED105" s="11">
        <v>30</v>
      </c>
      <c r="EE105" s="10" t="s">
        <v>60</v>
      </c>
      <c r="EF105" s="11">
        <v>15</v>
      </c>
      <c r="EG105" s="10" t="s">
        <v>60</v>
      </c>
      <c r="EH105" s="7">
        <v>3.5</v>
      </c>
      <c r="EI105" s="11"/>
      <c r="EJ105" s="10"/>
      <c r="EK105" s="11">
        <v>15</v>
      </c>
      <c r="EL105" s="10" t="s">
        <v>60</v>
      </c>
      <c r="EM105" s="11"/>
      <c r="EN105" s="10"/>
      <c r="EO105" s="11"/>
      <c r="EP105" s="10"/>
      <c r="EQ105" s="11"/>
      <c r="ER105" s="10"/>
      <c r="ES105" s="11"/>
      <c r="ET105" s="10"/>
      <c r="EU105" s="7">
        <v>1.5</v>
      </c>
      <c r="EV105" s="7">
        <f t="shared" si="98"/>
        <v>5</v>
      </c>
      <c r="EW105" s="11"/>
      <c r="EX105" s="10"/>
      <c r="EY105" s="11"/>
      <c r="EZ105" s="10"/>
      <c r="FA105" s="7"/>
      <c r="FB105" s="11"/>
      <c r="FC105" s="10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99"/>
        <v>0</v>
      </c>
    </row>
    <row r="106" spans="1:171" x14ac:dyDescent="0.2">
      <c r="A106" s="13">
        <v>8</v>
      </c>
      <c r="B106" s="13">
        <v>1</v>
      </c>
      <c r="C106" s="13"/>
      <c r="D106" s="6" t="s">
        <v>214</v>
      </c>
      <c r="E106" s="3" t="s">
        <v>215</v>
      </c>
      <c r="F106" s="6">
        <f t="shared" si="79"/>
        <v>0</v>
      </c>
      <c r="G106" s="6">
        <f t="shared" si="80"/>
        <v>2</v>
      </c>
      <c r="H106" s="6">
        <f t="shared" si="81"/>
        <v>45</v>
      </c>
      <c r="I106" s="6">
        <f t="shared" si="82"/>
        <v>30</v>
      </c>
      <c r="J106" s="6">
        <f t="shared" si="83"/>
        <v>0</v>
      </c>
      <c r="K106" s="6">
        <f t="shared" si="84"/>
        <v>0</v>
      </c>
      <c r="L106" s="6">
        <f t="shared" si="85"/>
        <v>15</v>
      </c>
      <c r="M106" s="6">
        <f t="shared" si="86"/>
        <v>0</v>
      </c>
      <c r="N106" s="6">
        <f t="shared" si="87"/>
        <v>0</v>
      </c>
      <c r="O106" s="6">
        <f t="shared" si="88"/>
        <v>0</v>
      </c>
      <c r="P106" s="6">
        <f t="shared" si="89"/>
        <v>0</v>
      </c>
      <c r="Q106" s="7">
        <f t="shared" si="90"/>
        <v>5</v>
      </c>
      <c r="R106" s="7">
        <f t="shared" si="91"/>
        <v>1.7</v>
      </c>
      <c r="S106" s="7">
        <v>2.1</v>
      </c>
      <c r="T106" s="11"/>
      <c r="U106" s="10"/>
      <c r="V106" s="11"/>
      <c r="W106" s="10"/>
      <c r="X106" s="7"/>
      <c r="Y106" s="11"/>
      <c r="Z106" s="10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92"/>
        <v>0</v>
      </c>
      <c r="AM106" s="11"/>
      <c r="AN106" s="10"/>
      <c r="AO106" s="11"/>
      <c r="AP106" s="10"/>
      <c r="AQ106" s="7"/>
      <c r="AR106" s="11"/>
      <c r="AS106" s="10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93"/>
        <v>0</v>
      </c>
      <c r="BF106" s="11"/>
      <c r="BG106" s="10"/>
      <c r="BH106" s="11"/>
      <c r="BI106" s="10"/>
      <c r="BJ106" s="7"/>
      <c r="BK106" s="11"/>
      <c r="BL106" s="10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94"/>
        <v>0</v>
      </c>
      <c r="BY106" s="11">
        <v>30</v>
      </c>
      <c r="BZ106" s="10" t="s">
        <v>60</v>
      </c>
      <c r="CA106" s="11"/>
      <c r="CB106" s="10"/>
      <c r="CC106" s="7">
        <v>3.3</v>
      </c>
      <c r="CD106" s="11"/>
      <c r="CE106" s="10"/>
      <c r="CF106" s="11">
        <v>15</v>
      </c>
      <c r="CG106" s="10" t="s">
        <v>60</v>
      </c>
      <c r="CH106" s="11"/>
      <c r="CI106" s="10"/>
      <c r="CJ106" s="11"/>
      <c r="CK106" s="10"/>
      <c r="CL106" s="11"/>
      <c r="CM106" s="10"/>
      <c r="CN106" s="11"/>
      <c r="CO106" s="10"/>
      <c r="CP106" s="7">
        <v>1.7</v>
      </c>
      <c r="CQ106" s="7">
        <f t="shared" si="95"/>
        <v>5</v>
      </c>
      <c r="CR106" s="11"/>
      <c r="CS106" s="10"/>
      <c r="CT106" s="11"/>
      <c r="CU106" s="10"/>
      <c r="CV106" s="7"/>
      <c r="CW106" s="11"/>
      <c r="CX106" s="10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96"/>
        <v>0</v>
      </c>
      <c r="DK106" s="11"/>
      <c r="DL106" s="10"/>
      <c r="DM106" s="11"/>
      <c r="DN106" s="10"/>
      <c r="DO106" s="7"/>
      <c r="DP106" s="11"/>
      <c r="DQ106" s="10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97"/>
        <v>0</v>
      </c>
      <c r="ED106" s="11"/>
      <c r="EE106" s="10"/>
      <c r="EF106" s="11"/>
      <c r="EG106" s="10"/>
      <c r="EH106" s="7"/>
      <c r="EI106" s="11"/>
      <c r="EJ106" s="10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98"/>
        <v>0</v>
      </c>
      <c r="EW106" s="11"/>
      <c r="EX106" s="10"/>
      <c r="EY106" s="11"/>
      <c r="EZ106" s="10"/>
      <c r="FA106" s="7"/>
      <c r="FB106" s="11"/>
      <c r="FC106" s="10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99"/>
        <v>0</v>
      </c>
    </row>
    <row r="107" spans="1:171" x14ac:dyDescent="0.2">
      <c r="A107" s="13">
        <v>8</v>
      </c>
      <c r="B107" s="13">
        <v>1</v>
      </c>
      <c r="C107" s="13"/>
      <c r="D107" s="6" t="s">
        <v>216</v>
      </c>
      <c r="E107" s="3" t="s">
        <v>217</v>
      </c>
      <c r="F107" s="6">
        <f t="shared" si="79"/>
        <v>0</v>
      </c>
      <c r="G107" s="6">
        <f t="shared" si="80"/>
        <v>2</v>
      </c>
      <c r="H107" s="6">
        <f t="shared" si="81"/>
        <v>45</v>
      </c>
      <c r="I107" s="6">
        <f t="shared" si="82"/>
        <v>30</v>
      </c>
      <c r="J107" s="6">
        <f t="shared" si="83"/>
        <v>0</v>
      </c>
      <c r="K107" s="6">
        <f t="shared" si="84"/>
        <v>0</v>
      </c>
      <c r="L107" s="6">
        <f t="shared" si="85"/>
        <v>15</v>
      </c>
      <c r="M107" s="6">
        <f t="shared" si="86"/>
        <v>0</v>
      </c>
      <c r="N107" s="6">
        <f t="shared" si="87"/>
        <v>0</v>
      </c>
      <c r="O107" s="6">
        <f t="shared" si="88"/>
        <v>0</v>
      </c>
      <c r="P107" s="6">
        <f t="shared" si="89"/>
        <v>0</v>
      </c>
      <c r="Q107" s="7">
        <f t="shared" si="90"/>
        <v>5</v>
      </c>
      <c r="R107" s="7">
        <f t="shared" si="91"/>
        <v>2.5</v>
      </c>
      <c r="S107" s="7">
        <v>2.1</v>
      </c>
      <c r="T107" s="11"/>
      <c r="U107" s="10"/>
      <c r="V107" s="11"/>
      <c r="W107" s="10"/>
      <c r="X107" s="7"/>
      <c r="Y107" s="11"/>
      <c r="Z107" s="10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92"/>
        <v>0</v>
      </c>
      <c r="AM107" s="11"/>
      <c r="AN107" s="10"/>
      <c r="AO107" s="11"/>
      <c r="AP107" s="10"/>
      <c r="AQ107" s="7"/>
      <c r="AR107" s="11"/>
      <c r="AS107" s="10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93"/>
        <v>0</v>
      </c>
      <c r="BF107" s="11"/>
      <c r="BG107" s="10"/>
      <c r="BH107" s="11"/>
      <c r="BI107" s="10"/>
      <c r="BJ107" s="7"/>
      <c r="BK107" s="11"/>
      <c r="BL107" s="10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94"/>
        <v>0</v>
      </c>
      <c r="BY107" s="11">
        <v>30</v>
      </c>
      <c r="BZ107" s="10" t="s">
        <v>60</v>
      </c>
      <c r="CA107" s="11"/>
      <c r="CB107" s="10"/>
      <c r="CC107" s="7">
        <v>2.5</v>
      </c>
      <c r="CD107" s="11"/>
      <c r="CE107" s="10"/>
      <c r="CF107" s="11">
        <v>15</v>
      </c>
      <c r="CG107" s="10" t="s">
        <v>60</v>
      </c>
      <c r="CH107" s="11"/>
      <c r="CI107" s="10"/>
      <c r="CJ107" s="11"/>
      <c r="CK107" s="10"/>
      <c r="CL107" s="11"/>
      <c r="CM107" s="10"/>
      <c r="CN107" s="11"/>
      <c r="CO107" s="10"/>
      <c r="CP107" s="7">
        <v>2.5</v>
      </c>
      <c r="CQ107" s="7">
        <f t="shared" si="95"/>
        <v>5</v>
      </c>
      <c r="CR107" s="11"/>
      <c r="CS107" s="10"/>
      <c r="CT107" s="11"/>
      <c r="CU107" s="10"/>
      <c r="CV107" s="7"/>
      <c r="CW107" s="11"/>
      <c r="CX107" s="10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96"/>
        <v>0</v>
      </c>
      <c r="DK107" s="11"/>
      <c r="DL107" s="10"/>
      <c r="DM107" s="11"/>
      <c r="DN107" s="10"/>
      <c r="DO107" s="7"/>
      <c r="DP107" s="11"/>
      <c r="DQ107" s="10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97"/>
        <v>0</v>
      </c>
      <c r="ED107" s="11"/>
      <c r="EE107" s="10"/>
      <c r="EF107" s="11"/>
      <c r="EG107" s="10"/>
      <c r="EH107" s="7"/>
      <c r="EI107" s="11"/>
      <c r="EJ107" s="10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98"/>
        <v>0</v>
      </c>
      <c r="EW107" s="11"/>
      <c r="EX107" s="10"/>
      <c r="EY107" s="11"/>
      <c r="EZ107" s="10"/>
      <c r="FA107" s="7"/>
      <c r="FB107" s="11"/>
      <c r="FC107" s="10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99"/>
        <v>0</v>
      </c>
    </row>
    <row r="108" spans="1:171" x14ac:dyDescent="0.2">
      <c r="A108" s="13">
        <v>9</v>
      </c>
      <c r="B108" s="13">
        <v>1</v>
      </c>
      <c r="C108" s="13"/>
      <c r="D108" s="6" t="s">
        <v>218</v>
      </c>
      <c r="E108" s="3" t="s">
        <v>219</v>
      </c>
      <c r="F108" s="6">
        <f t="shared" si="79"/>
        <v>0</v>
      </c>
      <c r="G108" s="6">
        <f t="shared" si="80"/>
        <v>2</v>
      </c>
      <c r="H108" s="6">
        <f t="shared" si="81"/>
        <v>45</v>
      </c>
      <c r="I108" s="6">
        <f t="shared" si="82"/>
        <v>15</v>
      </c>
      <c r="J108" s="6">
        <f t="shared" si="83"/>
        <v>0</v>
      </c>
      <c r="K108" s="6">
        <f t="shared" si="84"/>
        <v>0</v>
      </c>
      <c r="L108" s="6">
        <f t="shared" si="85"/>
        <v>0</v>
      </c>
      <c r="M108" s="6">
        <f t="shared" si="86"/>
        <v>0</v>
      </c>
      <c r="N108" s="6">
        <f t="shared" si="87"/>
        <v>30</v>
      </c>
      <c r="O108" s="6">
        <f t="shared" si="88"/>
        <v>0</v>
      </c>
      <c r="P108" s="6">
        <f t="shared" si="89"/>
        <v>0</v>
      </c>
      <c r="Q108" s="7">
        <f t="shared" si="90"/>
        <v>4</v>
      </c>
      <c r="R108" s="7">
        <f t="shared" si="91"/>
        <v>2.7</v>
      </c>
      <c r="S108" s="7">
        <v>2.5</v>
      </c>
      <c r="T108" s="11"/>
      <c r="U108" s="10"/>
      <c r="V108" s="11"/>
      <c r="W108" s="10"/>
      <c r="X108" s="7"/>
      <c r="Y108" s="11"/>
      <c r="Z108" s="10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92"/>
        <v>0</v>
      </c>
      <c r="AM108" s="11"/>
      <c r="AN108" s="10"/>
      <c r="AO108" s="11"/>
      <c r="AP108" s="10"/>
      <c r="AQ108" s="7"/>
      <c r="AR108" s="11"/>
      <c r="AS108" s="10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93"/>
        <v>0</v>
      </c>
      <c r="BF108" s="11"/>
      <c r="BG108" s="10"/>
      <c r="BH108" s="11"/>
      <c r="BI108" s="10"/>
      <c r="BJ108" s="7"/>
      <c r="BK108" s="11"/>
      <c r="BL108" s="10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94"/>
        <v>0</v>
      </c>
      <c r="BY108" s="11"/>
      <c r="BZ108" s="10"/>
      <c r="CA108" s="11"/>
      <c r="CB108" s="10"/>
      <c r="CC108" s="7"/>
      <c r="CD108" s="11"/>
      <c r="CE108" s="10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95"/>
        <v>0</v>
      </c>
      <c r="CR108" s="11">
        <v>15</v>
      </c>
      <c r="CS108" s="10" t="s">
        <v>60</v>
      </c>
      <c r="CT108" s="11"/>
      <c r="CU108" s="10"/>
      <c r="CV108" s="7">
        <v>1.3</v>
      </c>
      <c r="CW108" s="11"/>
      <c r="CX108" s="10"/>
      <c r="CY108" s="11"/>
      <c r="CZ108" s="10"/>
      <c r="DA108" s="11"/>
      <c r="DB108" s="10"/>
      <c r="DC108" s="11">
        <v>30</v>
      </c>
      <c r="DD108" s="10" t="s">
        <v>60</v>
      </c>
      <c r="DE108" s="11"/>
      <c r="DF108" s="10"/>
      <c r="DG108" s="11"/>
      <c r="DH108" s="10"/>
      <c r="DI108" s="7">
        <v>2.7</v>
      </c>
      <c r="DJ108" s="7">
        <f t="shared" si="96"/>
        <v>4</v>
      </c>
      <c r="DK108" s="11"/>
      <c r="DL108" s="10"/>
      <c r="DM108" s="11"/>
      <c r="DN108" s="10"/>
      <c r="DO108" s="7"/>
      <c r="DP108" s="11"/>
      <c r="DQ108" s="10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97"/>
        <v>0</v>
      </c>
      <c r="ED108" s="11"/>
      <c r="EE108" s="10"/>
      <c r="EF108" s="11"/>
      <c r="EG108" s="10"/>
      <c r="EH108" s="7"/>
      <c r="EI108" s="11"/>
      <c r="EJ108" s="10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98"/>
        <v>0</v>
      </c>
      <c r="EW108" s="11"/>
      <c r="EX108" s="10"/>
      <c r="EY108" s="11"/>
      <c r="EZ108" s="10"/>
      <c r="FA108" s="7"/>
      <c r="FB108" s="11"/>
      <c r="FC108" s="10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99"/>
        <v>0</v>
      </c>
    </row>
    <row r="109" spans="1:171" x14ac:dyDescent="0.2">
      <c r="A109" s="13">
        <v>9</v>
      </c>
      <c r="B109" s="13">
        <v>1</v>
      </c>
      <c r="C109" s="13"/>
      <c r="D109" s="6" t="s">
        <v>220</v>
      </c>
      <c r="E109" s="3" t="s">
        <v>221</v>
      </c>
      <c r="F109" s="6">
        <f t="shared" si="79"/>
        <v>0</v>
      </c>
      <c r="G109" s="6">
        <f t="shared" si="80"/>
        <v>2</v>
      </c>
      <c r="H109" s="6">
        <f t="shared" si="81"/>
        <v>45</v>
      </c>
      <c r="I109" s="6">
        <f t="shared" si="82"/>
        <v>15</v>
      </c>
      <c r="J109" s="6">
        <f t="shared" si="83"/>
        <v>0</v>
      </c>
      <c r="K109" s="6">
        <f t="shared" si="84"/>
        <v>0</v>
      </c>
      <c r="L109" s="6">
        <f t="shared" si="85"/>
        <v>0</v>
      </c>
      <c r="M109" s="6">
        <f t="shared" si="86"/>
        <v>0</v>
      </c>
      <c r="N109" s="6">
        <f t="shared" si="87"/>
        <v>30</v>
      </c>
      <c r="O109" s="6">
        <f t="shared" si="88"/>
        <v>0</v>
      </c>
      <c r="P109" s="6">
        <f t="shared" si="89"/>
        <v>0</v>
      </c>
      <c r="Q109" s="7">
        <f t="shared" si="90"/>
        <v>4</v>
      </c>
      <c r="R109" s="7">
        <f t="shared" si="91"/>
        <v>2.7</v>
      </c>
      <c r="S109" s="7">
        <v>2.2000000000000002</v>
      </c>
      <c r="T109" s="11"/>
      <c r="U109" s="10"/>
      <c r="V109" s="11"/>
      <c r="W109" s="10"/>
      <c r="X109" s="7"/>
      <c r="Y109" s="11"/>
      <c r="Z109" s="10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92"/>
        <v>0</v>
      </c>
      <c r="AM109" s="11"/>
      <c r="AN109" s="10"/>
      <c r="AO109" s="11"/>
      <c r="AP109" s="10"/>
      <c r="AQ109" s="7"/>
      <c r="AR109" s="11"/>
      <c r="AS109" s="10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93"/>
        <v>0</v>
      </c>
      <c r="BF109" s="11"/>
      <c r="BG109" s="10"/>
      <c r="BH109" s="11"/>
      <c r="BI109" s="10"/>
      <c r="BJ109" s="7"/>
      <c r="BK109" s="11"/>
      <c r="BL109" s="10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94"/>
        <v>0</v>
      </c>
      <c r="BY109" s="11"/>
      <c r="BZ109" s="10"/>
      <c r="CA109" s="11"/>
      <c r="CB109" s="10"/>
      <c r="CC109" s="7"/>
      <c r="CD109" s="11"/>
      <c r="CE109" s="10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95"/>
        <v>0</v>
      </c>
      <c r="CR109" s="11">
        <v>15</v>
      </c>
      <c r="CS109" s="10" t="s">
        <v>60</v>
      </c>
      <c r="CT109" s="11"/>
      <c r="CU109" s="10"/>
      <c r="CV109" s="7">
        <v>1.3</v>
      </c>
      <c r="CW109" s="11"/>
      <c r="CX109" s="10"/>
      <c r="CY109" s="11"/>
      <c r="CZ109" s="10"/>
      <c r="DA109" s="11"/>
      <c r="DB109" s="10"/>
      <c r="DC109" s="11">
        <v>30</v>
      </c>
      <c r="DD109" s="10" t="s">
        <v>60</v>
      </c>
      <c r="DE109" s="11"/>
      <c r="DF109" s="10"/>
      <c r="DG109" s="11"/>
      <c r="DH109" s="10"/>
      <c r="DI109" s="7">
        <v>2.7</v>
      </c>
      <c r="DJ109" s="7">
        <f t="shared" si="96"/>
        <v>4</v>
      </c>
      <c r="DK109" s="11"/>
      <c r="DL109" s="10"/>
      <c r="DM109" s="11"/>
      <c r="DN109" s="10"/>
      <c r="DO109" s="7"/>
      <c r="DP109" s="11"/>
      <c r="DQ109" s="10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97"/>
        <v>0</v>
      </c>
      <c r="ED109" s="11"/>
      <c r="EE109" s="10"/>
      <c r="EF109" s="11"/>
      <c r="EG109" s="10"/>
      <c r="EH109" s="7"/>
      <c r="EI109" s="11"/>
      <c r="EJ109" s="10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98"/>
        <v>0</v>
      </c>
      <c r="EW109" s="11"/>
      <c r="EX109" s="10"/>
      <c r="EY109" s="11"/>
      <c r="EZ109" s="10"/>
      <c r="FA109" s="7"/>
      <c r="FB109" s="11"/>
      <c r="FC109" s="10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99"/>
        <v>0</v>
      </c>
    </row>
    <row r="110" spans="1:171" x14ac:dyDescent="0.2">
      <c r="A110" s="13">
        <v>10</v>
      </c>
      <c r="B110" s="13">
        <v>1</v>
      </c>
      <c r="C110" s="13"/>
      <c r="D110" s="6" t="s">
        <v>222</v>
      </c>
      <c r="E110" s="3" t="s">
        <v>223</v>
      </c>
      <c r="F110" s="6">
        <f t="shared" si="79"/>
        <v>0</v>
      </c>
      <c r="G110" s="6">
        <f t="shared" si="80"/>
        <v>2</v>
      </c>
      <c r="H110" s="6">
        <f t="shared" si="81"/>
        <v>45</v>
      </c>
      <c r="I110" s="6">
        <f t="shared" si="82"/>
        <v>15</v>
      </c>
      <c r="J110" s="6">
        <f t="shared" si="83"/>
        <v>0</v>
      </c>
      <c r="K110" s="6">
        <f t="shared" si="84"/>
        <v>0</v>
      </c>
      <c r="L110" s="6">
        <f t="shared" si="85"/>
        <v>30</v>
      </c>
      <c r="M110" s="6">
        <f t="shared" si="86"/>
        <v>0</v>
      </c>
      <c r="N110" s="6">
        <f t="shared" si="87"/>
        <v>0</v>
      </c>
      <c r="O110" s="6">
        <f t="shared" si="88"/>
        <v>0</v>
      </c>
      <c r="P110" s="6">
        <f t="shared" si="89"/>
        <v>0</v>
      </c>
      <c r="Q110" s="7">
        <f t="shared" si="90"/>
        <v>4</v>
      </c>
      <c r="R110" s="7">
        <f t="shared" si="91"/>
        <v>2.7</v>
      </c>
      <c r="S110" s="7">
        <v>2</v>
      </c>
      <c r="T110" s="11"/>
      <c r="U110" s="10"/>
      <c r="V110" s="11"/>
      <c r="W110" s="10"/>
      <c r="X110" s="7"/>
      <c r="Y110" s="11"/>
      <c r="Z110" s="10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92"/>
        <v>0</v>
      </c>
      <c r="AM110" s="11"/>
      <c r="AN110" s="10"/>
      <c r="AO110" s="11"/>
      <c r="AP110" s="10"/>
      <c r="AQ110" s="7"/>
      <c r="AR110" s="11"/>
      <c r="AS110" s="10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93"/>
        <v>0</v>
      </c>
      <c r="BF110" s="11"/>
      <c r="BG110" s="10"/>
      <c r="BH110" s="11"/>
      <c r="BI110" s="10"/>
      <c r="BJ110" s="7"/>
      <c r="BK110" s="11"/>
      <c r="BL110" s="10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94"/>
        <v>0</v>
      </c>
      <c r="BY110" s="11"/>
      <c r="BZ110" s="10"/>
      <c r="CA110" s="11"/>
      <c r="CB110" s="10"/>
      <c r="CC110" s="7"/>
      <c r="CD110" s="11"/>
      <c r="CE110" s="10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95"/>
        <v>0</v>
      </c>
      <c r="CR110" s="11">
        <v>15</v>
      </c>
      <c r="CS110" s="10" t="s">
        <v>60</v>
      </c>
      <c r="CT110" s="11"/>
      <c r="CU110" s="10"/>
      <c r="CV110" s="7">
        <v>1.3</v>
      </c>
      <c r="CW110" s="11"/>
      <c r="CX110" s="10"/>
      <c r="CY110" s="11">
        <v>30</v>
      </c>
      <c r="CZ110" s="10" t="s">
        <v>60</v>
      </c>
      <c r="DA110" s="11"/>
      <c r="DB110" s="10"/>
      <c r="DC110" s="11"/>
      <c r="DD110" s="10"/>
      <c r="DE110" s="11"/>
      <c r="DF110" s="10"/>
      <c r="DG110" s="11"/>
      <c r="DH110" s="10"/>
      <c r="DI110" s="7">
        <v>2.7</v>
      </c>
      <c r="DJ110" s="7">
        <f t="shared" si="96"/>
        <v>4</v>
      </c>
      <c r="DK110" s="11"/>
      <c r="DL110" s="10"/>
      <c r="DM110" s="11"/>
      <c r="DN110" s="10"/>
      <c r="DO110" s="7"/>
      <c r="DP110" s="11"/>
      <c r="DQ110" s="10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97"/>
        <v>0</v>
      </c>
      <c r="ED110" s="11"/>
      <c r="EE110" s="10"/>
      <c r="EF110" s="11"/>
      <c r="EG110" s="10"/>
      <c r="EH110" s="7"/>
      <c r="EI110" s="11"/>
      <c r="EJ110" s="10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98"/>
        <v>0</v>
      </c>
      <c r="EW110" s="11"/>
      <c r="EX110" s="10"/>
      <c r="EY110" s="11"/>
      <c r="EZ110" s="10"/>
      <c r="FA110" s="7"/>
      <c r="FB110" s="11"/>
      <c r="FC110" s="10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99"/>
        <v>0</v>
      </c>
    </row>
    <row r="111" spans="1:171" x14ac:dyDescent="0.2">
      <c r="A111" s="13">
        <v>10</v>
      </c>
      <c r="B111" s="13">
        <v>1</v>
      </c>
      <c r="C111" s="13"/>
      <c r="D111" s="6" t="s">
        <v>224</v>
      </c>
      <c r="E111" s="3" t="s">
        <v>225</v>
      </c>
      <c r="F111" s="6">
        <f t="shared" si="79"/>
        <v>0</v>
      </c>
      <c r="G111" s="6">
        <f t="shared" si="80"/>
        <v>2</v>
      </c>
      <c r="H111" s="6">
        <f t="shared" si="81"/>
        <v>45</v>
      </c>
      <c r="I111" s="6">
        <f t="shared" si="82"/>
        <v>15</v>
      </c>
      <c r="J111" s="6">
        <f t="shared" si="83"/>
        <v>0</v>
      </c>
      <c r="K111" s="6">
        <f t="shared" si="84"/>
        <v>0</v>
      </c>
      <c r="L111" s="6">
        <f t="shared" si="85"/>
        <v>30</v>
      </c>
      <c r="M111" s="6">
        <f t="shared" si="86"/>
        <v>0</v>
      </c>
      <c r="N111" s="6">
        <f t="shared" si="87"/>
        <v>0</v>
      </c>
      <c r="O111" s="6">
        <f t="shared" si="88"/>
        <v>0</v>
      </c>
      <c r="P111" s="6">
        <f t="shared" si="89"/>
        <v>0</v>
      </c>
      <c r="Q111" s="7">
        <f t="shared" si="90"/>
        <v>4</v>
      </c>
      <c r="R111" s="7">
        <f t="shared" si="91"/>
        <v>3</v>
      </c>
      <c r="S111" s="7">
        <v>1.9</v>
      </c>
      <c r="T111" s="11"/>
      <c r="U111" s="10"/>
      <c r="V111" s="11"/>
      <c r="W111" s="10"/>
      <c r="X111" s="7"/>
      <c r="Y111" s="11"/>
      <c r="Z111" s="10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92"/>
        <v>0</v>
      </c>
      <c r="AM111" s="11"/>
      <c r="AN111" s="10"/>
      <c r="AO111" s="11"/>
      <c r="AP111" s="10"/>
      <c r="AQ111" s="7"/>
      <c r="AR111" s="11"/>
      <c r="AS111" s="10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93"/>
        <v>0</v>
      </c>
      <c r="BF111" s="11"/>
      <c r="BG111" s="10"/>
      <c r="BH111" s="11"/>
      <c r="BI111" s="10"/>
      <c r="BJ111" s="7"/>
      <c r="BK111" s="11"/>
      <c r="BL111" s="10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94"/>
        <v>0</v>
      </c>
      <c r="BY111" s="11"/>
      <c r="BZ111" s="10"/>
      <c r="CA111" s="11"/>
      <c r="CB111" s="10"/>
      <c r="CC111" s="7"/>
      <c r="CD111" s="11"/>
      <c r="CE111" s="10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95"/>
        <v>0</v>
      </c>
      <c r="CR111" s="11">
        <v>15</v>
      </c>
      <c r="CS111" s="10" t="s">
        <v>60</v>
      </c>
      <c r="CT111" s="11"/>
      <c r="CU111" s="10"/>
      <c r="CV111" s="7">
        <v>1</v>
      </c>
      <c r="CW111" s="11"/>
      <c r="CX111" s="10"/>
      <c r="CY111" s="11">
        <v>30</v>
      </c>
      <c r="CZ111" s="10" t="s">
        <v>60</v>
      </c>
      <c r="DA111" s="11"/>
      <c r="DB111" s="10"/>
      <c r="DC111" s="11"/>
      <c r="DD111" s="10"/>
      <c r="DE111" s="11"/>
      <c r="DF111" s="10"/>
      <c r="DG111" s="11"/>
      <c r="DH111" s="10"/>
      <c r="DI111" s="7">
        <v>3</v>
      </c>
      <c r="DJ111" s="7">
        <f t="shared" si="96"/>
        <v>4</v>
      </c>
      <c r="DK111" s="11"/>
      <c r="DL111" s="10"/>
      <c r="DM111" s="11"/>
      <c r="DN111" s="10"/>
      <c r="DO111" s="7"/>
      <c r="DP111" s="11"/>
      <c r="DQ111" s="10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97"/>
        <v>0</v>
      </c>
      <c r="ED111" s="11"/>
      <c r="EE111" s="10"/>
      <c r="EF111" s="11"/>
      <c r="EG111" s="10"/>
      <c r="EH111" s="7"/>
      <c r="EI111" s="11"/>
      <c r="EJ111" s="10"/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98"/>
        <v>0</v>
      </c>
      <c r="EW111" s="11"/>
      <c r="EX111" s="10"/>
      <c r="EY111" s="11"/>
      <c r="EZ111" s="10"/>
      <c r="FA111" s="7"/>
      <c r="FB111" s="11"/>
      <c r="FC111" s="10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99"/>
        <v>0</v>
      </c>
    </row>
    <row r="112" spans="1:171" x14ac:dyDescent="0.2">
      <c r="A112" s="13">
        <v>11</v>
      </c>
      <c r="B112" s="13">
        <v>1</v>
      </c>
      <c r="C112" s="13"/>
      <c r="D112" s="6" t="s">
        <v>226</v>
      </c>
      <c r="E112" s="3" t="s">
        <v>227</v>
      </c>
      <c r="F112" s="6">
        <f t="shared" si="79"/>
        <v>0</v>
      </c>
      <c r="G112" s="6">
        <f t="shared" si="80"/>
        <v>2</v>
      </c>
      <c r="H112" s="6">
        <f t="shared" si="81"/>
        <v>45</v>
      </c>
      <c r="I112" s="6">
        <f t="shared" si="82"/>
        <v>30</v>
      </c>
      <c r="J112" s="6">
        <f t="shared" si="83"/>
        <v>0</v>
      </c>
      <c r="K112" s="6">
        <f t="shared" si="84"/>
        <v>0</v>
      </c>
      <c r="L112" s="6">
        <f t="shared" si="85"/>
        <v>15</v>
      </c>
      <c r="M112" s="6">
        <f t="shared" si="86"/>
        <v>0</v>
      </c>
      <c r="N112" s="6">
        <f t="shared" si="87"/>
        <v>0</v>
      </c>
      <c r="O112" s="6">
        <f t="shared" si="88"/>
        <v>0</v>
      </c>
      <c r="P112" s="6">
        <f t="shared" si="89"/>
        <v>0</v>
      </c>
      <c r="Q112" s="7">
        <f t="shared" si="90"/>
        <v>3</v>
      </c>
      <c r="R112" s="7">
        <f t="shared" si="91"/>
        <v>1</v>
      </c>
      <c r="S112" s="7">
        <v>1.9</v>
      </c>
      <c r="T112" s="11"/>
      <c r="U112" s="10"/>
      <c r="V112" s="11"/>
      <c r="W112" s="10"/>
      <c r="X112" s="7"/>
      <c r="Y112" s="11"/>
      <c r="Z112" s="10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92"/>
        <v>0</v>
      </c>
      <c r="AM112" s="11"/>
      <c r="AN112" s="10"/>
      <c r="AO112" s="11"/>
      <c r="AP112" s="10"/>
      <c r="AQ112" s="7"/>
      <c r="AR112" s="11"/>
      <c r="AS112" s="10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93"/>
        <v>0</v>
      </c>
      <c r="BF112" s="11"/>
      <c r="BG112" s="10"/>
      <c r="BH112" s="11"/>
      <c r="BI112" s="10"/>
      <c r="BJ112" s="7"/>
      <c r="BK112" s="11"/>
      <c r="BL112" s="10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94"/>
        <v>0</v>
      </c>
      <c r="BY112" s="11"/>
      <c r="BZ112" s="10"/>
      <c r="CA112" s="11"/>
      <c r="CB112" s="10"/>
      <c r="CC112" s="7"/>
      <c r="CD112" s="11"/>
      <c r="CE112" s="10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95"/>
        <v>0</v>
      </c>
      <c r="CR112" s="11">
        <v>30</v>
      </c>
      <c r="CS112" s="10" t="s">
        <v>60</v>
      </c>
      <c r="CT112" s="11"/>
      <c r="CU112" s="10"/>
      <c r="CV112" s="7">
        <v>2</v>
      </c>
      <c r="CW112" s="11"/>
      <c r="CX112" s="10"/>
      <c r="CY112" s="11">
        <v>15</v>
      </c>
      <c r="CZ112" s="10" t="s">
        <v>60</v>
      </c>
      <c r="DA112" s="11"/>
      <c r="DB112" s="10"/>
      <c r="DC112" s="11"/>
      <c r="DD112" s="10"/>
      <c r="DE112" s="11"/>
      <c r="DF112" s="10"/>
      <c r="DG112" s="11"/>
      <c r="DH112" s="10"/>
      <c r="DI112" s="7">
        <v>1</v>
      </c>
      <c r="DJ112" s="7">
        <f t="shared" si="96"/>
        <v>3</v>
      </c>
      <c r="DK112" s="11"/>
      <c r="DL112" s="10"/>
      <c r="DM112" s="11"/>
      <c r="DN112" s="10"/>
      <c r="DO112" s="7"/>
      <c r="DP112" s="11"/>
      <c r="DQ112" s="10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97"/>
        <v>0</v>
      </c>
      <c r="ED112" s="11"/>
      <c r="EE112" s="10"/>
      <c r="EF112" s="11"/>
      <c r="EG112" s="10"/>
      <c r="EH112" s="7"/>
      <c r="EI112" s="11"/>
      <c r="EJ112" s="10"/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98"/>
        <v>0</v>
      </c>
      <c r="EW112" s="11"/>
      <c r="EX112" s="10"/>
      <c r="EY112" s="11"/>
      <c r="EZ112" s="10"/>
      <c r="FA112" s="7"/>
      <c r="FB112" s="11"/>
      <c r="FC112" s="10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99"/>
        <v>0</v>
      </c>
    </row>
    <row r="113" spans="1:171" x14ac:dyDescent="0.2">
      <c r="A113" s="13">
        <v>11</v>
      </c>
      <c r="B113" s="13">
        <v>1</v>
      </c>
      <c r="C113" s="13"/>
      <c r="D113" s="6" t="s">
        <v>228</v>
      </c>
      <c r="E113" s="3" t="s">
        <v>229</v>
      </c>
      <c r="F113" s="6">
        <f t="shared" si="79"/>
        <v>0</v>
      </c>
      <c r="G113" s="6">
        <f t="shared" si="80"/>
        <v>2</v>
      </c>
      <c r="H113" s="6">
        <f t="shared" si="81"/>
        <v>45</v>
      </c>
      <c r="I113" s="6">
        <f t="shared" si="82"/>
        <v>30</v>
      </c>
      <c r="J113" s="6">
        <f t="shared" si="83"/>
        <v>0</v>
      </c>
      <c r="K113" s="6">
        <f t="shared" si="84"/>
        <v>0</v>
      </c>
      <c r="L113" s="6">
        <f t="shared" si="85"/>
        <v>15</v>
      </c>
      <c r="M113" s="6">
        <f t="shared" si="86"/>
        <v>0</v>
      </c>
      <c r="N113" s="6">
        <f t="shared" si="87"/>
        <v>0</v>
      </c>
      <c r="O113" s="6">
        <f t="shared" si="88"/>
        <v>0</v>
      </c>
      <c r="P113" s="6">
        <f t="shared" si="89"/>
        <v>0</v>
      </c>
      <c r="Q113" s="7">
        <f t="shared" si="90"/>
        <v>3</v>
      </c>
      <c r="R113" s="7">
        <f t="shared" si="91"/>
        <v>1</v>
      </c>
      <c r="S113" s="7">
        <v>1.9</v>
      </c>
      <c r="T113" s="11"/>
      <c r="U113" s="10"/>
      <c r="V113" s="11"/>
      <c r="W113" s="10"/>
      <c r="X113" s="7"/>
      <c r="Y113" s="11"/>
      <c r="Z113" s="10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92"/>
        <v>0</v>
      </c>
      <c r="AM113" s="11"/>
      <c r="AN113" s="10"/>
      <c r="AO113" s="11"/>
      <c r="AP113" s="10"/>
      <c r="AQ113" s="7"/>
      <c r="AR113" s="11"/>
      <c r="AS113" s="10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93"/>
        <v>0</v>
      </c>
      <c r="BF113" s="11"/>
      <c r="BG113" s="10"/>
      <c r="BH113" s="11"/>
      <c r="BI113" s="10"/>
      <c r="BJ113" s="7"/>
      <c r="BK113" s="11"/>
      <c r="BL113" s="10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94"/>
        <v>0</v>
      </c>
      <c r="BY113" s="11"/>
      <c r="BZ113" s="10"/>
      <c r="CA113" s="11"/>
      <c r="CB113" s="10"/>
      <c r="CC113" s="7"/>
      <c r="CD113" s="11"/>
      <c r="CE113" s="10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95"/>
        <v>0</v>
      </c>
      <c r="CR113" s="11">
        <v>30</v>
      </c>
      <c r="CS113" s="10" t="s">
        <v>60</v>
      </c>
      <c r="CT113" s="11"/>
      <c r="CU113" s="10"/>
      <c r="CV113" s="7">
        <v>2</v>
      </c>
      <c r="CW113" s="11"/>
      <c r="CX113" s="10"/>
      <c r="CY113" s="11">
        <v>15</v>
      </c>
      <c r="CZ113" s="10" t="s">
        <v>60</v>
      </c>
      <c r="DA113" s="11"/>
      <c r="DB113" s="10"/>
      <c r="DC113" s="11"/>
      <c r="DD113" s="10"/>
      <c r="DE113" s="11"/>
      <c r="DF113" s="10"/>
      <c r="DG113" s="11"/>
      <c r="DH113" s="10"/>
      <c r="DI113" s="7">
        <v>1</v>
      </c>
      <c r="DJ113" s="7">
        <f t="shared" si="96"/>
        <v>3</v>
      </c>
      <c r="DK113" s="11"/>
      <c r="DL113" s="10"/>
      <c r="DM113" s="11"/>
      <c r="DN113" s="10"/>
      <c r="DO113" s="7"/>
      <c r="DP113" s="11"/>
      <c r="DQ113" s="10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97"/>
        <v>0</v>
      </c>
      <c r="ED113" s="11"/>
      <c r="EE113" s="10"/>
      <c r="EF113" s="11"/>
      <c r="EG113" s="10"/>
      <c r="EH113" s="7"/>
      <c r="EI113" s="11"/>
      <c r="EJ113" s="10"/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98"/>
        <v>0</v>
      </c>
      <c r="EW113" s="11"/>
      <c r="EX113" s="10"/>
      <c r="EY113" s="11"/>
      <c r="EZ113" s="10"/>
      <c r="FA113" s="7"/>
      <c r="FB113" s="11"/>
      <c r="FC113" s="10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99"/>
        <v>0</v>
      </c>
    </row>
    <row r="114" spans="1:171" x14ac:dyDescent="0.2">
      <c r="A114" s="13">
        <v>12</v>
      </c>
      <c r="B114" s="13">
        <v>1</v>
      </c>
      <c r="C114" s="13"/>
      <c r="D114" s="6" t="s">
        <v>230</v>
      </c>
      <c r="E114" s="3" t="s">
        <v>231</v>
      </c>
      <c r="F114" s="6">
        <f t="shared" si="79"/>
        <v>0</v>
      </c>
      <c r="G114" s="6">
        <f t="shared" si="80"/>
        <v>2</v>
      </c>
      <c r="H114" s="6">
        <f t="shared" si="81"/>
        <v>45</v>
      </c>
      <c r="I114" s="6">
        <f t="shared" si="82"/>
        <v>30</v>
      </c>
      <c r="J114" s="6">
        <f t="shared" si="83"/>
        <v>0</v>
      </c>
      <c r="K114" s="6">
        <f t="shared" si="84"/>
        <v>0</v>
      </c>
      <c r="L114" s="6">
        <f t="shared" si="85"/>
        <v>0</v>
      </c>
      <c r="M114" s="6">
        <f t="shared" si="86"/>
        <v>0</v>
      </c>
      <c r="N114" s="6">
        <f t="shared" si="87"/>
        <v>15</v>
      </c>
      <c r="O114" s="6">
        <f t="shared" si="88"/>
        <v>0</v>
      </c>
      <c r="P114" s="6">
        <f t="shared" si="89"/>
        <v>0</v>
      </c>
      <c r="Q114" s="7">
        <f t="shared" si="90"/>
        <v>3</v>
      </c>
      <c r="R114" s="7">
        <f t="shared" si="91"/>
        <v>1</v>
      </c>
      <c r="S114" s="7">
        <v>1.9</v>
      </c>
      <c r="T114" s="11"/>
      <c r="U114" s="10"/>
      <c r="V114" s="11"/>
      <c r="W114" s="10"/>
      <c r="X114" s="7"/>
      <c r="Y114" s="11"/>
      <c r="Z114" s="10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92"/>
        <v>0</v>
      </c>
      <c r="AM114" s="11"/>
      <c r="AN114" s="10"/>
      <c r="AO114" s="11"/>
      <c r="AP114" s="10"/>
      <c r="AQ114" s="7"/>
      <c r="AR114" s="11"/>
      <c r="AS114" s="10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93"/>
        <v>0</v>
      </c>
      <c r="BF114" s="11"/>
      <c r="BG114" s="10"/>
      <c r="BH114" s="11"/>
      <c r="BI114" s="10"/>
      <c r="BJ114" s="7"/>
      <c r="BK114" s="11"/>
      <c r="BL114" s="10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94"/>
        <v>0</v>
      </c>
      <c r="BY114" s="11"/>
      <c r="BZ114" s="10"/>
      <c r="CA114" s="11"/>
      <c r="CB114" s="10"/>
      <c r="CC114" s="7"/>
      <c r="CD114" s="11"/>
      <c r="CE114" s="10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95"/>
        <v>0</v>
      </c>
      <c r="CR114" s="11"/>
      <c r="CS114" s="10"/>
      <c r="CT114" s="11"/>
      <c r="CU114" s="10"/>
      <c r="CV114" s="7"/>
      <c r="CW114" s="11"/>
      <c r="CX114" s="10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 t="shared" si="96"/>
        <v>0</v>
      </c>
      <c r="DK114" s="11"/>
      <c r="DL114" s="10"/>
      <c r="DM114" s="11"/>
      <c r="DN114" s="10"/>
      <c r="DO114" s="7"/>
      <c r="DP114" s="11"/>
      <c r="DQ114" s="10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97"/>
        <v>0</v>
      </c>
      <c r="ED114" s="11">
        <v>30</v>
      </c>
      <c r="EE114" s="10" t="s">
        <v>60</v>
      </c>
      <c r="EF114" s="11"/>
      <c r="EG114" s="10"/>
      <c r="EH114" s="7">
        <v>2</v>
      </c>
      <c r="EI114" s="11"/>
      <c r="EJ114" s="10"/>
      <c r="EK114" s="11"/>
      <c r="EL114" s="10"/>
      <c r="EM114" s="11"/>
      <c r="EN114" s="10"/>
      <c r="EO114" s="11">
        <v>15</v>
      </c>
      <c r="EP114" s="10" t="s">
        <v>60</v>
      </c>
      <c r="EQ114" s="11"/>
      <c r="ER114" s="10"/>
      <c r="ES114" s="11"/>
      <c r="ET114" s="10"/>
      <c r="EU114" s="7">
        <v>1</v>
      </c>
      <c r="EV114" s="7">
        <f t="shared" si="98"/>
        <v>3</v>
      </c>
      <c r="EW114" s="11"/>
      <c r="EX114" s="10"/>
      <c r="EY114" s="11"/>
      <c r="EZ114" s="10"/>
      <c r="FA114" s="7"/>
      <c r="FB114" s="11"/>
      <c r="FC114" s="10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99"/>
        <v>0</v>
      </c>
    </row>
    <row r="115" spans="1:171" x14ac:dyDescent="0.2">
      <c r="A115" s="13">
        <v>12</v>
      </c>
      <c r="B115" s="13">
        <v>1</v>
      </c>
      <c r="C115" s="13"/>
      <c r="D115" s="6" t="s">
        <v>232</v>
      </c>
      <c r="E115" s="3" t="s">
        <v>233</v>
      </c>
      <c r="F115" s="6">
        <f t="shared" si="79"/>
        <v>0</v>
      </c>
      <c r="G115" s="6">
        <f t="shared" si="80"/>
        <v>2</v>
      </c>
      <c r="H115" s="6">
        <f t="shared" si="81"/>
        <v>45</v>
      </c>
      <c r="I115" s="6">
        <f t="shared" si="82"/>
        <v>30</v>
      </c>
      <c r="J115" s="6">
        <f t="shared" si="83"/>
        <v>0</v>
      </c>
      <c r="K115" s="6">
        <f t="shared" si="84"/>
        <v>0</v>
      </c>
      <c r="L115" s="6">
        <f t="shared" si="85"/>
        <v>0</v>
      </c>
      <c r="M115" s="6">
        <f t="shared" si="86"/>
        <v>0</v>
      </c>
      <c r="N115" s="6">
        <f t="shared" si="87"/>
        <v>15</v>
      </c>
      <c r="O115" s="6">
        <f t="shared" si="88"/>
        <v>0</v>
      </c>
      <c r="P115" s="6">
        <f t="shared" si="89"/>
        <v>0</v>
      </c>
      <c r="Q115" s="7">
        <f t="shared" si="90"/>
        <v>3</v>
      </c>
      <c r="R115" s="7">
        <f t="shared" si="91"/>
        <v>1</v>
      </c>
      <c r="S115" s="7">
        <v>2</v>
      </c>
      <c r="T115" s="11"/>
      <c r="U115" s="10"/>
      <c r="V115" s="11"/>
      <c r="W115" s="10"/>
      <c r="X115" s="7"/>
      <c r="Y115" s="11"/>
      <c r="Z115" s="10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92"/>
        <v>0</v>
      </c>
      <c r="AM115" s="11"/>
      <c r="AN115" s="10"/>
      <c r="AO115" s="11"/>
      <c r="AP115" s="10"/>
      <c r="AQ115" s="7"/>
      <c r="AR115" s="11"/>
      <c r="AS115" s="10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93"/>
        <v>0</v>
      </c>
      <c r="BF115" s="11"/>
      <c r="BG115" s="10"/>
      <c r="BH115" s="11"/>
      <c r="BI115" s="10"/>
      <c r="BJ115" s="7"/>
      <c r="BK115" s="11"/>
      <c r="BL115" s="10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94"/>
        <v>0</v>
      </c>
      <c r="BY115" s="11"/>
      <c r="BZ115" s="10"/>
      <c r="CA115" s="11"/>
      <c r="CB115" s="10"/>
      <c r="CC115" s="7"/>
      <c r="CD115" s="11"/>
      <c r="CE115" s="10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95"/>
        <v>0</v>
      </c>
      <c r="CR115" s="11"/>
      <c r="CS115" s="10"/>
      <c r="CT115" s="11"/>
      <c r="CU115" s="10"/>
      <c r="CV115" s="7"/>
      <c r="CW115" s="11"/>
      <c r="CX115" s="10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96"/>
        <v>0</v>
      </c>
      <c r="DK115" s="11"/>
      <c r="DL115" s="10"/>
      <c r="DM115" s="11"/>
      <c r="DN115" s="10"/>
      <c r="DO115" s="7"/>
      <c r="DP115" s="11"/>
      <c r="DQ115" s="10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 t="shared" si="97"/>
        <v>0</v>
      </c>
      <c r="ED115" s="11">
        <v>30</v>
      </c>
      <c r="EE115" s="10" t="s">
        <v>60</v>
      </c>
      <c r="EF115" s="11"/>
      <c r="EG115" s="10"/>
      <c r="EH115" s="7">
        <v>2</v>
      </c>
      <c r="EI115" s="11"/>
      <c r="EJ115" s="10"/>
      <c r="EK115" s="11"/>
      <c r="EL115" s="10"/>
      <c r="EM115" s="11"/>
      <c r="EN115" s="10"/>
      <c r="EO115" s="11">
        <v>15</v>
      </c>
      <c r="EP115" s="10" t="s">
        <v>60</v>
      </c>
      <c r="EQ115" s="11"/>
      <c r="ER115" s="10"/>
      <c r="ES115" s="11"/>
      <c r="ET115" s="10"/>
      <c r="EU115" s="7">
        <v>1</v>
      </c>
      <c r="EV115" s="7">
        <f t="shared" si="98"/>
        <v>3</v>
      </c>
      <c r="EW115" s="11"/>
      <c r="EX115" s="10"/>
      <c r="EY115" s="11"/>
      <c r="EZ115" s="10"/>
      <c r="FA115" s="7"/>
      <c r="FB115" s="11"/>
      <c r="FC115" s="10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99"/>
        <v>0</v>
      </c>
    </row>
    <row r="116" spans="1:171" ht="20.100000000000001" customHeight="1" x14ac:dyDescent="0.2">
      <c r="A116" s="14" t="s">
        <v>234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4"/>
      <c r="FO116" s="15"/>
    </row>
    <row r="117" spans="1:171" x14ac:dyDescent="0.2">
      <c r="A117" s="6"/>
      <c r="B117" s="6"/>
      <c r="C117" s="6"/>
      <c r="D117" s="6" t="s">
        <v>235</v>
      </c>
      <c r="E117" s="3" t="s">
        <v>236</v>
      </c>
      <c r="F117" s="6">
        <f>COUNTIF(T117:FM117,"e")</f>
        <v>0</v>
      </c>
      <c r="G117" s="6">
        <f>COUNTIF(T117:FM117,"z")</f>
        <v>1</v>
      </c>
      <c r="H117" s="6">
        <f>SUM(I117:P117)</f>
        <v>6</v>
      </c>
      <c r="I117" s="6">
        <f>T117+AM117+BF117+BY117+CR117+DK117+ED117+EW117</f>
        <v>0</v>
      </c>
      <c r="J117" s="6">
        <f>V117+AO117+BH117+CA117+CT117+DM117+EF117+EY117</f>
        <v>0</v>
      </c>
      <c r="K117" s="6">
        <f>Y117+AR117+BK117+CD117+CW117+DP117+EI117+FB117</f>
        <v>0</v>
      </c>
      <c r="L117" s="6">
        <f>AA117+AT117+BM117+CF117+CY117+DR117+EK117+FD117</f>
        <v>0</v>
      </c>
      <c r="M117" s="6">
        <f>AC117+AV117+BO117+CH117+DA117+DT117+EM117+FF117</f>
        <v>0</v>
      </c>
      <c r="N117" s="6">
        <f>AE117+AX117+BQ117+CJ117+DC117+DV117+EO117+FH117</f>
        <v>0</v>
      </c>
      <c r="O117" s="6">
        <f>AG117+AZ117+BS117+CL117+DE117+DX117+EQ117+FJ117</f>
        <v>6</v>
      </c>
      <c r="P117" s="6">
        <f>AI117+BB117+BU117+CN117+DG117+DZ117+ES117+FL117</f>
        <v>0</v>
      </c>
      <c r="Q117" s="7">
        <f>AL117+BE117+BX117+CQ117+DJ117+EC117+EV117+FO117</f>
        <v>6</v>
      </c>
      <c r="R117" s="7">
        <f>AK117+BD117+BW117+CP117+DI117+EB117+EU117+FN117</f>
        <v>6</v>
      </c>
      <c r="S117" s="7">
        <v>0</v>
      </c>
      <c r="T117" s="11"/>
      <c r="U117" s="10"/>
      <c r="V117" s="11"/>
      <c r="W117" s="10"/>
      <c r="X117" s="7"/>
      <c r="Y117" s="11"/>
      <c r="Z117" s="10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7"/>
      <c r="AL117" s="7">
        <f>X117+AK117</f>
        <v>0</v>
      </c>
      <c r="AM117" s="11"/>
      <c r="AN117" s="10"/>
      <c r="AO117" s="11"/>
      <c r="AP117" s="10"/>
      <c r="AQ117" s="7"/>
      <c r="AR117" s="11"/>
      <c r="AS117" s="10"/>
      <c r="AT117" s="11"/>
      <c r="AU117" s="10"/>
      <c r="AV117" s="11"/>
      <c r="AW117" s="10"/>
      <c r="AX117" s="11"/>
      <c r="AY117" s="10"/>
      <c r="AZ117" s="11"/>
      <c r="BA117" s="10"/>
      <c r="BB117" s="11"/>
      <c r="BC117" s="10"/>
      <c r="BD117" s="7"/>
      <c r="BE117" s="7">
        <f>AQ117+BD117</f>
        <v>0</v>
      </c>
      <c r="BF117" s="11"/>
      <c r="BG117" s="10"/>
      <c r="BH117" s="11"/>
      <c r="BI117" s="10"/>
      <c r="BJ117" s="7"/>
      <c r="BK117" s="11"/>
      <c r="BL117" s="10"/>
      <c r="BM117" s="11"/>
      <c r="BN117" s="10"/>
      <c r="BO117" s="11"/>
      <c r="BP117" s="10"/>
      <c r="BQ117" s="11"/>
      <c r="BR117" s="10"/>
      <c r="BS117" s="11"/>
      <c r="BT117" s="10"/>
      <c r="BU117" s="11"/>
      <c r="BV117" s="10"/>
      <c r="BW117" s="7"/>
      <c r="BX117" s="7">
        <f>BJ117+BW117</f>
        <v>0</v>
      </c>
      <c r="BY117" s="11"/>
      <c r="BZ117" s="10"/>
      <c r="CA117" s="11"/>
      <c r="CB117" s="10"/>
      <c r="CC117" s="7"/>
      <c r="CD117" s="11"/>
      <c r="CE117" s="10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7"/>
      <c r="CQ117" s="7">
        <f>CC117+CP117</f>
        <v>0</v>
      </c>
      <c r="CR117" s="11"/>
      <c r="CS117" s="10"/>
      <c r="CT117" s="11"/>
      <c r="CU117" s="10"/>
      <c r="CV117" s="7"/>
      <c r="CW117" s="11"/>
      <c r="CX117" s="10"/>
      <c r="CY117" s="11"/>
      <c r="CZ117" s="10"/>
      <c r="DA117" s="11"/>
      <c r="DB117" s="10"/>
      <c r="DC117" s="11"/>
      <c r="DD117" s="10"/>
      <c r="DE117" s="11"/>
      <c r="DF117" s="10"/>
      <c r="DG117" s="11"/>
      <c r="DH117" s="10"/>
      <c r="DI117" s="7"/>
      <c r="DJ117" s="7">
        <f>CV117+DI117</f>
        <v>0</v>
      </c>
      <c r="DK117" s="11"/>
      <c r="DL117" s="10"/>
      <c r="DM117" s="11"/>
      <c r="DN117" s="10"/>
      <c r="DO117" s="7"/>
      <c r="DP117" s="11"/>
      <c r="DQ117" s="10"/>
      <c r="DR117" s="11"/>
      <c r="DS117" s="10"/>
      <c r="DT117" s="11"/>
      <c r="DU117" s="10"/>
      <c r="DV117" s="11"/>
      <c r="DW117" s="10"/>
      <c r="DX117" s="11">
        <v>6</v>
      </c>
      <c r="DY117" s="10" t="s">
        <v>60</v>
      </c>
      <c r="DZ117" s="11"/>
      <c r="EA117" s="10"/>
      <c r="EB117" s="7">
        <v>6</v>
      </c>
      <c r="EC117" s="7">
        <f>DO117+EB117</f>
        <v>6</v>
      </c>
      <c r="ED117" s="11"/>
      <c r="EE117" s="10"/>
      <c r="EF117" s="11"/>
      <c r="EG117" s="10"/>
      <c r="EH117" s="7"/>
      <c r="EI117" s="11"/>
      <c r="EJ117" s="10"/>
      <c r="EK117" s="11"/>
      <c r="EL117" s="10"/>
      <c r="EM117" s="11"/>
      <c r="EN117" s="10"/>
      <c r="EO117" s="11"/>
      <c r="EP117" s="10"/>
      <c r="EQ117" s="11"/>
      <c r="ER117" s="10"/>
      <c r="ES117" s="11"/>
      <c r="ET117" s="10"/>
      <c r="EU117" s="7"/>
      <c r="EV117" s="7">
        <f>EH117+EU117</f>
        <v>0</v>
      </c>
      <c r="EW117" s="11"/>
      <c r="EX117" s="10"/>
      <c r="EY117" s="11"/>
      <c r="EZ117" s="10"/>
      <c r="FA117" s="7"/>
      <c r="FB117" s="11"/>
      <c r="FC117" s="10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7"/>
      <c r="FO117" s="7">
        <f>FA117+FN117</f>
        <v>0</v>
      </c>
    </row>
    <row r="118" spans="1:171" ht="15.95" customHeight="1" x14ac:dyDescent="0.2">
      <c r="A118" s="6"/>
      <c r="B118" s="6"/>
      <c r="C118" s="6"/>
      <c r="D118" s="6"/>
      <c r="E118" s="6" t="s">
        <v>77</v>
      </c>
      <c r="F118" s="6">
        <f t="shared" ref="F118:AK118" si="100">SUM(F117:F117)</f>
        <v>0</v>
      </c>
      <c r="G118" s="6">
        <f t="shared" si="100"/>
        <v>1</v>
      </c>
      <c r="H118" s="6">
        <f t="shared" si="100"/>
        <v>6</v>
      </c>
      <c r="I118" s="6">
        <f t="shared" si="100"/>
        <v>0</v>
      </c>
      <c r="J118" s="6">
        <f t="shared" si="100"/>
        <v>0</v>
      </c>
      <c r="K118" s="6">
        <f t="shared" si="100"/>
        <v>0</v>
      </c>
      <c r="L118" s="6">
        <f t="shared" si="100"/>
        <v>0</v>
      </c>
      <c r="M118" s="6">
        <f t="shared" si="100"/>
        <v>0</v>
      </c>
      <c r="N118" s="6">
        <f t="shared" si="100"/>
        <v>0</v>
      </c>
      <c r="O118" s="6">
        <f t="shared" si="100"/>
        <v>6</v>
      </c>
      <c r="P118" s="6">
        <f t="shared" si="100"/>
        <v>0</v>
      </c>
      <c r="Q118" s="7">
        <f t="shared" si="100"/>
        <v>6</v>
      </c>
      <c r="R118" s="7">
        <f t="shared" si="100"/>
        <v>6</v>
      </c>
      <c r="S118" s="7">
        <f t="shared" si="100"/>
        <v>0</v>
      </c>
      <c r="T118" s="11">
        <f t="shared" si="100"/>
        <v>0</v>
      </c>
      <c r="U118" s="10">
        <f t="shared" si="100"/>
        <v>0</v>
      </c>
      <c r="V118" s="11">
        <f t="shared" si="100"/>
        <v>0</v>
      </c>
      <c r="W118" s="10">
        <f t="shared" si="100"/>
        <v>0</v>
      </c>
      <c r="X118" s="7">
        <f t="shared" si="100"/>
        <v>0</v>
      </c>
      <c r="Y118" s="11">
        <f t="shared" si="100"/>
        <v>0</v>
      </c>
      <c r="Z118" s="10">
        <f t="shared" si="100"/>
        <v>0</v>
      </c>
      <c r="AA118" s="11">
        <f t="shared" si="100"/>
        <v>0</v>
      </c>
      <c r="AB118" s="10">
        <f t="shared" si="100"/>
        <v>0</v>
      </c>
      <c r="AC118" s="11">
        <f t="shared" si="100"/>
        <v>0</v>
      </c>
      <c r="AD118" s="10">
        <f t="shared" si="100"/>
        <v>0</v>
      </c>
      <c r="AE118" s="11">
        <f t="shared" si="100"/>
        <v>0</v>
      </c>
      <c r="AF118" s="10">
        <f t="shared" si="100"/>
        <v>0</v>
      </c>
      <c r="AG118" s="11">
        <f t="shared" si="100"/>
        <v>0</v>
      </c>
      <c r="AH118" s="10">
        <f t="shared" si="100"/>
        <v>0</v>
      </c>
      <c r="AI118" s="11">
        <f t="shared" si="100"/>
        <v>0</v>
      </c>
      <c r="AJ118" s="10">
        <f t="shared" si="100"/>
        <v>0</v>
      </c>
      <c r="AK118" s="7">
        <f t="shared" si="100"/>
        <v>0</v>
      </c>
      <c r="AL118" s="7">
        <f t="shared" ref="AL118:BQ118" si="101">SUM(AL117:AL117)</f>
        <v>0</v>
      </c>
      <c r="AM118" s="11">
        <f t="shared" si="101"/>
        <v>0</v>
      </c>
      <c r="AN118" s="10">
        <f t="shared" si="101"/>
        <v>0</v>
      </c>
      <c r="AO118" s="11">
        <f t="shared" si="101"/>
        <v>0</v>
      </c>
      <c r="AP118" s="10">
        <f t="shared" si="101"/>
        <v>0</v>
      </c>
      <c r="AQ118" s="7">
        <f t="shared" si="101"/>
        <v>0</v>
      </c>
      <c r="AR118" s="11">
        <f t="shared" si="101"/>
        <v>0</v>
      </c>
      <c r="AS118" s="10">
        <f t="shared" si="101"/>
        <v>0</v>
      </c>
      <c r="AT118" s="11">
        <f t="shared" si="101"/>
        <v>0</v>
      </c>
      <c r="AU118" s="10">
        <f t="shared" si="101"/>
        <v>0</v>
      </c>
      <c r="AV118" s="11">
        <f t="shared" si="101"/>
        <v>0</v>
      </c>
      <c r="AW118" s="10">
        <f t="shared" si="101"/>
        <v>0</v>
      </c>
      <c r="AX118" s="11">
        <f t="shared" si="101"/>
        <v>0</v>
      </c>
      <c r="AY118" s="10">
        <f t="shared" si="101"/>
        <v>0</v>
      </c>
      <c r="AZ118" s="11">
        <f t="shared" si="101"/>
        <v>0</v>
      </c>
      <c r="BA118" s="10">
        <f t="shared" si="101"/>
        <v>0</v>
      </c>
      <c r="BB118" s="11">
        <f t="shared" si="101"/>
        <v>0</v>
      </c>
      <c r="BC118" s="10">
        <f t="shared" si="101"/>
        <v>0</v>
      </c>
      <c r="BD118" s="7">
        <f t="shared" si="101"/>
        <v>0</v>
      </c>
      <c r="BE118" s="7">
        <f t="shared" si="101"/>
        <v>0</v>
      </c>
      <c r="BF118" s="11">
        <f t="shared" si="101"/>
        <v>0</v>
      </c>
      <c r="BG118" s="10">
        <f t="shared" si="101"/>
        <v>0</v>
      </c>
      <c r="BH118" s="11">
        <f t="shared" si="101"/>
        <v>0</v>
      </c>
      <c r="BI118" s="10">
        <f t="shared" si="101"/>
        <v>0</v>
      </c>
      <c r="BJ118" s="7">
        <f t="shared" si="101"/>
        <v>0</v>
      </c>
      <c r="BK118" s="11">
        <f t="shared" si="101"/>
        <v>0</v>
      </c>
      <c r="BL118" s="10">
        <f t="shared" si="101"/>
        <v>0</v>
      </c>
      <c r="BM118" s="11">
        <f t="shared" si="101"/>
        <v>0</v>
      </c>
      <c r="BN118" s="10">
        <f t="shared" si="101"/>
        <v>0</v>
      </c>
      <c r="BO118" s="11">
        <f t="shared" si="101"/>
        <v>0</v>
      </c>
      <c r="BP118" s="10">
        <f t="shared" si="101"/>
        <v>0</v>
      </c>
      <c r="BQ118" s="11">
        <f t="shared" si="101"/>
        <v>0</v>
      </c>
      <c r="BR118" s="10">
        <f t="shared" ref="BR118:CW118" si="102">SUM(BR117:BR117)</f>
        <v>0</v>
      </c>
      <c r="BS118" s="11">
        <f t="shared" si="102"/>
        <v>0</v>
      </c>
      <c r="BT118" s="10">
        <f t="shared" si="102"/>
        <v>0</v>
      </c>
      <c r="BU118" s="11">
        <f t="shared" si="102"/>
        <v>0</v>
      </c>
      <c r="BV118" s="10">
        <f t="shared" si="102"/>
        <v>0</v>
      </c>
      <c r="BW118" s="7">
        <f t="shared" si="102"/>
        <v>0</v>
      </c>
      <c r="BX118" s="7">
        <f t="shared" si="102"/>
        <v>0</v>
      </c>
      <c r="BY118" s="11">
        <f t="shared" si="102"/>
        <v>0</v>
      </c>
      <c r="BZ118" s="10">
        <f t="shared" si="102"/>
        <v>0</v>
      </c>
      <c r="CA118" s="11">
        <f t="shared" si="102"/>
        <v>0</v>
      </c>
      <c r="CB118" s="10">
        <f t="shared" si="102"/>
        <v>0</v>
      </c>
      <c r="CC118" s="7">
        <f t="shared" si="102"/>
        <v>0</v>
      </c>
      <c r="CD118" s="11">
        <f t="shared" si="102"/>
        <v>0</v>
      </c>
      <c r="CE118" s="10">
        <f t="shared" si="102"/>
        <v>0</v>
      </c>
      <c r="CF118" s="11">
        <f t="shared" si="102"/>
        <v>0</v>
      </c>
      <c r="CG118" s="10">
        <f t="shared" si="102"/>
        <v>0</v>
      </c>
      <c r="CH118" s="11">
        <f t="shared" si="102"/>
        <v>0</v>
      </c>
      <c r="CI118" s="10">
        <f t="shared" si="102"/>
        <v>0</v>
      </c>
      <c r="CJ118" s="11">
        <f t="shared" si="102"/>
        <v>0</v>
      </c>
      <c r="CK118" s="10">
        <f t="shared" si="102"/>
        <v>0</v>
      </c>
      <c r="CL118" s="11">
        <f t="shared" si="102"/>
        <v>0</v>
      </c>
      <c r="CM118" s="10">
        <f t="shared" si="102"/>
        <v>0</v>
      </c>
      <c r="CN118" s="11">
        <f t="shared" si="102"/>
        <v>0</v>
      </c>
      <c r="CO118" s="10">
        <f t="shared" si="102"/>
        <v>0</v>
      </c>
      <c r="CP118" s="7">
        <f t="shared" si="102"/>
        <v>0</v>
      </c>
      <c r="CQ118" s="7">
        <f t="shared" si="102"/>
        <v>0</v>
      </c>
      <c r="CR118" s="11">
        <f t="shared" si="102"/>
        <v>0</v>
      </c>
      <c r="CS118" s="10">
        <f t="shared" si="102"/>
        <v>0</v>
      </c>
      <c r="CT118" s="11">
        <f t="shared" si="102"/>
        <v>0</v>
      </c>
      <c r="CU118" s="10">
        <f t="shared" si="102"/>
        <v>0</v>
      </c>
      <c r="CV118" s="7">
        <f t="shared" si="102"/>
        <v>0</v>
      </c>
      <c r="CW118" s="11">
        <f t="shared" si="102"/>
        <v>0</v>
      </c>
      <c r="CX118" s="10">
        <f t="shared" ref="CX118:EC118" si="103">SUM(CX117:CX117)</f>
        <v>0</v>
      </c>
      <c r="CY118" s="11">
        <f t="shared" si="103"/>
        <v>0</v>
      </c>
      <c r="CZ118" s="10">
        <f t="shared" si="103"/>
        <v>0</v>
      </c>
      <c r="DA118" s="11">
        <f t="shared" si="103"/>
        <v>0</v>
      </c>
      <c r="DB118" s="10">
        <f t="shared" si="103"/>
        <v>0</v>
      </c>
      <c r="DC118" s="11">
        <f t="shared" si="103"/>
        <v>0</v>
      </c>
      <c r="DD118" s="10">
        <f t="shared" si="103"/>
        <v>0</v>
      </c>
      <c r="DE118" s="11">
        <f t="shared" si="103"/>
        <v>0</v>
      </c>
      <c r="DF118" s="10">
        <f t="shared" si="103"/>
        <v>0</v>
      </c>
      <c r="DG118" s="11">
        <f t="shared" si="103"/>
        <v>0</v>
      </c>
      <c r="DH118" s="10">
        <f t="shared" si="103"/>
        <v>0</v>
      </c>
      <c r="DI118" s="7">
        <f t="shared" si="103"/>
        <v>0</v>
      </c>
      <c r="DJ118" s="7">
        <f t="shared" si="103"/>
        <v>0</v>
      </c>
      <c r="DK118" s="11">
        <f t="shared" si="103"/>
        <v>0</v>
      </c>
      <c r="DL118" s="10">
        <f t="shared" si="103"/>
        <v>0</v>
      </c>
      <c r="DM118" s="11">
        <f t="shared" si="103"/>
        <v>0</v>
      </c>
      <c r="DN118" s="10">
        <f t="shared" si="103"/>
        <v>0</v>
      </c>
      <c r="DO118" s="7">
        <f t="shared" si="103"/>
        <v>0</v>
      </c>
      <c r="DP118" s="11">
        <f t="shared" si="103"/>
        <v>0</v>
      </c>
      <c r="DQ118" s="10">
        <f t="shared" si="103"/>
        <v>0</v>
      </c>
      <c r="DR118" s="11">
        <f t="shared" si="103"/>
        <v>0</v>
      </c>
      <c r="DS118" s="10">
        <f t="shared" si="103"/>
        <v>0</v>
      </c>
      <c r="DT118" s="11">
        <f t="shared" si="103"/>
        <v>0</v>
      </c>
      <c r="DU118" s="10">
        <f t="shared" si="103"/>
        <v>0</v>
      </c>
      <c r="DV118" s="11">
        <f t="shared" si="103"/>
        <v>0</v>
      </c>
      <c r="DW118" s="10">
        <f t="shared" si="103"/>
        <v>0</v>
      </c>
      <c r="DX118" s="11">
        <f t="shared" si="103"/>
        <v>6</v>
      </c>
      <c r="DY118" s="10">
        <f t="shared" si="103"/>
        <v>0</v>
      </c>
      <c r="DZ118" s="11">
        <f t="shared" si="103"/>
        <v>0</v>
      </c>
      <c r="EA118" s="10">
        <f t="shared" si="103"/>
        <v>0</v>
      </c>
      <c r="EB118" s="7">
        <f t="shared" si="103"/>
        <v>6</v>
      </c>
      <c r="EC118" s="7">
        <f t="shared" si="103"/>
        <v>6</v>
      </c>
      <c r="ED118" s="11">
        <f t="shared" ref="ED118:FI118" si="104">SUM(ED117:ED117)</f>
        <v>0</v>
      </c>
      <c r="EE118" s="10">
        <f t="shared" si="104"/>
        <v>0</v>
      </c>
      <c r="EF118" s="11">
        <f t="shared" si="104"/>
        <v>0</v>
      </c>
      <c r="EG118" s="10">
        <f t="shared" si="104"/>
        <v>0</v>
      </c>
      <c r="EH118" s="7">
        <f t="shared" si="104"/>
        <v>0</v>
      </c>
      <c r="EI118" s="11">
        <f t="shared" si="104"/>
        <v>0</v>
      </c>
      <c r="EJ118" s="10">
        <f t="shared" si="104"/>
        <v>0</v>
      </c>
      <c r="EK118" s="11">
        <f t="shared" si="104"/>
        <v>0</v>
      </c>
      <c r="EL118" s="10">
        <f t="shared" si="104"/>
        <v>0</v>
      </c>
      <c r="EM118" s="11">
        <f t="shared" si="104"/>
        <v>0</v>
      </c>
      <c r="EN118" s="10">
        <f t="shared" si="104"/>
        <v>0</v>
      </c>
      <c r="EO118" s="11">
        <f t="shared" si="104"/>
        <v>0</v>
      </c>
      <c r="EP118" s="10">
        <f t="shared" si="104"/>
        <v>0</v>
      </c>
      <c r="EQ118" s="11">
        <f t="shared" si="104"/>
        <v>0</v>
      </c>
      <c r="ER118" s="10">
        <f t="shared" si="104"/>
        <v>0</v>
      </c>
      <c r="ES118" s="11">
        <f t="shared" si="104"/>
        <v>0</v>
      </c>
      <c r="ET118" s="10">
        <f t="shared" si="104"/>
        <v>0</v>
      </c>
      <c r="EU118" s="7">
        <f t="shared" si="104"/>
        <v>0</v>
      </c>
      <c r="EV118" s="7">
        <f t="shared" si="104"/>
        <v>0</v>
      </c>
      <c r="EW118" s="11">
        <f t="shared" si="104"/>
        <v>0</v>
      </c>
      <c r="EX118" s="10">
        <f t="shared" si="104"/>
        <v>0</v>
      </c>
      <c r="EY118" s="11">
        <f t="shared" si="104"/>
        <v>0</v>
      </c>
      <c r="EZ118" s="10">
        <f t="shared" si="104"/>
        <v>0</v>
      </c>
      <c r="FA118" s="7">
        <f t="shared" si="104"/>
        <v>0</v>
      </c>
      <c r="FB118" s="11">
        <f t="shared" si="104"/>
        <v>0</v>
      </c>
      <c r="FC118" s="10">
        <f t="shared" si="104"/>
        <v>0</v>
      </c>
      <c r="FD118" s="11">
        <f t="shared" si="104"/>
        <v>0</v>
      </c>
      <c r="FE118" s="10">
        <f t="shared" si="104"/>
        <v>0</v>
      </c>
      <c r="FF118" s="11">
        <f t="shared" si="104"/>
        <v>0</v>
      </c>
      <c r="FG118" s="10">
        <f t="shared" si="104"/>
        <v>0</v>
      </c>
      <c r="FH118" s="11">
        <f t="shared" si="104"/>
        <v>0</v>
      </c>
      <c r="FI118" s="10">
        <f t="shared" si="104"/>
        <v>0</v>
      </c>
      <c r="FJ118" s="11">
        <f t="shared" ref="FJ118:FO118" si="105">SUM(FJ117:FJ117)</f>
        <v>0</v>
      </c>
      <c r="FK118" s="10">
        <f t="shared" si="105"/>
        <v>0</v>
      </c>
      <c r="FL118" s="11">
        <f t="shared" si="105"/>
        <v>0</v>
      </c>
      <c r="FM118" s="10">
        <f t="shared" si="105"/>
        <v>0</v>
      </c>
      <c r="FN118" s="7">
        <f t="shared" si="105"/>
        <v>0</v>
      </c>
      <c r="FO118" s="7">
        <f t="shared" si="105"/>
        <v>0</v>
      </c>
    </row>
    <row r="119" spans="1:171" ht="20.100000000000001" customHeight="1" x14ac:dyDescent="0.2">
      <c r="A119" s="14" t="s">
        <v>237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4"/>
      <c r="FO119" s="15"/>
    </row>
    <row r="120" spans="1:171" x14ac:dyDescent="0.2">
      <c r="A120" s="6"/>
      <c r="B120" s="6"/>
      <c r="C120" s="6"/>
      <c r="D120" s="6" t="s">
        <v>238</v>
      </c>
      <c r="E120" s="3" t="s">
        <v>239</v>
      </c>
      <c r="F120" s="6">
        <f>COUNTIF(T120:FM120,"e")</f>
        <v>0</v>
      </c>
      <c r="G120" s="6">
        <f>COUNTIF(T120:FM120,"z")</f>
        <v>1</v>
      </c>
      <c r="H120" s="6">
        <f>SUM(I120:P120)</f>
        <v>5</v>
      </c>
      <c r="I120" s="6">
        <f>T120+AM120+BF120+BY120+CR120+DK120+ED120+EW120</f>
        <v>5</v>
      </c>
      <c r="J120" s="6">
        <f>V120+AO120+BH120+CA120+CT120+DM120+EF120+EY120</f>
        <v>0</v>
      </c>
      <c r="K120" s="6">
        <f>Y120+AR120+BK120+CD120+CW120+DP120+EI120+FB120</f>
        <v>0</v>
      </c>
      <c r="L120" s="6">
        <f>AA120+AT120+BM120+CF120+CY120+DR120+EK120+FD120</f>
        <v>0</v>
      </c>
      <c r="M120" s="6">
        <f>AC120+AV120+BO120+CH120+DA120+DT120+EM120+FF120</f>
        <v>0</v>
      </c>
      <c r="N120" s="6">
        <f>AE120+AX120+BQ120+CJ120+DC120+DV120+EO120+FH120</f>
        <v>0</v>
      </c>
      <c r="O120" s="6">
        <f>AG120+AZ120+BS120+CL120+DE120+DX120+EQ120+FJ120</f>
        <v>0</v>
      </c>
      <c r="P120" s="6">
        <f>AI120+BB120+BU120+CN120+DG120+DZ120+ES120+FL120</f>
        <v>0</v>
      </c>
      <c r="Q120" s="7">
        <f>AL120+BE120+BX120+CQ120+DJ120+EC120+EV120+FO120</f>
        <v>0</v>
      </c>
      <c r="R120" s="7">
        <f>AK120+BD120+BW120+CP120+DI120+EB120+EU120+FN120</f>
        <v>0</v>
      </c>
      <c r="S120" s="7">
        <v>0</v>
      </c>
      <c r="T120" s="11">
        <v>5</v>
      </c>
      <c r="U120" s="10" t="s">
        <v>60</v>
      </c>
      <c r="V120" s="11"/>
      <c r="W120" s="10"/>
      <c r="X120" s="7">
        <v>0</v>
      </c>
      <c r="Y120" s="11"/>
      <c r="Z120" s="10"/>
      <c r="AA120" s="11"/>
      <c r="AB120" s="10"/>
      <c r="AC120" s="11"/>
      <c r="AD120" s="10"/>
      <c r="AE120" s="11"/>
      <c r="AF120" s="10"/>
      <c r="AG120" s="11"/>
      <c r="AH120" s="10"/>
      <c r="AI120" s="11"/>
      <c r="AJ120" s="10"/>
      <c r="AK120" s="7"/>
      <c r="AL120" s="7">
        <f>X120+AK120</f>
        <v>0</v>
      </c>
      <c r="AM120" s="11"/>
      <c r="AN120" s="10"/>
      <c r="AO120" s="11"/>
      <c r="AP120" s="10"/>
      <c r="AQ120" s="7"/>
      <c r="AR120" s="11"/>
      <c r="AS120" s="10"/>
      <c r="AT120" s="11"/>
      <c r="AU120" s="10"/>
      <c r="AV120" s="11"/>
      <c r="AW120" s="10"/>
      <c r="AX120" s="11"/>
      <c r="AY120" s="10"/>
      <c r="AZ120" s="11"/>
      <c r="BA120" s="10"/>
      <c r="BB120" s="11"/>
      <c r="BC120" s="10"/>
      <c r="BD120" s="7"/>
      <c r="BE120" s="7">
        <f>AQ120+BD120</f>
        <v>0</v>
      </c>
      <c r="BF120" s="11"/>
      <c r="BG120" s="10"/>
      <c r="BH120" s="11"/>
      <c r="BI120" s="10"/>
      <c r="BJ120" s="7"/>
      <c r="BK120" s="11"/>
      <c r="BL120" s="10"/>
      <c r="BM120" s="11"/>
      <c r="BN120" s="10"/>
      <c r="BO120" s="11"/>
      <c r="BP120" s="10"/>
      <c r="BQ120" s="11"/>
      <c r="BR120" s="10"/>
      <c r="BS120" s="11"/>
      <c r="BT120" s="10"/>
      <c r="BU120" s="11"/>
      <c r="BV120" s="10"/>
      <c r="BW120" s="7"/>
      <c r="BX120" s="7">
        <f>BJ120+BW120</f>
        <v>0</v>
      </c>
      <c r="BY120" s="11"/>
      <c r="BZ120" s="10"/>
      <c r="CA120" s="11"/>
      <c r="CB120" s="10"/>
      <c r="CC120" s="7"/>
      <c r="CD120" s="11"/>
      <c r="CE120" s="10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7"/>
      <c r="CQ120" s="7">
        <f>CC120+CP120</f>
        <v>0</v>
      </c>
      <c r="CR120" s="11"/>
      <c r="CS120" s="10"/>
      <c r="CT120" s="11"/>
      <c r="CU120" s="10"/>
      <c r="CV120" s="7"/>
      <c r="CW120" s="11"/>
      <c r="CX120" s="10"/>
      <c r="CY120" s="11"/>
      <c r="CZ120" s="10"/>
      <c r="DA120" s="11"/>
      <c r="DB120" s="10"/>
      <c r="DC120" s="11"/>
      <c r="DD120" s="10"/>
      <c r="DE120" s="11"/>
      <c r="DF120" s="10"/>
      <c r="DG120" s="11"/>
      <c r="DH120" s="10"/>
      <c r="DI120" s="7"/>
      <c r="DJ120" s="7">
        <f>CV120+DI120</f>
        <v>0</v>
      </c>
      <c r="DK120" s="11"/>
      <c r="DL120" s="10"/>
      <c r="DM120" s="11"/>
      <c r="DN120" s="10"/>
      <c r="DO120" s="7"/>
      <c r="DP120" s="11"/>
      <c r="DQ120" s="10"/>
      <c r="DR120" s="11"/>
      <c r="DS120" s="10"/>
      <c r="DT120" s="11"/>
      <c r="DU120" s="10"/>
      <c r="DV120" s="11"/>
      <c r="DW120" s="10"/>
      <c r="DX120" s="11"/>
      <c r="DY120" s="10"/>
      <c r="DZ120" s="11"/>
      <c r="EA120" s="10"/>
      <c r="EB120" s="7"/>
      <c r="EC120" s="7">
        <f>DO120+EB120</f>
        <v>0</v>
      </c>
      <c r="ED120" s="11"/>
      <c r="EE120" s="10"/>
      <c r="EF120" s="11"/>
      <c r="EG120" s="10"/>
      <c r="EH120" s="7"/>
      <c r="EI120" s="11"/>
      <c r="EJ120" s="10"/>
      <c r="EK120" s="11"/>
      <c r="EL120" s="10"/>
      <c r="EM120" s="11"/>
      <c r="EN120" s="10"/>
      <c r="EO120" s="11"/>
      <c r="EP120" s="10"/>
      <c r="EQ120" s="11"/>
      <c r="ER120" s="10"/>
      <c r="ES120" s="11"/>
      <c r="ET120" s="10"/>
      <c r="EU120" s="7"/>
      <c r="EV120" s="7">
        <f>EH120+EU120</f>
        <v>0</v>
      </c>
      <c r="EW120" s="11"/>
      <c r="EX120" s="10"/>
      <c r="EY120" s="11"/>
      <c r="EZ120" s="10"/>
      <c r="FA120" s="7"/>
      <c r="FB120" s="11"/>
      <c r="FC120" s="10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7"/>
      <c r="FO120" s="7">
        <f>FA120+FN120</f>
        <v>0</v>
      </c>
    </row>
    <row r="121" spans="1:171" x14ac:dyDescent="0.2">
      <c r="A121" s="6"/>
      <c r="B121" s="6"/>
      <c r="C121" s="6"/>
      <c r="D121" s="6" t="s">
        <v>240</v>
      </c>
      <c r="E121" s="3" t="s">
        <v>241</v>
      </c>
      <c r="F121" s="6">
        <f>COUNTIF(T121:FM121,"e")</f>
        <v>0</v>
      </c>
      <c r="G121" s="6">
        <f>COUNTIF(T121:FM121,"z")</f>
        <v>1</v>
      </c>
      <c r="H121" s="6">
        <f>SUM(I121:P121)</f>
        <v>4</v>
      </c>
      <c r="I121" s="6">
        <f>T121+AM121+BF121+BY121+CR121+DK121+ED121+EW121</f>
        <v>4</v>
      </c>
      <c r="J121" s="6">
        <f>V121+AO121+BH121+CA121+CT121+DM121+EF121+EY121</f>
        <v>0</v>
      </c>
      <c r="K121" s="6">
        <f>Y121+AR121+BK121+CD121+CW121+DP121+EI121+FB121</f>
        <v>0</v>
      </c>
      <c r="L121" s="6">
        <f>AA121+AT121+BM121+CF121+CY121+DR121+EK121+FD121</f>
        <v>0</v>
      </c>
      <c r="M121" s="6">
        <f>AC121+AV121+BO121+CH121+DA121+DT121+EM121+FF121</f>
        <v>0</v>
      </c>
      <c r="N121" s="6">
        <f>AE121+AX121+BQ121+CJ121+DC121+DV121+EO121+FH121</f>
        <v>0</v>
      </c>
      <c r="O121" s="6">
        <f>AG121+AZ121+BS121+CL121+DE121+DX121+EQ121+FJ121</f>
        <v>0</v>
      </c>
      <c r="P121" s="6">
        <f>AI121+BB121+BU121+CN121+DG121+DZ121+ES121+FL121</f>
        <v>0</v>
      </c>
      <c r="Q121" s="7">
        <f>AL121+BE121+BX121+CQ121+DJ121+EC121+EV121+FO121</f>
        <v>0</v>
      </c>
      <c r="R121" s="7">
        <f>AK121+BD121+BW121+CP121+DI121+EB121+EU121+FN121</f>
        <v>0</v>
      </c>
      <c r="S121" s="7">
        <v>0</v>
      </c>
      <c r="T121" s="11">
        <v>4</v>
      </c>
      <c r="U121" s="10" t="s">
        <v>60</v>
      </c>
      <c r="V121" s="11"/>
      <c r="W121" s="10"/>
      <c r="X121" s="7">
        <v>0</v>
      </c>
      <c r="Y121" s="11"/>
      <c r="Z121" s="10"/>
      <c r="AA121" s="11"/>
      <c r="AB121" s="10"/>
      <c r="AC121" s="11"/>
      <c r="AD121" s="10"/>
      <c r="AE121" s="11"/>
      <c r="AF121" s="10"/>
      <c r="AG121" s="11"/>
      <c r="AH121" s="10"/>
      <c r="AI121" s="11"/>
      <c r="AJ121" s="10"/>
      <c r="AK121" s="7"/>
      <c r="AL121" s="7">
        <f>X121+AK121</f>
        <v>0</v>
      </c>
      <c r="AM121" s="11"/>
      <c r="AN121" s="10"/>
      <c r="AO121" s="11"/>
      <c r="AP121" s="10"/>
      <c r="AQ121" s="7"/>
      <c r="AR121" s="11"/>
      <c r="AS121" s="10"/>
      <c r="AT121" s="11"/>
      <c r="AU121" s="10"/>
      <c r="AV121" s="11"/>
      <c r="AW121" s="10"/>
      <c r="AX121" s="11"/>
      <c r="AY121" s="10"/>
      <c r="AZ121" s="11"/>
      <c r="BA121" s="10"/>
      <c r="BB121" s="11"/>
      <c r="BC121" s="10"/>
      <c r="BD121" s="7"/>
      <c r="BE121" s="7">
        <f>AQ121+BD121</f>
        <v>0</v>
      </c>
      <c r="BF121" s="11"/>
      <c r="BG121" s="10"/>
      <c r="BH121" s="11"/>
      <c r="BI121" s="10"/>
      <c r="BJ121" s="7"/>
      <c r="BK121" s="11"/>
      <c r="BL121" s="10"/>
      <c r="BM121" s="11"/>
      <c r="BN121" s="10"/>
      <c r="BO121" s="11"/>
      <c r="BP121" s="10"/>
      <c r="BQ121" s="11"/>
      <c r="BR121" s="10"/>
      <c r="BS121" s="11"/>
      <c r="BT121" s="10"/>
      <c r="BU121" s="11"/>
      <c r="BV121" s="10"/>
      <c r="BW121" s="7"/>
      <c r="BX121" s="7">
        <f>BJ121+BW121</f>
        <v>0</v>
      </c>
      <c r="BY121" s="11"/>
      <c r="BZ121" s="10"/>
      <c r="CA121" s="11"/>
      <c r="CB121" s="10"/>
      <c r="CC121" s="7"/>
      <c r="CD121" s="11"/>
      <c r="CE121" s="10"/>
      <c r="CF121" s="11"/>
      <c r="CG121" s="10"/>
      <c r="CH121" s="11"/>
      <c r="CI121" s="10"/>
      <c r="CJ121" s="11"/>
      <c r="CK121" s="10"/>
      <c r="CL121" s="11"/>
      <c r="CM121" s="10"/>
      <c r="CN121" s="11"/>
      <c r="CO121" s="10"/>
      <c r="CP121" s="7"/>
      <c r="CQ121" s="7">
        <f>CC121+CP121</f>
        <v>0</v>
      </c>
      <c r="CR121" s="11"/>
      <c r="CS121" s="10"/>
      <c r="CT121" s="11"/>
      <c r="CU121" s="10"/>
      <c r="CV121" s="7"/>
      <c r="CW121" s="11"/>
      <c r="CX121" s="10"/>
      <c r="CY121" s="11"/>
      <c r="CZ121" s="10"/>
      <c r="DA121" s="11"/>
      <c r="DB121" s="10"/>
      <c r="DC121" s="11"/>
      <c r="DD121" s="10"/>
      <c r="DE121" s="11"/>
      <c r="DF121" s="10"/>
      <c r="DG121" s="11"/>
      <c r="DH121" s="10"/>
      <c r="DI121" s="7"/>
      <c r="DJ121" s="7">
        <f>CV121+DI121</f>
        <v>0</v>
      </c>
      <c r="DK121" s="11"/>
      <c r="DL121" s="10"/>
      <c r="DM121" s="11"/>
      <c r="DN121" s="10"/>
      <c r="DO121" s="7"/>
      <c r="DP121" s="11"/>
      <c r="DQ121" s="10"/>
      <c r="DR121" s="11"/>
      <c r="DS121" s="10"/>
      <c r="DT121" s="11"/>
      <c r="DU121" s="10"/>
      <c r="DV121" s="11"/>
      <c r="DW121" s="10"/>
      <c r="DX121" s="11"/>
      <c r="DY121" s="10"/>
      <c r="DZ121" s="11"/>
      <c r="EA121" s="10"/>
      <c r="EB121" s="7"/>
      <c r="EC121" s="7">
        <f>DO121+EB121</f>
        <v>0</v>
      </c>
      <c r="ED121" s="11"/>
      <c r="EE121" s="10"/>
      <c r="EF121" s="11"/>
      <c r="EG121" s="10"/>
      <c r="EH121" s="7"/>
      <c r="EI121" s="11"/>
      <c r="EJ121" s="10"/>
      <c r="EK121" s="11"/>
      <c r="EL121" s="10"/>
      <c r="EM121" s="11"/>
      <c r="EN121" s="10"/>
      <c r="EO121" s="11"/>
      <c r="EP121" s="10"/>
      <c r="EQ121" s="11"/>
      <c r="ER121" s="10"/>
      <c r="ES121" s="11"/>
      <c r="ET121" s="10"/>
      <c r="EU121" s="7"/>
      <c r="EV121" s="7">
        <f>EH121+EU121</f>
        <v>0</v>
      </c>
      <c r="EW121" s="11"/>
      <c r="EX121" s="10"/>
      <c r="EY121" s="11"/>
      <c r="EZ121" s="10"/>
      <c r="FA121" s="7"/>
      <c r="FB121" s="11"/>
      <c r="FC121" s="10"/>
      <c r="FD121" s="11"/>
      <c r="FE121" s="10"/>
      <c r="FF121" s="11"/>
      <c r="FG121" s="10"/>
      <c r="FH121" s="11"/>
      <c r="FI121" s="10"/>
      <c r="FJ121" s="11"/>
      <c r="FK121" s="10"/>
      <c r="FL121" s="11"/>
      <c r="FM121" s="10"/>
      <c r="FN121" s="7"/>
      <c r="FO121" s="7">
        <f>FA121+FN121</f>
        <v>0</v>
      </c>
    </row>
    <row r="122" spans="1:171" x14ac:dyDescent="0.2">
      <c r="A122" s="6"/>
      <c r="B122" s="6"/>
      <c r="C122" s="6"/>
      <c r="D122" s="6" t="s">
        <v>242</v>
      </c>
      <c r="E122" s="3" t="s">
        <v>243</v>
      </c>
      <c r="F122" s="6">
        <f>COUNTIF(T122:FM122,"e")</f>
        <v>0</v>
      </c>
      <c r="G122" s="6">
        <f>COUNTIF(T122:FM122,"z")</f>
        <v>1</v>
      </c>
      <c r="H122" s="6">
        <f>SUM(I122:P122)</f>
        <v>1</v>
      </c>
      <c r="I122" s="6">
        <f>T122+AM122+BF122+BY122+CR122+DK122+ED122+EW122</f>
        <v>1</v>
      </c>
      <c r="J122" s="6">
        <f>V122+AO122+BH122+CA122+CT122+DM122+EF122+EY122</f>
        <v>0</v>
      </c>
      <c r="K122" s="6">
        <f>Y122+AR122+BK122+CD122+CW122+DP122+EI122+FB122</f>
        <v>0</v>
      </c>
      <c r="L122" s="6">
        <f>AA122+AT122+BM122+CF122+CY122+DR122+EK122+FD122</f>
        <v>0</v>
      </c>
      <c r="M122" s="6">
        <f>AC122+AV122+BO122+CH122+DA122+DT122+EM122+FF122</f>
        <v>0</v>
      </c>
      <c r="N122" s="6">
        <f>AE122+AX122+BQ122+CJ122+DC122+DV122+EO122+FH122</f>
        <v>0</v>
      </c>
      <c r="O122" s="6">
        <f>AG122+AZ122+BS122+CL122+DE122+DX122+EQ122+FJ122</f>
        <v>0</v>
      </c>
      <c r="P122" s="6">
        <f>AI122+BB122+BU122+CN122+DG122+DZ122+ES122+FL122</f>
        <v>0</v>
      </c>
      <c r="Q122" s="7">
        <f>AL122+BE122+BX122+CQ122+DJ122+EC122+EV122+FO122</f>
        <v>0</v>
      </c>
      <c r="R122" s="7">
        <f>AK122+BD122+BW122+CP122+DI122+EB122+EU122+FN122</f>
        <v>0</v>
      </c>
      <c r="S122" s="7">
        <v>0</v>
      </c>
      <c r="T122" s="11">
        <v>1</v>
      </c>
      <c r="U122" s="10" t="s">
        <v>60</v>
      </c>
      <c r="V122" s="11"/>
      <c r="W122" s="10"/>
      <c r="X122" s="7">
        <v>0</v>
      </c>
      <c r="Y122" s="11"/>
      <c r="Z122" s="10"/>
      <c r="AA122" s="11"/>
      <c r="AB122" s="10"/>
      <c r="AC122" s="11"/>
      <c r="AD122" s="10"/>
      <c r="AE122" s="11"/>
      <c r="AF122" s="10"/>
      <c r="AG122" s="11"/>
      <c r="AH122" s="10"/>
      <c r="AI122" s="11"/>
      <c r="AJ122" s="10"/>
      <c r="AK122" s="7"/>
      <c r="AL122" s="7">
        <f>X122+AK122</f>
        <v>0</v>
      </c>
      <c r="AM122" s="11"/>
      <c r="AN122" s="10"/>
      <c r="AO122" s="11"/>
      <c r="AP122" s="10"/>
      <c r="AQ122" s="7"/>
      <c r="AR122" s="11"/>
      <c r="AS122" s="10"/>
      <c r="AT122" s="11"/>
      <c r="AU122" s="10"/>
      <c r="AV122" s="11"/>
      <c r="AW122" s="10"/>
      <c r="AX122" s="11"/>
      <c r="AY122" s="10"/>
      <c r="AZ122" s="11"/>
      <c r="BA122" s="10"/>
      <c r="BB122" s="11"/>
      <c r="BC122" s="10"/>
      <c r="BD122" s="7"/>
      <c r="BE122" s="7">
        <f>AQ122+BD122</f>
        <v>0</v>
      </c>
      <c r="BF122" s="11"/>
      <c r="BG122" s="10"/>
      <c r="BH122" s="11"/>
      <c r="BI122" s="10"/>
      <c r="BJ122" s="7"/>
      <c r="BK122" s="11"/>
      <c r="BL122" s="10"/>
      <c r="BM122" s="11"/>
      <c r="BN122" s="10"/>
      <c r="BO122" s="11"/>
      <c r="BP122" s="10"/>
      <c r="BQ122" s="11"/>
      <c r="BR122" s="10"/>
      <c r="BS122" s="11"/>
      <c r="BT122" s="10"/>
      <c r="BU122" s="11"/>
      <c r="BV122" s="10"/>
      <c r="BW122" s="7"/>
      <c r="BX122" s="7">
        <f>BJ122+BW122</f>
        <v>0</v>
      </c>
      <c r="BY122" s="11"/>
      <c r="BZ122" s="10"/>
      <c r="CA122" s="11"/>
      <c r="CB122" s="10"/>
      <c r="CC122" s="7"/>
      <c r="CD122" s="11"/>
      <c r="CE122" s="10"/>
      <c r="CF122" s="11"/>
      <c r="CG122" s="10"/>
      <c r="CH122" s="11"/>
      <c r="CI122" s="10"/>
      <c r="CJ122" s="11"/>
      <c r="CK122" s="10"/>
      <c r="CL122" s="11"/>
      <c r="CM122" s="10"/>
      <c r="CN122" s="11"/>
      <c r="CO122" s="10"/>
      <c r="CP122" s="7"/>
      <c r="CQ122" s="7">
        <f>CC122+CP122</f>
        <v>0</v>
      </c>
      <c r="CR122" s="11"/>
      <c r="CS122" s="10"/>
      <c r="CT122" s="11"/>
      <c r="CU122" s="10"/>
      <c r="CV122" s="7"/>
      <c r="CW122" s="11"/>
      <c r="CX122" s="10"/>
      <c r="CY122" s="11"/>
      <c r="CZ122" s="10"/>
      <c r="DA122" s="11"/>
      <c r="DB122" s="10"/>
      <c r="DC122" s="11"/>
      <c r="DD122" s="10"/>
      <c r="DE122" s="11"/>
      <c r="DF122" s="10"/>
      <c r="DG122" s="11"/>
      <c r="DH122" s="10"/>
      <c r="DI122" s="7"/>
      <c r="DJ122" s="7">
        <f>CV122+DI122</f>
        <v>0</v>
      </c>
      <c r="DK122" s="11"/>
      <c r="DL122" s="10"/>
      <c r="DM122" s="11"/>
      <c r="DN122" s="10"/>
      <c r="DO122" s="7"/>
      <c r="DP122" s="11"/>
      <c r="DQ122" s="10"/>
      <c r="DR122" s="11"/>
      <c r="DS122" s="10"/>
      <c r="DT122" s="11"/>
      <c r="DU122" s="10"/>
      <c r="DV122" s="11"/>
      <c r="DW122" s="10"/>
      <c r="DX122" s="11"/>
      <c r="DY122" s="10"/>
      <c r="DZ122" s="11"/>
      <c r="EA122" s="10"/>
      <c r="EB122" s="7"/>
      <c r="EC122" s="7">
        <f>DO122+EB122</f>
        <v>0</v>
      </c>
      <c r="ED122" s="11"/>
      <c r="EE122" s="10"/>
      <c r="EF122" s="11"/>
      <c r="EG122" s="10"/>
      <c r="EH122" s="7"/>
      <c r="EI122" s="11"/>
      <c r="EJ122" s="10"/>
      <c r="EK122" s="11"/>
      <c r="EL122" s="10"/>
      <c r="EM122" s="11"/>
      <c r="EN122" s="10"/>
      <c r="EO122" s="11"/>
      <c r="EP122" s="10"/>
      <c r="EQ122" s="11"/>
      <c r="ER122" s="10"/>
      <c r="ES122" s="11"/>
      <c r="ET122" s="10"/>
      <c r="EU122" s="7"/>
      <c r="EV122" s="7">
        <f>EH122+EU122</f>
        <v>0</v>
      </c>
      <c r="EW122" s="11"/>
      <c r="EX122" s="10"/>
      <c r="EY122" s="11"/>
      <c r="EZ122" s="10"/>
      <c r="FA122" s="7"/>
      <c r="FB122" s="11"/>
      <c r="FC122" s="10"/>
      <c r="FD122" s="11"/>
      <c r="FE122" s="10"/>
      <c r="FF122" s="11"/>
      <c r="FG122" s="10"/>
      <c r="FH122" s="11"/>
      <c r="FI122" s="10"/>
      <c r="FJ122" s="11"/>
      <c r="FK122" s="10"/>
      <c r="FL122" s="11"/>
      <c r="FM122" s="10"/>
      <c r="FN122" s="7"/>
      <c r="FO122" s="7">
        <f>FA122+FN122</f>
        <v>0</v>
      </c>
    </row>
    <row r="123" spans="1:171" x14ac:dyDescent="0.2">
      <c r="A123" s="6"/>
      <c r="B123" s="6"/>
      <c r="C123" s="6"/>
      <c r="D123" s="6" t="s">
        <v>244</v>
      </c>
      <c r="E123" s="3" t="s">
        <v>245</v>
      </c>
      <c r="F123" s="6">
        <f>COUNTIF(T123:FM123,"e")</f>
        <v>0</v>
      </c>
      <c r="G123" s="6">
        <f>COUNTIF(T123:FM123,"z")</f>
        <v>1</v>
      </c>
      <c r="H123" s="6">
        <f>SUM(I123:P123)</f>
        <v>2</v>
      </c>
      <c r="I123" s="6">
        <f>T123+AM123+BF123+BY123+CR123+DK123+ED123+EW123</f>
        <v>2</v>
      </c>
      <c r="J123" s="6">
        <f>V123+AO123+BH123+CA123+CT123+DM123+EF123+EY123</f>
        <v>0</v>
      </c>
      <c r="K123" s="6">
        <f>Y123+AR123+BK123+CD123+CW123+DP123+EI123+FB123</f>
        <v>0</v>
      </c>
      <c r="L123" s="6">
        <f>AA123+AT123+BM123+CF123+CY123+DR123+EK123+FD123</f>
        <v>0</v>
      </c>
      <c r="M123" s="6">
        <f>AC123+AV123+BO123+CH123+DA123+DT123+EM123+FF123</f>
        <v>0</v>
      </c>
      <c r="N123" s="6">
        <f>AE123+AX123+BQ123+CJ123+DC123+DV123+EO123+FH123</f>
        <v>0</v>
      </c>
      <c r="O123" s="6">
        <f>AG123+AZ123+BS123+CL123+DE123+DX123+EQ123+FJ123</f>
        <v>0</v>
      </c>
      <c r="P123" s="6">
        <f>AI123+BB123+BU123+CN123+DG123+DZ123+ES123+FL123</f>
        <v>0</v>
      </c>
      <c r="Q123" s="7">
        <f>AL123+BE123+BX123+CQ123+DJ123+EC123+EV123+FO123</f>
        <v>0</v>
      </c>
      <c r="R123" s="7">
        <f>AK123+BD123+BW123+CP123+DI123+EB123+EU123+FN123</f>
        <v>0</v>
      </c>
      <c r="S123" s="7">
        <v>0</v>
      </c>
      <c r="T123" s="11"/>
      <c r="U123" s="10"/>
      <c r="V123" s="11"/>
      <c r="W123" s="10"/>
      <c r="X123" s="7"/>
      <c r="Y123" s="11"/>
      <c r="Z123" s="10"/>
      <c r="AA123" s="11"/>
      <c r="AB123" s="10"/>
      <c r="AC123" s="11"/>
      <c r="AD123" s="10"/>
      <c r="AE123" s="11"/>
      <c r="AF123" s="10"/>
      <c r="AG123" s="11"/>
      <c r="AH123" s="10"/>
      <c r="AI123" s="11"/>
      <c r="AJ123" s="10"/>
      <c r="AK123" s="7"/>
      <c r="AL123" s="7">
        <f>X123+AK123</f>
        <v>0</v>
      </c>
      <c r="AM123" s="11"/>
      <c r="AN123" s="10"/>
      <c r="AO123" s="11"/>
      <c r="AP123" s="10"/>
      <c r="AQ123" s="7"/>
      <c r="AR123" s="11"/>
      <c r="AS123" s="10"/>
      <c r="AT123" s="11"/>
      <c r="AU123" s="10"/>
      <c r="AV123" s="11"/>
      <c r="AW123" s="10"/>
      <c r="AX123" s="11"/>
      <c r="AY123" s="10"/>
      <c r="AZ123" s="11"/>
      <c r="BA123" s="10"/>
      <c r="BB123" s="11"/>
      <c r="BC123" s="10"/>
      <c r="BD123" s="7"/>
      <c r="BE123" s="7">
        <f>AQ123+BD123</f>
        <v>0</v>
      </c>
      <c r="BF123" s="11"/>
      <c r="BG123" s="10"/>
      <c r="BH123" s="11"/>
      <c r="BI123" s="10"/>
      <c r="BJ123" s="7"/>
      <c r="BK123" s="11"/>
      <c r="BL123" s="10"/>
      <c r="BM123" s="11"/>
      <c r="BN123" s="10"/>
      <c r="BO123" s="11"/>
      <c r="BP123" s="10"/>
      <c r="BQ123" s="11"/>
      <c r="BR123" s="10"/>
      <c r="BS123" s="11"/>
      <c r="BT123" s="10"/>
      <c r="BU123" s="11"/>
      <c r="BV123" s="10"/>
      <c r="BW123" s="7"/>
      <c r="BX123" s="7">
        <f>BJ123+BW123</f>
        <v>0</v>
      </c>
      <c r="BY123" s="11"/>
      <c r="BZ123" s="10"/>
      <c r="CA123" s="11"/>
      <c r="CB123" s="10"/>
      <c r="CC123" s="7"/>
      <c r="CD123" s="11"/>
      <c r="CE123" s="10"/>
      <c r="CF123" s="11"/>
      <c r="CG123" s="10"/>
      <c r="CH123" s="11"/>
      <c r="CI123" s="10"/>
      <c r="CJ123" s="11"/>
      <c r="CK123" s="10"/>
      <c r="CL123" s="11"/>
      <c r="CM123" s="10"/>
      <c r="CN123" s="11"/>
      <c r="CO123" s="10"/>
      <c r="CP123" s="7"/>
      <c r="CQ123" s="7">
        <f>CC123+CP123</f>
        <v>0</v>
      </c>
      <c r="CR123" s="11"/>
      <c r="CS123" s="10"/>
      <c r="CT123" s="11"/>
      <c r="CU123" s="10"/>
      <c r="CV123" s="7"/>
      <c r="CW123" s="11"/>
      <c r="CX123" s="10"/>
      <c r="CY123" s="11"/>
      <c r="CZ123" s="10"/>
      <c r="DA123" s="11"/>
      <c r="DB123" s="10"/>
      <c r="DC123" s="11"/>
      <c r="DD123" s="10"/>
      <c r="DE123" s="11"/>
      <c r="DF123" s="10"/>
      <c r="DG123" s="11"/>
      <c r="DH123" s="10"/>
      <c r="DI123" s="7"/>
      <c r="DJ123" s="7">
        <f>CV123+DI123</f>
        <v>0</v>
      </c>
      <c r="DK123" s="11">
        <v>2</v>
      </c>
      <c r="DL123" s="10" t="s">
        <v>60</v>
      </c>
      <c r="DM123" s="11"/>
      <c r="DN123" s="10"/>
      <c r="DO123" s="7">
        <v>0</v>
      </c>
      <c r="DP123" s="11"/>
      <c r="DQ123" s="10"/>
      <c r="DR123" s="11"/>
      <c r="DS123" s="10"/>
      <c r="DT123" s="11"/>
      <c r="DU123" s="10"/>
      <c r="DV123" s="11"/>
      <c r="DW123" s="10"/>
      <c r="DX123" s="11"/>
      <c r="DY123" s="10"/>
      <c r="DZ123" s="11"/>
      <c r="EA123" s="10"/>
      <c r="EB123" s="7"/>
      <c r="EC123" s="7">
        <f>DO123+EB123</f>
        <v>0</v>
      </c>
      <c r="ED123" s="11"/>
      <c r="EE123" s="10"/>
      <c r="EF123" s="11"/>
      <c r="EG123" s="10"/>
      <c r="EH123" s="7"/>
      <c r="EI123" s="11"/>
      <c r="EJ123" s="10"/>
      <c r="EK123" s="11"/>
      <c r="EL123" s="10"/>
      <c r="EM123" s="11"/>
      <c r="EN123" s="10"/>
      <c r="EO123" s="11"/>
      <c r="EP123" s="10"/>
      <c r="EQ123" s="11"/>
      <c r="ER123" s="10"/>
      <c r="ES123" s="11"/>
      <c r="ET123" s="10"/>
      <c r="EU123" s="7"/>
      <c r="EV123" s="7">
        <f>EH123+EU123</f>
        <v>0</v>
      </c>
      <c r="EW123" s="11"/>
      <c r="EX123" s="10"/>
      <c r="EY123" s="11"/>
      <c r="EZ123" s="10"/>
      <c r="FA123" s="7"/>
      <c r="FB123" s="11"/>
      <c r="FC123" s="10"/>
      <c r="FD123" s="11"/>
      <c r="FE123" s="10"/>
      <c r="FF123" s="11"/>
      <c r="FG123" s="10"/>
      <c r="FH123" s="11"/>
      <c r="FI123" s="10"/>
      <c r="FJ123" s="11"/>
      <c r="FK123" s="10"/>
      <c r="FL123" s="11"/>
      <c r="FM123" s="10"/>
      <c r="FN123" s="7"/>
      <c r="FO123" s="7">
        <f>FA123+FN123</f>
        <v>0</v>
      </c>
    </row>
    <row r="124" spans="1:171" ht="15.95" customHeight="1" x14ac:dyDescent="0.2">
      <c r="A124" s="6"/>
      <c r="B124" s="6"/>
      <c r="C124" s="6"/>
      <c r="D124" s="6"/>
      <c r="E124" s="6" t="s">
        <v>77</v>
      </c>
      <c r="F124" s="6">
        <f t="shared" ref="F124:AK124" si="106">SUM(F120:F123)</f>
        <v>0</v>
      </c>
      <c r="G124" s="6">
        <f t="shared" si="106"/>
        <v>4</v>
      </c>
      <c r="H124" s="6">
        <f t="shared" si="106"/>
        <v>12</v>
      </c>
      <c r="I124" s="6">
        <f t="shared" si="106"/>
        <v>12</v>
      </c>
      <c r="J124" s="6">
        <f t="shared" si="106"/>
        <v>0</v>
      </c>
      <c r="K124" s="6">
        <f t="shared" si="106"/>
        <v>0</v>
      </c>
      <c r="L124" s="6">
        <f t="shared" si="106"/>
        <v>0</v>
      </c>
      <c r="M124" s="6">
        <f t="shared" si="106"/>
        <v>0</v>
      </c>
      <c r="N124" s="6">
        <f t="shared" si="106"/>
        <v>0</v>
      </c>
      <c r="O124" s="6">
        <f t="shared" si="106"/>
        <v>0</v>
      </c>
      <c r="P124" s="6">
        <f t="shared" si="106"/>
        <v>0</v>
      </c>
      <c r="Q124" s="7">
        <f t="shared" si="106"/>
        <v>0</v>
      </c>
      <c r="R124" s="7">
        <f t="shared" si="106"/>
        <v>0</v>
      </c>
      <c r="S124" s="7">
        <f t="shared" si="106"/>
        <v>0</v>
      </c>
      <c r="T124" s="11">
        <f t="shared" si="106"/>
        <v>10</v>
      </c>
      <c r="U124" s="10">
        <f t="shared" si="106"/>
        <v>0</v>
      </c>
      <c r="V124" s="11">
        <f t="shared" si="106"/>
        <v>0</v>
      </c>
      <c r="W124" s="10">
        <f t="shared" si="106"/>
        <v>0</v>
      </c>
      <c r="X124" s="7">
        <f t="shared" si="106"/>
        <v>0</v>
      </c>
      <c r="Y124" s="11">
        <f t="shared" si="106"/>
        <v>0</v>
      </c>
      <c r="Z124" s="10">
        <f t="shared" si="106"/>
        <v>0</v>
      </c>
      <c r="AA124" s="11">
        <f t="shared" si="106"/>
        <v>0</v>
      </c>
      <c r="AB124" s="10">
        <f t="shared" si="106"/>
        <v>0</v>
      </c>
      <c r="AC124" s="11">
        <f t="shared" si="106"/>
        <v>0</v>
      </c>
      <c r="AD124" s="10">
        <f t="shared" si="106"/>
        <v>0</v>
      </c>
      <c r="AE124" s="11">
        <f t="shared" si="106"/>
        <v>0</v>
      </c>
      <c r="AF124" s="10">
        <f t="shared" si="106"/>
        <v>0</v>
      </c>
      <c r="AG124" s="11">
        <f t="shared" si="106"/>
        <v>0</v>
      </c>
      <c r="AH124" s="10">
        <f t="shared" si="106"/>
        <v>0</v>
      </c>
      <c r="AI124" s="11">
        <f t="shared" si="106"/>
        <v>0</v>
      </c>
      <c r="AJ124" s="10">
        <f t="shared" si="106"/>
        <v>0</v>
      </c>
      <c r="AK124" s="7">
        <f t="shared" si="106"/>
        <v>0</v>
      </c>
      <c r="AL124" s="7">
        <f t="shared" ref="AL124:BQ124" si="107">SUM(AL120:AL123)</f>
        <v>0</v>
      </c>
      <c r="AM124" s="11">
        <f t="shared" si="107"/>
        <v>0</v>
      </c>
      <c r="AN124" s="10">
        <f t="shared" si="107"/>
        <v>0</v>
      </c>
      <c r="AO124" s="11">
        <f t="shared" si="107"/>
        <v>0</v>
      </c>
      <c r="AP124" s="10">
        <f t="shared" si="107"/>
        <v>0</v>
      </c>
      <c r="AQ124" s="7">
        <f t="shared" si="107"/>
        <v>0</v>
      </c>
      <c r="AR124" s="11">
        <f t="shared" si="107"/>
        <v>0</v>
      </c>
      <c r="AS124" s="10">
        <f t="shared" si="107"/>
        <v>0</v>
      </c>
      <c r="AT124" s="11">
        <f t="shared" si="107"/>
        <v>0</v>
      </c>
      <c r="AU124" s="10">
        <f t="shared" si="107"/>
        <v>0</v>
      </c>
      <c r="AV124" s="11">
        <f t="shared" si="107"/>
        <v>0</v>
      </c>
      <c r="AW124" s="10">
        <f t="shared" si="107"/>
        <v>0</v>
      </c>
      <c r="AX124" s="11">
        <f t="shared" si="107"/>
        <v>0</v>
      </c>
      <c r="AY124" s="10">
        <f t="shared" si="107"/>
        <v>0</v>
      </c>
      <c r="AZ124" s="11">
        <f t="shared" si="107"/>
        <v>0</v>
      </c>
      <c r="BA124" s="10">
        <f t="shared" si="107"/>
        <v>0</v>
      </c>
      <c r="BB124" s="11">
        <f t="shared" si="107"/>
        <v>0</v>
      </c>
      <c r="BC124" s="10">
        <f t="shared" si="107"/>
        <v>0</v>
      </c>
      <c r="BD124" s="7">
        <f t="shared" si="107"/>
        <v>0</v>
      </c>
      <c r="BE124" s="7">
        <f t="shared" si="107"/>
        <v>0</v>
      </c>
      <c r="BF124" s="11">
        <f t="shared" si="107"/>
        <v>0</v>
      </c>
      <c r="BG124" s="10">
        <f t="shared" si="107"/>
        <v>0</v>
      </c>
      <c r="BH124" s="11">
        <f t="shared" si="107"/>
        <v>0</v>
      </c>
      <c r="BI124" s="10">
        <f t="shared" si="107"/>
        <v>0</v>
      </c>
      <c r="BJ124" s="7">
        <f t="shared" si="107"/>
        <v>0</v>
      </c>
      <c r="BK124" s="11">
        <f t="shared" si="107"/>
        <v>0</v>
      </c>
      <c r="BL124" s="10">
        <f t="shared" si="107"/>
        <v>0</v>
      </c>
      <c r="BM124" s="11">
        <f t="shared" si="107"/>
        <v>0</v>
      </c>
      <c r="BN124" s="10">
        <f t="shared" si="107"/>
        <v>0</v>
      </c>
      <c r="BO124" s="11">
        <f t="shared" si="107"/>
        <v>0</v>
      </c>
      <c r="BP124" s="10">
        <f t="shared" si="107"/>
        <v>0</v>
      </c>
      <c r="BQ124" s="11">
        <f t="shared" si="107"/>
        <v>0</v>
      </c>
      <c r="BR124" s="10">
        <f t="shared" ref="BR124:CW124" si="108">SUM(BR120:BR123)</f>
        <v>0</v>
      </c>
      <c r="BS124" s="11">
        <f t="shared" si="108"/>
        <v>0</v>
      </c>
      <c r="BT124" s="10">
        <f t="shared" si="108"/>
        <v>0</v>
      </c>
      <c r="BU124" s="11">
        <f t="shared" si="108"/>
        <v>0</v>
      </c>
      <c r="BV124" s="10">
        <f t="shared" si="108"/>
        <v>0</v>
      </c>
      <c r="BW124" s="7">
        <f t="shared" si="108"/>
        <v>0</v>
      </c>
      <c r="BX124" s="7">
        <f t="shared" si="108"/>
        <v>0</v>
      </c>
      <c r="BY124" s="11">
        <f t="shared" si="108"/>
        <v>0</v>
      </c>
      <c r="BZ124" s="10">
        <f t="shared" si="108"/>
        <v>0</v>
      </c>
      <c r="CA124" s="11">
        <f t="shared" si="108"/>
        <v>0</v>
      </c>
      <c r="CB124" s="10">
        <f t="shared" si="108"/>
        <v>0</v>
      </c>
      <c r="CC124" s="7">
        <f t="shared" si="108"/>
        <v>0</v>
      </c>
      <c r="CD124" s="11">
        <f t="shared" si="108"/>
        <v>0</v>
      </c>
      <c r="CE124" s="10">
        <f t="shared" si="108"/>
        <v>0</v>
      </c>
      <c r="CF124" s="11">
        <f t="shared" si="108"/>
        <v>0</v>
      </c>
      <c r="CG124" s="10">
        <f t="shared" si="108"/>
        <v>0</v>
      </c>
      <c r="CH124" s="11">
        <f t="shared" si="108"/>
        <v>0</v>
      </c>
      <c r="CI124" s="10">
        <f t="shared" si="108"/>
        <v>0</v>
      </c>
      <c r="CJ124" s="11">
        <f t="shared" si="108"/>
        <v>0</v>
      </c>
      <c r="CK124" s="10">
        <f t="shared" si="108"/>
        <v>0</v>
      </c>
      <c r="CL124" s="11">
        <f t="shared" si="108"/>
        <v>0</v>
      </c>
      <c r="CM124" s="10">
        <f t="shared" si="108"/>
        <v>0</v>
      </c>
      <c r="CN124" s="11">
        <f t="shared" si="108"/>
        <v>0</v>
      </c>
      <c r="CO124" s="10">
        <f t="shared" si="108"/>
        <v>0</v>
      </c>
      <c r="CP124" s="7">
        <f t="shared" si="108"/>
        <v>0</v>
      </c>
      <c r="CQ124" s="7">
        <f t="shared" si="108"/>
        <v>0</v>
      </c>
      <c r="CR124" s="11">
        <f t="shared" si="108"/>
        <v>0</v>
      </c>
      <c r="CS124" s="10">
        <f t="shared" si="108"/>
        <v>0</v>
      </c>
      <c r="CT124" s="11">
        <f t="shared" si="108"/>
        <v>0</v>
      </c>
      <c r="CU124" s="10">
        <f t="shared" si="108"/>
        <v>0</v>
      </c>
      <c r="CV124" s="7">
        <f t="shared" si="108"/>
        <v>0</v>
      </c>
      <c r="CW124" s="11">
        <f t="shared" si="108"/>
        <v>0</v>
      </c>
      <c r="CX124" s="10">
        <f t="shared" ref="CX124:EC124" si="109">SUM(CX120:CX123)</f>
        <v>0</v>
      </c>
      <c r="CY124" s="11">
        <f t="shared" si="109"/>
        <v>0</v>
      </c>
      <c r="CZ124" s="10">
        <f t="shared" si="109"/>
        <v>0</v>
      </c>
      <c r="DA124" s="11">
        <f t="shared" si="109"/>
        <v>0</v>
      </c>
      <c r="DB124" s="10">
        <f t="shared" si="109"/>
        <v>0</v>
      </c>
      <c r="DC124" s="11">
        <f t="shared" si="109"/>
        <v>0</v>
      </c>
      <c r="DD124" s="10">
        <f t="shared" si="109"/>
        <v>0</v>
      </c>
      <c r="DE124" s="11">
        <f t="shared" si="109"/>
        <v>0</v>
      </c>
      <c r="DF124" s="10">
        <f t="shared" si="109"/>
        <v>0</v>
      </c>
      <c r="DG124" s="11">
        <f t="shared" si="109"/>
        <v>0</v>
      </c>
      <c r="DH124" s="10">
        <f t="shared" si="109"/>
        <v>0</v>
      </c>
      <c r="DI124" s="7">
        <f t="shared" si="109"/>
        <v>0</v>
      </c>
      <c r="DJ124" s="7">
        <f t="shared" si="109"/>
        <v>0</v>
      </c>
      <c r="DK124" s="11">
        <f t="shared" si="109"/>
        <v>2</v>
      </c>
      <c r="DL124" s="10">
        <f t="shared" si="109"/>
        <v>0</v>
      </c>
      <c r="DM124" s="11">
        <f t="shared" si="109"/>
        <v>0</v>
      </c>
      <c r="DN124" s="10">
        <f t="shared" si="109"/>
        <v>0</v>
      </c>
      <c r="DO124" s="7">
        <f t="shared" si="109"/>
        <v>0</v>
      </c>
      <c r="DP124" s="11">
        <f t="shared" si="109"/>
        <v>0</v>
      </c>
      <c r="DQ124" s="10">
        <f t="shared" si="109"/>
        <v>0</v>
      </c>
      <c r="DR124" s="11">
        <f t="shared" si="109"/>
        <v>0</v>
      </c>
      <c r="DS124" s="10">
        <f t="shared" si="109"/>
        <v>0</v>
      </c>
      <c r="DT124" s="11">
        <f t="shared" si="109"/>
        <v>0</v>
      </c>
      <c r="DU124" s="10">
        <f t="shared" si="109"/>
        <v>0</v>
      </c>
      <c r="DV124" s="11">
        <f t="shared" si="109"/>
        <v>0</v>
      </c>
      <c r="DW124" s="10">
        <f t="shared" si="109"/>
        <v>0</v>
      </c>
      <c r="DX124" s="11">
        <f t="shared" si="109"/>
        <v>0</v>
      </c>
      <c r="DY124" s="10">
        <f t="shared" si="109"/>
        <v>0</v>
      </c>
      <c r="DZ124" s="11">
        <f t="shared" si="109"/>
        <v>0</v>
      </c>
      <c r="EA124" s="10">
        <f t="shared" si="109"/>
        <v>0</v>
      </c>
      <c r="EB124" s="7">
        <f t="shared" si="109"/>
        <v>0</v>
      </c>
      <c r="EC124" s="7">
        <f t="shared" si="109"/>
        <v>0</v>
      </c>
      <c r="ED124" s="11">
        <f t="shared" ref="ED124:FI124" si="110">SUM(ED120:ED123)</f>
        <v>0</v>
      </c>
      <c r="EE124" s="10">
        <f t="shared" si="110"/>
        <v>0</v>
      </c>
      <c r="EF124" s="11">
        <f t="shared" si="110"/>
        <v>0</v>
      </c>
      <c r="EG124" s="10">
        <f t="shared" si="110"/>
        <v>0</v>
      </c>
      <c r="EH124" s="7">
        <f t="shared" si="110"/>
        <v>0</v>
      </c>
      <c r="EI124" s="11">
        <f t="shared" si="110"/>
        <v>0</v>
      </c>
      <c r="EJ124" s="10">
        <f t="shared" si="110"/>
        <v>0</v>
      </c>
      <c r="EK124" s="11">
        <f t="shared" si="110"/>
        <v>0</v>
      </c>
      <c r="EL124" s="10">
        <f t="shared" si="110"/>
        <v>0</v>
      </c>
      <c r="EM124" s="11">
        <f t="shared" si="110"/>
        <v>0</v>
      </c>
      <c r="EN124" s="10">
        <f t="shared" si="110"/>
        <v>0</v>
      </c>
      <c r="EO124" s="11">
        <f t="shared" si="110"/>
        <v>0</v>
      </c>
      <c r="EP124" s="10">
        <f t="shared" si="110"/>
        <v>0</v>
      </c>
      <c r="EQ124" s="11">
        <f t="shared" si="110"/>
        <v>0</v>
      </c>
      <c r="ER124" s="10">
        <f t="shared" si="110"/>
        <v>0</v>
      </c>
      <c r="ES124" s="11">
        <f t="shared" si="110"/>
        <v>0</v>
      </c>
      <c r="ET124" s="10">
        <f t="shared" si="110"/>
        <v>0</v>
      </c>
      <c r="EU124" s="7">
        <f t="shared" si="110"/>
        <v>0</v>
      </c>
      <c r="EV124" s="7">
        <f t="shared" si="110"/>
        <v>0</v>
      </c>
      <c r="EW124" s="11">
        <f t="shared" si="110"/>
        <v>0</v>
      </c>
      <c r="EX124" s="10">
        <f t="shared" si="110"/>
        <v>0</v>
      </c>
      <c r="EY124" s="11">
        <f t="shared" si="110"/>
        <v>0</v>
      </c>
      <c r="EZ124" s="10">
        <f t="shared" si="110"/>
        <v>0</v>
      </c>
      <c r="FA124" s="7">
        <f t="shared" si="110"/>
        <v>0</v>
      </c>
      <c r="FB124" s="11">
        <f t="shared" si="110"/>
        <v>0</v>
      </c>
      <c r="FC124" s="10">
        <f t="shared" si="110"/>
        <v>0</v>
      </c>
      <c r="FD124" s="11">
        <f t="shared" si="110"/>
        <v>0</v>
      </c>
      <c r="FE124" s="10">
        <f t="shared" si="110"/>
        <v>0</v>
      </c>
      <c r="FF124" s="11">
        <f t="shared" si="110"/>
        <v>0</v>
      </c>
      <c r="FG124" s="10">
        <f t="shared" si="110"/>
        <v>0</v>
      </c>
      <c r="FH124" s="11">
        <f t="shared" si="110"/>
        <v>0</v>
      </c>
      <c r="FI124" s="10">
        <f t="shared" si="110"/>
        <v>0</v>
      </c>
      <c r="FJ124" s="11">
        <f t="shared" ref="FJ124:FO124" si="111">SUM(FJ120:FJ123)</f>
        <v>0</v>
      </c>
      <c r="FK124" s="10">
        <f t="shared" si="111"/>
        <v>0</v>
      </c>
      <c r="FL124" s="11">
        <f t="shared" si="111"/>
        <v>0</v>
      </c>
      <c r="FM124" s="10">
        <f t="shared" si="111"/>
        <v>0</v>
      </c>
      <c r="FN124" s="7">
        <f t="shared" si="111"/>
        <v>0</v>
      </c>
      <c r="FO124" s="7">
        <f t="shared" si="111"/>
        <v>0</v>
      </c>
    </row>
    <row r="125" spans="1:171" ht="20.100000000000001" customHeight="1" x14ac:dyDescent="0.2">
      <c r="A125" s="14" t="s">
        <v>246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4"/>
      <c r="FO125" s="15"/>
    </row>
    <row r="126" spans="1:171" x14ac:dyDescent="0.2">
      <c r="A126" s="6"/>
      <c r="B126" s="6"/>
      <c r="C126" s="6"/>
      <c r="D126" s="6" t="s">
        <v>247</v>
      </c>
      <c r="E126" s="3" t="s">
        <v>248</v>
      </c>
      <c r="F126" s="6">
        <f>COUNTIF(T126:FM126,"e")</f>
        <v>0</v>
      </c>
      <c r="G126" s="6">
        <f>COUNTIF(T126:FM126,"z")</f>
        <v>1</v>
      </c>
      <c r="H126" s="6">
        <f>SUM(I126:P126)</f>
        <v>30</v>
      </c>
      <c r="I126" s="6">
        <f>T126+AM126+BF126+BY126+CR126+DK126+ED126+EW126</f>
        <v>0</v>
      </c>
      <c r="J126" s="6">
        <f>V126+AO126+BH126+CA126+CT126+DM126+EF126+EY126</f>
        <v>30</v>
      </c>
      <c r="K126" s="6">
        <f>Y126+AR126+BK126+CD126+CW126+DP126+EI126+FB126</f>
        <v>0</v>
      </c>
      <c r="L126" s="6">
        <f>AA126+AT126+BM126+CF126+CY126+DR126+EK126+FD126</f>
        <v>0</v>
      </c>
      <c r="M126" s="6">
        <f>AC126+AV126+BO126+CH126+DA126+DT126+EM126+FF126</f>
        <v>0</v>
      </c>
      <c r="N126" s="6">
        <f>AE126+AX126+BQ126+CJ126+DC126+DV126+EO126+FH126</f>
        <v>0</v>
      </c>
      <c r="O126" s="6">
        <f>AG126+AZ126+BS126+CL126+DE126+DX126+EQ126+FJ126</f>
        <v>0</v>
      </c>
      <c r="P126" s="6">
        <f>AI126+BB126+BU126+CN126+DG126+DZ126+ES126+FL126</f>
        <v>0</v>
      </c>
      <c r="Q126" s="7">
        <f>AL126+BE126+BX126+CQ126+DJ126+EC126+EV126+FO126</f>
        <v>0</v>
      </c>
      <c r="R126" s="7">
        <f>AK126+BD126+BW126+CP126+DI126+EB126+EU126+FN126</f>
        <v>0</v>
      </c>
      <c r="S126" s="7">
        <v>0</v>
      </c>
      <c r="T126" s="11"/>
      <c r="U126" s="10"/>
      <c r="V126" s="11">
        <v>30</v>
      </c>
      <c r="W126" s="10" t="s">
        <v>60</v>
      </c>
      <c r="X126" s="7">
        <v>0</v>
      </c>
      <c r="Y126" s="11"/>
      <c r="Z126" s="10"/>
      <c r="AA126" s="11"/>
      <c r="AB126" s="10"/>
      <c r="AC126" s="11"/>
      <c r="AD126" s="10"/>
      <c r="AE126" s="11"/>
      <c r="AF126" s="10"/>
      <c r="AG126" s="11"/>
      <c r="AH126" s="10"/>
      <c r="AI126" s="11"/>
      <c r="AJ126" s="10"/>
      <c r="AK126" s="7"/>
      <c r="AL126" s="7">
        <f>X126+AK126</f>
        <v>0</v>
      </c>
      <c r="AM126" s="11"/>
      <c r="AN126" s="10"/>
      <c r="AO126" s="11"/>
      <c r="AP126" s="10"/>
      <c r="AQ126" s="7"/>
      <c r="AR126" s="11"/>
      <c r="AS126" s="10"/>
      <c r="AT126" s="11"/>
      <c r="AU126" s="10"/>
      <c r="AV126" s="11"/>
      <c r="AW126" s="10"/>
      <c r="AX126" s="11"/>
      <c r="AY126" s="10"/>
      <c r="AZ126" s="11"/>
      <c r="BA126" s="10"/>
      <c r="BB126" s="11"/>
      <c r="BC126" s="10"/>
      <c r="BD126" s="7"/>
      <c r="BE126" s="7">
        <f>AQ126+BD126</f>
        <v>0</v>
      </c>
      <c r="BF126" s="11"/>
      <c r="BG126" s="10"/>
      <c r="BH126" s="11"/>
      <c r="BI126" s="10"/>
      <c r="BJ126" s="7"/>
      <c r="BK126" s="11"/>
      <c r="BL126" s="10"/>
      <c r="BM126" s="11"/>
      <c r="BN126" s="10"/>
      <c r="BO126" s="11"/>
      <c r="BP126" s="10"/>
      <c r="BQ126" s="11"/>
      <c r="BR126" s="10"/>
      <c r="BS126" s="11"/>
      <c r="BT126" s="10"/>
      <c r="BU126" s="11"/>
      <c r="BV126" s="10"/>
      <c r="BW126" s="7"/>
      <c r="BX126" s="7">
        <f>BJ126+BW126</f>
        <v>0</v>
      </c>
      <c r="BY126" s="11"/>
      <c r="BZ126" s="10"/>
      <c r="CA126" s="11"/>
      <c r="CB126" s="10"/>
      <c r="CC126" s="7"/>
      <c r="CD126" s="11"/>
      <c r="CE126" s="10"/>
      <c r="CF126" s="11"/>
      <c r="CG126" s="10"/>
      <c r="CH126" s="11"/>
      <c r="CI126" s="10"/>
      <c r="CJ126" s="11"/>
      <c r="CK126" s="10"/>
      <c r="CL126" s="11"/>
      <c r="CM126" s="10"/>
      <c r="CN126" s="11"/>
      <c r="CO126" s="10"/>
      <c r="CP126" s="7"/>
      <c r="CQ126" s="7">
        <f>CC126+CP126</f>
        <v>0</v>
      </c>
      <c r="CR126" s="11"/>
      <c r="CS126" s="10"/>
      <c r="CT126" s="11"/>
      <c r="CU126" s="10"/>
      <c r="CV126" s="7"/>
      <c r="CW126" s="11"/>
      <c r="CX126" s="10"/>
      <c r="CY126" s="11"/>
      <c r="CZ126" s="10"/>
      <c r="DA126" s="11"/>
      <c r="DB126" s="10"/>
      <c r="DC126" s="11"/>
      <c r="DD126" s="10"/>
      <c r="DE126" s="11"/>
      <c r="DF126" s="10"/>
      <c r="DG126" s="11"/>
      <c r="DH126" s="10"/>
      <c r="DI126" s="7"/>
      <c r="DJ126" s="7">
        <f>CV126+DI126</f>
        <v>0</v>
      </c>
      <c r="DK126" s="11"/>
      <c r="DL126" s="10"/>
      <c r="DM126" s="11"/>
      <c r="DN126" s="10"/>
      <c r="DO126" s="7"/>
      <c r="DP126" s="11"/>
      <c r="DQ126" s="10"/>
      <c r="DR126" s="11"/>
      <c r="DS126" s="10"/>
      <c r="DT126" s="11"/>
      <c r="DU126" s="10"/>
      <c r="DV126" s="11"/>
      <c r="DW126" s="10"/>
      <c r="DX126" s="11"/>
      <c r="DY126" s="10"/>
      <c r="DZ126" s="11"/>
      <c r="EA126" s="10"/>
      <c r="EB126" s="7"/>
      <c r="EC126" s="7">
        <f>DO126+EB126</f>
        <v>0</v>
      </c>
      <c r="ED126" s="11"/>
      <c r="EE126" s="10"/>
      <c r="EF126" s="11"/>
      <c r="EG126" s="10"/>
      <c r="EH126" s="7"/>
      <c r="EI126" s="11"/>
      <c r="EJ126" s="10"/>
      <c r="EK126" s="11"/>
      <c r="EL126" s="10"/>
      <c r="EM126" s="11"/>
      <c r="EN126" s="10"/>
      <c r="EO126" s="11"/>
      <c r="EP126" s="10"/>
      <c r="EQ126" s="11"/>
      <c r="ER126" s="10"/>
      <c r="ES126" s="11"/>
      <c r="ET126" s="10"/>
      <c r="EU126" s="7"/>
      <c r="EV126" s="7">
        <f>EH126+EU126</f>
        <v>0</v>
      </c>
      <c r="EW126" s="11"/>
      <c r="EX126" s="10"/>
      <c r="EY126" s="11"/>
      <c r="EZ126" s="10"/>
      <c r="FA126" s="7"/>
      <c r="FB126" s="11"/>
      <c r="FC126" s="10"/>
      <c r="FD126" s="11"/>
      <c r="FE126" s="10"/>
      <c r="FF126" s="11"/>
      <c r="FG126" s="10"/>
      <c r="FH126" s="11"/>
      <c r="FI126" s="10"/>
      <c r="FJ126" s="11"/>
      <c r="FK126" s="10"/>
      <c r="FL126" s="11"/>
      <c r="FM126" s="10"/>
      <c r="FN126" s="7"/>
      <c r="FO126" s="7">
        <f>FA126+FN126</f>
        <v>0</v>
      </c>
    </row>
    <row r="127" spans="1:171" x14ac:dyDescent="0.2">
      <c r="A127" s="6"/>
      <c r="B127" s="6"/>
      <c r="C127" s="6"/>
      <c r="D127" s="6" t="s">
        <v>249</v>
      </c>
      <c r="E127" s="3" t="s">
        <v>250</v>
      </c>
      <c r="F127" s="6">
        <f>COUNTIF(T127:FM127,"e")</f>
        <v>0</v>
      </c>
      <c r="G127" s="6">
        <f>COUNTIF(T127:FM127,"z")</f>
        <v>1</v>
      </c>
      <c r="H127" s="6">
        <f>SUM(I127:P127)</f>
        <v>30</v>
      </c>
      <c r="I127" s="6">
        <f>T127+AM127+BF127+BY127+CR127+DK127+ED127+EW127</f>
        <v>0</v>
      </c>
      <c r="J127" s="6">
        <f>V127+AO127+BH127+CA127+CT127+DM127+EF127+EY127</f>
        <v>30</v>
      </c>
      <c r="K127" s="6">
        <f>Y127+AR127+BK127+CD127+CW127+DP127+EI127+FB127</f>
        <v>0</v>
      </c>
      <c r="L127" s="6">
        <f>AA127+AT127+BM127+CF127+CY127+DR127+EK127+FD127</f>
        <v>0</v>
      </c>
      <c r="M127" s="6">
        <f>AC127+AV127+BO127+CH127+DA127+DT127+EM127+FF127</f>
        <v>0</v>
      </c>
      <c r="N127" s="6">
        <f>AE127+AX127+BQ127+CJ127+DC127+DV127+EO127+FH127</f>
        <v>0</v>
      </c>
      <c r="O127" s="6">
        <f>AG127+AZ127+BS127+CL127+DE127+DX127+EQ127+FJ127</f>
        <v>0</v>
      </c>
      <c r="P127" s="6">
        <f>AI127+BB127+BU127+CN127+DG127+DZ127+ES127+FL127</f>
        <v>0</v>
      </c>
      <c r="Q127" s="7">
        <f>AL127+BE127+BX127+CQ127+DJ127+EC127+EV127+FO127</f>
        <v>0</v>
      </c>
      <c r="R127" s="7">
        <f>AK127+BD127+BW127+CP127+DI127+EB127+EU127+FN127</f>
        <v>0</v>
      </c>
      <c r="S127" s="7">
        <v>0</v>
      </c>
      <c r="T127" s="11"/>
      <c r="U127" s="10"/>
      <c r="V127" s="11">
        <v>30</v>
      </c>
      <c r="W127" s="10" t="s">
        <v>60</v>
      </c>
      <c r="X127" s="7">
        <v>0</v>
      </c>
      <c r="Y127" s="11"/>
      <c r="Z127" s="10"/>
      <c r="AA127" s="11"/>
      <c r="AB127" s="10"/>
      <c r="AC127" s="11"/>
      <c r="AD127" s="10"/>
      <c r="AE127" s="11"/>
      <c r="AF127" s="10"/>
      <c r="AG127" s="11"/>
      <c r="AH127" s="10"/>
      <c r="AI127" s="11"/>
      <c r="AJ127" s="10"/>
      <c r="AK127" s="7"/>
      <c r="AL127" s="7">
        <f>X127+AK127</f>
        <v>0</v>
      </c>
      <c r="AM127" s="11"/>
      <c r="AN127" s="10"/>
      <c r="AO127" s="11"/>
      <c r="AP127" s="10"/>
      <c r="AQ127" s="7"/>
      <c r="AR127" s="11"/>
      <c r="AS127" s="10"/>
      <c r="AT127" s="11"/>
      <c r="AU127" s="10"/>
      <c r="AV127" s="11"/>
      <c r="AW127" s="10"/>
      <c r="AX127" s="11"/>
      <c r="AY127" s="10"/>
      <c r="AZ127" s="11"/>
      <c r="BA127" s="10"/>
      <c r="BB127" s="11"/>
      <c r="BC127" s="10"/>
      <c r="BD127" s="7"/>
      <c r="BE127" s="7">
        <f>AQ127+BD127</f>
        <v>0</v>
      </c>
      <c r="BF127" s="11"/>
      <c r="BG127" s="10"/>
      <c r="BH127" s="11"/>
      <c r="BI127" s="10"/>
      <c r="BJ127" s="7"/>
      <c r="BK127" s="11"/>
      <c r="BL127" s="10"/>
      <c r="BM127" s="11"/>
      <c r="BN127" s="10"/>
      <c r="BO127" s="11"/>
      <c r="BP127" s="10"/>
      <c r="BQ127" s="11"/>
      <c r="BR127" s="10"/>
      <c r="BS127" s="11"/>
      <c r="BT127" s="10"/>
      <c r="BU127" s="11"/>
      <c r="BV127" s="10"/>
      <c r="BW127" s="7"/>
      <c r="BX127" s="7">
        <f>BJ127+BW127</f>
        <v>0</v>
      </c>
      <c r="BY127" s="11"/>
      <c r="BZ127" s="10"/>
      <c r="CA127" s="11"/>
      <c r="CB127" s="10"/>
      <c r="CC127" s="7"/>
      <c r="CD127" s="11"/>
      <c r="CE127" s="10"/>
      <c r="CF127" s="11"/>
      <c r="CG127" s="10"/>
      <c r="CH127" s="11"/>
      <c r="CI127" s="10"/>
      <c r="CJ127" s="11"/>
      <c r="CK127" s="10"/>
      <c r="CL127" s="11"/>
      <c r="CM127" s="10"/>
      <c r="CN127" s="11"/>
      <c r="CO127" s="10"/>
      <c r="CP127" s="7"/>
      <c r="CQ127" s="7">
        <f>CC127+CP127</f>
        <v>0</v>
      </c>
      <c r="CR127" s="11"/>
      <c r="CS127" s="10"/>
      <c r="CT127" s="11"/>
      <c r="CU127" s="10"/>
      <c r="CV127" s="7"/>
      <c r="CW127" s="11"/>
      <c r="CX127" s="10"/>
      <c r="CY127" s="11"/>
      <c r="CZ127" s="10"/>
      <c r="DA127" s="11"/>
      <c r="DB127" s="10"/>
      <c r="DC127" s="11"/>
      <c r="DD127" s="10"/>
      <c r="DE127" s="11"/>
      <c r="DF127" s="10"/>
      <c r="DG127" s="11"/>
      <c r="DH127" s="10"/>
      <c r="DI127" s="7"/>
      <c r="DJ127" s="7">
        <f>CV127+DI127</f>
        <v>0</v>
      </c>
      <c r="DK127" s="11"/>
      <c r="DL127" s="10"/>
      <c r="DM127" s="11"/>
      <c r="DN127" s="10"/>
      <c r="DO127" s="7"/>
      <c r="DP127" s="11"/>
      <c r="DQ127" s="10"/>
      <c r="DR127" s="11"/>
      <c r="DS127" s="10"/>
      <c r="DT127" s="11"/>
      <c r="DU127" s="10"/>
      <c r="DV127" s="11"/>
      <c r="DW127" s="10"/>
      <c r="DX127" s="11"/>
      <c r="DY127" s="10"/>
      <c r="DZ127" s="11"/>
      <c r="EA127" s="10"/>
      <c r="EB127" s="7"/>
      <c r="EC127" s="7">
        <f>DO127+EB127</f>
        <v>0</v>
      </c>
      <c r="ED127" s="11"/>
      <c r="EE127" s="10"/>
      <c r="EF127" s="11"/>
      <c r="EG127" s="10"/>
      <c r="EH127" s="7"/>
      <c r="EI127" s="11"/>
      <c r="EJ127" s="10"/>
      <c r="EK127" s="11"/>
      <c r="EL127" s="10"/>
      <c r="EM127" s="11"/>
      <c r="EN127" s="10"/>
      <c r="EO127" s="11"/>
      <c r="EP127" s="10"/>
      <c r="EQ127" s="11"/>
      <c r="ER127" s="10"/>
      <c r="ES127" s="11"/>
      <c r="ET127" s="10"/>
      <c r="EU127" s="7"/>
      <c r="EV127" s="7">
        <f>EH127+EU127</f>
        <v>0</v>
      </c>
      <c r="EW127" s="11"/>
      <c r="EX127" s="10"/>
      <c r="EY127" s="11"/>
      <c r="EZ127" s="10"/>
      <c r="FA127" s="7"/>
      <c r="FB127" s="11"/>
      <c r="FC127" s="10"/>
      <c r="FD127" s="11"/>
      <c r="FE127" s="10"/>
      <c r="FF127" s="11"/>
      <c r="FG127" s="10"/>
      <c r="FH127" s="11"/>
      <c r="FI127" s="10"/>
      <c r="FJ127" s="11"/>
      <c r="FK127" s="10"/>
      <c r="FL127" s="11"/>
      <c r="FM127" s="10"/>
      <c r="FN127" s="7"/>
      <c r="FO127" s="7">
        <f>FA127+FN127</f>
        <v>0</v>
      </c>
    </row>
    <row r="128" spans="1:171" ht="15.95" customHeight="1" x14ac:dyDescent="0.2">
      <c r="A128" s="6"/>
      <c r="B128" s="6"/>
      <c r="C128" s="6"/>
      <c r="D128" s="6"/>
      <c r="E128" s="6" t="s">
        <v>77</v>
      </c>
      <c r="F128" s="6">
        <f t="shared" ref="F128:AK128" si="112">SUM(F126:F127)</f>
        <v>0</v>
      </c>
      <c r="G128" s="6">
        <f t="shared" si="112"/>
        <v>2</v>
      </c>
      <c r="H128" s="6">
        <f t="shared" si="112"/>
        <v>60</v>
      </c>
      <c r="I128" s="6">
        <f t="shared" si="112"/>
        <v>0</v>
      </c>
      <c r="J128" s="6">
        <f t="shared" si="112"/>
        <v>60</v>
      </c>
      <c r="K128" s="6">
        <f t="shared" si="112"/>
        <v>0</v>
      </c>
      <c r="L128" s="6">
        <f t="shared" si="112"/>
        <v>0</v>
      </c>
      <c r="M128" s="6">
        <f t="shared" si="112"/>
        <v>0</v>
      </c>
      <c r="N128" s="6">
        <f t="shared" si="112"/>
        <v>0</v>
      </c>
      <c r="O128" s="6">
        <f t="shared" si="112"/>
        <v>0</v>
      </c>
      <c r="P128" s="6">
        <f t="shared" si="112"/>
        <v>0</v>
      </c>
      <c r="Q128" s="7">
        <f t="shared" si="112"/>
        <v>0</v>
      </c>
      <c r="R128" s="7">
        <f t="shared" si="112"/>
        <v>0</v>
      </c>
      <c r="S128" s="7">
        <f t="shared" si="112"/>
        <v>0</v>
      </c>
      <c r="T128" s="11">
        <f t="shared" si="112"/>
        <v>0</v>
      </c>
      <c r="U128" s="10">
        <f t="shared" si="112"/>
        <v>0</v>
      </c>
      <c r="V128" s="11">
        <f t="shared" si="112"/>
        <v>60</v>
      </c>
      <c r="W128" s="10">
        <f t="shared" si="112"/>
        <v>0</v>
      </c>
      <c r="X128" s="7">
        <f t="shared" si="112"/>
        <v>0</v>
      </c>
      <c r="Y128" s="11">
        <f t="shared" si="112"/>
        <v>0</v>
      </c>
      <c r="Z128" s="10">
        <f t="shared" si="112"/>
        <v>0</v>
      </c>
      <c r="AA128" s="11">
        <f t="shared" si="112"/>
        <v>0</v>
      </c>
      <c r="AB128" s="10">
        <f t="shared" si="112"/>
        <v>0</v>
      </c>
      <c r="AC128" s="11">
        <f t="shared" si="112"/>
        <v>0</v>
      </c>
      <c r="AD128" s="10">
        <f t="shared" si="112"/>
        <v>0</v>
      </c>
      <c r="AE128" s="11">
        <f t="shared" si="112"/>
        <v>0</v>
      </c>
      <c r="AF128" s="10">
        <f t="shared" si="112"/>
        <v>0</v>
      </c>
      <c r="AG128" s="11">
        <f t="shared" si="112"/>
        <v>0</v>
      </c>
      <c r="AH128" s="10">
        <f t="shared" si="112"/>
        <v>0</v>
      </c>
      <c r="AI128" s="11">
        <f t="shared" si="112"/>
        <v>0</v>
      </c>
      <c r="AJ128" s="10">
        <f t="shared" si="112"/>
        <v>0</v>
      </c>
      <c r="AK128" s="7">
        <f t="shared" si="112"/>
        <v>0</v>
      </c>
      <c r="AL128" s="7">
        <f t="shared" ref="AL128:BQ128" si="113">SUM(AL126:AL127)</f>
        <v>0</v>
      </c>
      <c r="AM128" s="11">
        <f t="shared" si="113"/>
        <v>0</v>
      </c>
      <c r="AN128" s="10">
        <f t="shared" si="113"/>
        <v>0</v>
      </c>
      <c r="AO128" s="11">
        <f t="shared" si="113"/>
        <v>0</v>
      </c>
      <c r="AP128" s="10">
        <f t="shared" si="113"/>
        <v>0</v>
      </c>
      <c r="AQ128" s="7">
        <f t="shared" si="113"/>
        <v>0</v>
      </c>
      <c r="AR128" s="11">
        <f t="shared" si="113"/>
        <v>0</v>
      </c>
      <c r="AS128" s="10">
        <f t="shared" si="113"/>
        <v>0</v>
      </c>
      <c r="AT128" s="11">
        <f t="shared" si="113"/>
        <v>0</v>
      </c>
      <c r="AU128" s="10">
        <f t="shared" si="113"/>
        <v>0</v>
      </c>
      <c r="AV128" s="11">
        <f t="shared" si="113"/>
        <v>0</v>
      </c>
      <c r="AW128" s="10">
        <f t="shared" si="113"/>
        <v>0</v>
      </c>
      <c r="AX128" s="11">
        <f t="shared" si="113"/>
        <v>0</v>
      </c>
      <c r="AY128" s="10">
        <f t="shared" si="113"/>
        <v>0</v>
      </c>
      <c r="AZ128" s="11">
        <f t="shared" si="113"/>
        <v>0</v>
      </c>
      <c r="BA128" s="10">
        <f t="shared" si="113"/>
        <v>0</v>
      </c>
      <c r="BB128" s="11">
        <f t="shared" si="113"/>
        <v>0</v>
      </c>
      <c r="BC128" s="10">
        <f t="shared" si="113"/>
        <v>0</v>
      </c>
      <c r="BD128" s="7">
        <f t="shared" si="113"/>
        <v>0</v>
      </c>
      <c r="BE128" s="7">
        <f t="shared" si="113"/>
        <v>0</v>
      </c>
      <c r="BF128" s="11">
        <f t="shared" si="113"/>
        <v>0</v>
      </c>
      <c r="BG128" s="10">
        <f t="shared" si="113"/>
        <v>0</v>
      </c>
      <c r="BH128" s="11">
        <f t="shared" si="113"/>
        <v>0</v>
      </c>
      <c r="BI128" s="10">
        <f t="shared" si="113"/>
        <v>0</v>
      </c>
      <c r="BJ128" s="7">
        <f t="shared" si="113"/>
        <v>0</v>
      </c>
      <c r="BK128" s="11">
        <f t="shared" si="113"/>
        <v>0</v>
      </c>
      <c r="BL128" s="10">
        <f t="shared" si="113"/>
        <v>0</v>
      </c>
      <c r="BM128" s="11">
        <f t="shared" si="113"/>
        <v>0</v>
      </c>
      <c r="BN128" s="10">
        <f t="shared" si="113"/>
        <v>0</v>
      </c>
      <c r="BO128" s="11">
        <f t="shared" si="113"/>
        <v>0</v>
      </c>
      <c r="BP128" s="10">
        <f t="shared" si="113"/>
        <v>0</v>
      </c>
      <c r="BQ128" s="11">
        <f t="shared" si="113"/>
        <v>0</v>
      </c>
      <c r="BR128" s="10">
        <f t="shared" ref="BR128:CW128" si="114">SUM(BR126:BR127)</f>
        <v>0</v>
      </c>
      <c r="BS128" s="11">
        <f t="shared" si="114"/>
        <v>0</v>
      </c>
      <c r="BT128" s="10">
        <f t="shared" si="114"/>
        <v>0</v>
      </c>
      <c r="BU128" s="11">
        <f t="shared" si="114"/>
        <v>0</v>
      </c>
      <c r="BV128" s="10">
        <f t="shared" si="114"/>
        <v>0</v>
      </c>
      <c r="BW128" s="7">
        <f t="shared" si="114"/>
        <v>0</v>
      </c>
      <c r="BX128" s="7">
        <f t="shared" si="114"/>
        <v>0</v>
      </c>
      <c r="BY128" s="11">
        <f t="shared" si="114"/>
        <v>0</v>
      </c>
      <c r="BZ128" s="10">
        <f t="shared" si="114"/>
        <v>0</v>
      </c>
      <c r="CA128" s="11">
        <f t="shared" si="114"/>
        <v>0</v>
      </c>
      <c r="CB128" s="10">
        <f t="shared" si="114"/>
        <v>0</v>
      </c>
      <c r="CC128" s="7">
        <f t="shared" si="114"/>
        <v>0</v>
      </c>
      <c r="CD128" s="11">
        <f t="shared" si="114"/>
        <v>0</v>
      </c>
      <c r="CE128" s="10">
        <f t="shared" si="114"/>
        <v>0</v>
      </c>
      <c r="CF128" s="11">
        <f t="shared" si="114"/>
        <v>0</v>
      </c>
      <c r="CG128" s="10">
        <f t="shared" si="114"/>
        <v>0</v>
      </c>
      <c r="CH128" s="11">
        <f t="shared" si="114"/>
        <v>0</v>
      </c>
      <c r="CI128" s="10">
        <f t="shared" si="114"/>
        <v>0</v>
      </c>
      <c r="CJ128" s="11">
        <f t="shared" si="114"/>
        <v>0</v>
      </c>
      <c r="CK128" s="10">
        <f t="shared" si="114"/>
        <v>0</v>
      </c>
      <c r="CL128" s="11">
        <f t="shared" si="114"/>
        <v>0</v>
      </c>
      <c r="CM128" s="10">
        <f t="shared" si="114"/>
        <v>0</v>
      </c>
      <c r="CN128" s="11">
        <f t="shared" si="114"/>
        <v>0</v>
      </c>
      <c r="CO128" s="10">
        <f t="shared" si="114"/>
        <v>0</v>
      </c>
      <c r="CP128" s="7">
        <f t="shared" si="114"/>
        <v>0</v>
      </c>
      <c r="CQ128" s="7">
        <f t="shared" si="114"/>
        <v>0</v>
      </c>
      <c r="CR128" s="11">
        <f t="shared" si="114"/>
        <v>0</v>
      </c>
      <c r="CS128" s="10">
        <f t="shared" si="114"/>
        <v>0</v>
      </c>
      <c r="CT128" s="11">
        <f t="shared" si="114"/>
        <v>0</v>
      </c>
      <c r="CU128" s="10">
        <f t="shared" si="114"/>
        <v>0</v>
      </c>
      <c r="CV128" s="7">
        <f t="shared" si="114"/>
        <v>0</v>
      </c>
      <c r="CW128" s="11">
        <f t="shared" si="114"/>
        <v>0</v>
      </c>
      <c r="CX128" s="10">
        <f t="shared" ref="CX128:EC128" si="115">SUM(CX126:CX127)</f>
        <v>0</v>
      </c>
      <c r="CY128" s="11">
        <f t="shared" si="115"/>
        <v>0</v>
      </c>
      <c r="CZ128" s="10">
        <f t="shared" si="115"/>
        <v>0</v>
      </c>
      <c r="DA128" s="11">
        <f t="shared" si="115"/>
        <v>0</v>
      </c>
      <c r="DB128" s="10">
        <f t="shared" si="115"/>
        <v>0</v>
      </c>
      <c r="DC128" s="11">
        <f t="shared" si="115"/>
        <v>0</v>
      </c>
      <c r="DD128" s="10">
        <f t="shared" si="115"/>
        <v>0</v>
      </c>
      <c r="DE128" s="11">
        <f t="shared" si="115"/>
        <v>0</v>
      </c>
      <c r="DF128" s="10">
        <f t="shared" si="115"/>
        <v>0</v>
      </c>
      <c r="DG128" s="11">
        <f t="shared" si="115"/>
        <v>0</v>
      </c>
      <c r="DH128" s="10">
        <f t="shared" si="115"/>
        <v>0</v>
      </c>
      <c r="DI128" s="7">
        <f t="shared" si="115"/>
        <v>0</v>
      </c>
      <c r="DJ128" s="7">
        <f t="shared" si="115"/>
        <v>0</v>
      </c>
      <c r="DK128" s="11">
        <f t="shared" si="115"/>
        <v>0</v>
      </c>
      <c r="DL128" s="10">
        <f t="shared" si="115"/>
        <v>0</v>
      </c>
      <c r="DM128" s="11">
        <f t="shared" si="115"/>
        <v>0</v>
      </c>
      <c r="DN128" s="10">
        <f t="shared" si="115"/>
        <v>0</v>
      </c>
      <c r="DO128" s="7">
        <f t="shared" si="115"/>
        <v>0</v>
      </c>
      <c r="DP128" s="11">
        <f t="shared" si="115"/>
        <v>0</v>
      </c>
      <c r="DQ128" s="10">
        <f t="shared" si="115"/>
        <v>0</v>
      </c>
      <c r="DR128" s="11">
        <f t="shared" si="115"/>
        <v>0</v>
      </c>
      <c r="DS128" s="10">
        <f t="shared" si="115"/>
        <v>0</v>
      </c>
      <c r="DT128" s="11">
        <f t="shared" si="115"/>
        <v>0</v>
      </c>
      <c r="DU128" s="10">
        <f t="shared" si="115"/>
        <v>0</v>
      </c>
      <c r="DV128" s="11">
        <f t="shared" si="115"/>
        <v>0</v>
      </c>
      <c r="DW128" s="10">
        <f t="shared" si="115"/>
        <v>0</v>
      </c>
      <c r="DX128" s="11">
        <f t="shared" si="115"/>
        <v>0</v>
      </c>
      <c r="DY128" s="10">
        <f t="shared" si="115"/>
        <v>0</v>
      </c>
      <c r="DZ128" s="11">
        <f t="shared" si="115"/>
        <v>0</v>
      </c>
      <c r="EA128" s="10">
        <f t="shared" si="115"/>
        <v>0</v>
      </c>
      <c r="EB128" s="7">
        <f t="shared" si="115"/>
        <v>0</v>
      </c>
      <c r="EC128" s="7">
        <f t="shared" si="115"/>
        <v>0</v>
      </c>
      <c r="ED128" s="11">
        <f t="shared" ref="ED128:FI128" si="116">SUM(ED126:ED127)</f>
        <v>0</v>
      </c>
      <c r="EE128" s="10">
        <f t="shared" si="116"/>
        <v>0</v>
      </c>
      <c r="EF128" s="11">
        <f t="shared" si="116"/>
        <v>0</v>
      </c>
      <c r="EG128" s="10">
        <f t="shared" si="116"/>
        <v>0</v>
      </c>
      <c r="EH128" s="7">
        <f t="shared" si="116"/>
        <v>0</v>
      </c>
      <c r="EI128" s="11">
        <f t="shared" si="116"/>
        <v>0</v>
      </c>
      <c r="EJ128" s="10">
        <f t="shared" si="116"/>
        <v>0</v>
      </c>
      <c r="EK128" s="11">
        <f t="shared" si="116"/>
        <v>0</v>
      </c>
      <c r="EL128" s="10">
        <f t="shared" si="116"/>
        <v>0</v>
      </c>
      <c r="EM128" s="11">
        <f t="shared" si="116"/>
        <v>0</v>
      </c>
      <c r="EN128" s="10">
        <f t="shared" si="116"/>
        <v>0</v>
      </c>
      <c r="EO128" s="11">
        <f t="shared" si="116"/>
        <v>0</v>
      </c>
      <c r="EP128" s="10">
        <f t="shared" si="116"/>
        <v>0</v>
      </c>
      <c r="EQ128" s="11">
        <f t="shared" si="116"/>
        <v>0</v>
      </c>
      <c r="ER128" s="10">
        <f t="shared" si="116"/>
        <v>0</v>
      </c>
      <c r="ES128" s="11">
        <f t="shared" si="116"/>
        <v>0</v>
      </c>
      <c r="ET128" s="10">
        <f t="shared" si="116"/>
        <v>0</v>
      </c>
      <c r="EU128" s="7">
        <f t="shared" si="116"/>
        <v>0</v>
      </c>
      <c r="EV128" s="7">
        <f t="shared" si="116"/>
        <v>0</v>
      </c>
      <c r="EW128" s="11">
        <f t="shared" si="116"/>
        <v>0</v>
      </c>
      <c r="EX128" s="10">
        <f t="shared" si="116"/>
        <v>0</v>
      </c>
      <c r="EY128" s="11">
        <f t="shared" si="116"/>
        <v>0</v>
      </c>
      <c r="EZ128" s="10">
        <f t="shared" si="116"/>
        <v>0</v>
      </c>
      <c r="FA128" s="7">
        <f t="shared" si="116"/>
        <v>0</v>
      </c>
      <c r="FB128" s="11">
        <f t="shared" si="116"/>
        <v>0</v>
      </c>
      <c r="FC128" s="10">
        <f t="shared" si="116"/>
        <v>0</v>
      </c>
      <c r="FD128" s="11">
        <f t="shared" si="116"/>
        <v>0</v>
      </c>
      <c r="FE128" s="10">
        <f t="shared" si="116"/>
        <v>0</v>
      </c>
      <c r="FF128" s="11">
        <f t="shared" si="116"/>
        <v>0</v>
      </c>
      <c r="FG128" s="10">
        <f t="shared" si="116"/>
        <v>0</v>
      </c>
      <c r="FH128" s="11">
        <f t="shared" si="116"/>
        <v>0</v>
      </c>
      <c r="FI128" s="10">
        <f t="shared" si="116"/>
        <v>0</v>
      </c>
      <c r="FJ128" s="11">
        <f t="shared" ref="FJ128:FO128" si="117">SUM(FJ126:FJ127)</f>
        <v>0</v>
      </c>
      <c r="FK128" s="10">
        <f t="shared" si="117"/>
        <v>0</v>
      </c>
      <c r="FL128" s="11">
        <f t="shared" si="117"/>
        <v>0</v>
      </c>
      <c r="FM128" s="10">
        <f t="shared" si="117"/>
        <v>0</v>
      </c>
      <c r="FN128" s="7">
        <f t="shared" si="117"/>
        <v>0</v>
      </c>
      <c r="FO128" s="7">
        <f t="shared" si="117"/>
        <v>0</v>
      </c>
    </row>
    <row r="129" spans="1:171" ht="20.100000000000001" customHeight="1" x14ac:dyDescent="0.2">
      <c r="A129" s="6"/>
      <c r="B129" s="6"/>
      <c r="C129" s="6"/>
      <c r="D129" s="6"/>
      <c r="E129" s="8" t="s">
        <v>251</v>
      </c>
      <c r="F129" s="6">
        <f>F28+F47+F82+F118+F124</f>
        <v>18</v>
      </c>
      <c r="G129" s="6">
        <f>G28+G47+G82+G118+G124</f>
        <v>100</v>
      </c>
      <c r="H129" s="6">
        <f t="shared" ref="H129:P129" si="118">H28+H47+H82+H124</f>
        <v>2562</v>
      </c>
      <c r="I129" s="6">
        <f t="shared" si="118"/>
        <v>1212</v>
      </c>
      <c r="J129" s="6">
        <f t="shared" si="118"/>
        <v>225</v>
      </c>
      <c r="K129" s="6">
        <f t="shared" si="118"/>
        <v>60</v>
      </c>
      <c r="L129" s="6">
        <f t="shared" si="118"/>
        <v>660</v>
      </c>
      <c r="M129" s="6">
        <f t="shared" si="118"/>
        <v>150</v>
      </c>
      <c r="N129" s="6">
        <f t="shared" si="118"/>
        <v>225</v>
      </c>
      <c r="O129" s="6">
        <f t="shared" si="118"/>
        <v>0</v>
      </c>
      <c r="P129" s="6">
        <f t="shared" si="118"/>
        <v>30</v>
      </c>
      <c r="Q129" s="7">
        <f>Q28+Q47+Q82+Q118+Q124</f>
        <v>210</v>
      </c>
      <c r="R129" s="7">
        <f>R28+R47+R82+R118+R124</f>
        <v>100.4</v>
      </c>
      <c r="S129" s="7">
        <f>S28+S47+S82+S118+S124</f>
        <v>110.6</v>
      </c>
      <c r="T129" s="11">
        <f>T28+T47+T82+T124</f>
        <v>220</v>
      </c>
      <c r="U129" s="10">
        <f>U28+U47+U82+U124</f>
        <v>0</v>
      </c>
      <c r="V129" s="11">
        <f>V28+V47+V82+V124</f>
        <v>60</v>
      </c>
      <c r="W129" s="10">
        <f>W28+W47+W82+W124</f>
        <v>0</v>
      </c>
      <c r="X129" s="7">
        <f>X28+X47+X82+X118+X124</f>
        <v>20.200000000000003</v>
      </c>
      <c r="Y129" s="11">
        <f t="shared" ref="Y129:AJ129" si="119">Y28+Y47+Y82+Y124</f>
        <v>0</v>
      </c>
      <c r="Z129" s="10">
        <f t="shared" si="119"/>
        <v>0</v>
      </c>
      <c r="AA129" s="11">
        <f t="shared" si="119"/>
        <v>105</v>
      </c>
      <c r="AB129" s="10">
        <f t="shared" si="119"/>
        <v>0</v>
      </c>
      <c r="AC129" s="11">
        <f t="shared" si="119"/>
        <v>0</v>
      </c>
      <c r="AD129" s="10">
        <f t="shared" si="119"/>
        <v>0</v>
      </c>
      <c r="AE129" s="11">
        <f t="shared" si="119"/>
        <v>30</v>
      </c>
      <c r="AF129" s="10">
        <f t="shared" si="119"/>
        <v>0</v>
      </c>
      <c r="AG129" s="11">
        <f t="shared" si="119"/>
        <v>0</v>
      </c>
      <c r="AH129" s="10">
        <f t="shared" si="119"/>
        <v>0</v>
      </c>
      <c r="AI129" s="11">
        <f t="shared" si="119"/>
        <v>0</v>
      </c>
      <c r="AJ129" s="10">
        <f t="shared" si="119"/>
        <v>0</v>
      </c>
      <c r="AK129" s="7">
        <f>AK28+AK47+AK82+AK118+AK124</f>
        <v>9.8000000000000007</v>
      </c>
      <c r="AL129" s="7">
        <f>AL28+AL47+AL82+AL118+AL124</f>
        <v>30</v>
      </c>
      <c r="AM129" s="11">
        <f>AM28+AM47+AM82+AM124</f>
        <v>165</v>
      </c>
      <c r="AN129" s="10">
        <f>AN28+AN47+AN82+AN124</f>
        <v>0</v>
      </c>
      <c r="AO129" s="11">
        <f>AO28+AO47+AO82+AO124</f>
        <v>75</v>
      </c>
      <c r="AP129" s="10">
        <f>AP28+AP47+AP82+AP124</f>
        <v>0</v>
      </c>
      <c r="AQ129" s="7">
        <f>AQ28+AQ47+AQ82+AQ118+AQ124</f>
        <v>19.600000000000001</v>
      </c>
      <c r="AR129" s="11">
        <f t="shared" ref="AR129:BC129" si="120">AR28+AR47+AR82+AR124</f>
        <v>0</v>
      </c>
      <c r="AS129" s="10">
        <f t="shared" si="120"/>
        <v>0</v>
      </c>
      <c r="AT129" s="11">
        <f t="shared" si="120"/>
        <v>135</v>
      </c>
      <c r="AU129" s="10">
        <f t="shared" si="120"/>
        <v>0</v>
      </c>
      <c r="AV129" s="11">
        <f t="shared" si="120"/>
        <v>0</v>
      </c>
      <c r="AW129" s="10">
        <f t="shared" si="120"/>
        <v>0</v>
      </c>
      <c r="AX129" s="11">
        <f t="shared" si="120"/>
        <v>0</v>
      </c>
      <c r="AY129" s="10">
        <f t="shared" si="120"/>
        <v>0</v>
      </c>
      <c r="AZ129" s="11">
        <f t="shared" si="120"/>
        <v>0</v>
      </c>
      <c r="BA129" s="10">
        <f t="shared" si="120"/>
        <v>0</v>
      </c>
      <c r="BB129" s="11">
        <f t="shared" si="120"/>
        <v>0</v>
      </c>
      <c r="BC129" s="10">
        <f t="shared" si="120"/>
        <v>0</v>
      </c>
      <c r="BD129" s="7">
        <f>BD28+BD47+BD82+BD118+BD124</f>
        <v>10.4</v>
      </c>
      <c r="BE129" s="7">
        <f>BE28+BE47+BE82+BE118+BE124</f>
        <v>30</v>
      </c>
      <c r="BF129" s="11">
        <f>BF28+BF47+BF82+BF124</f>
        <v>180</v>
      </c>
      <c r="BG129" s="10">
        <f>BG28+BG47+BG82+BG124</f>
        <v>0</v>
      </c>
      <c r="BH129" s="11">
        <f>BH28+BH47+BH82+BH124</f>
        <v>30</v>
      </c>
      <c r="BI129" s="10">
        <f>BI28+BI47+BI82+BI124</f>
        <v>0</v>
      </c>
      <c r="BJ129" s="7">
        <f>BJ28+BJ47+BJ82+BJ118+BJ124</f>
        <v>17.100000000000001</v>
      </c>
      <c r="BK129" s="11">
        <f t="shared" ref="BK129:BV129" si="121">BK28+BK47+BK82+BK124</f>
        <v>30</v>
      </c>
      <c r="BL129" s="10">
        <f t="shared" si="121"/>
        <v>0</v>
      </c>
      <c r="BM129" s="11">
        <f t="shared" si="121"/>
        <v>75</v>
      </c>
      <c r="BN129" s="10">
        <f t="shared" si="121"/>
        <v>0</v>
      </c>
      <c r="BO129" s="11">
        <f t="shared" si="121"/>
        <v>30</v>
      </c>
      <c r="BP129" s="10">
        <f t="shared" si="121"/>
        <v>0</v>
      </c>
      <c r="BQ129" s="11">
        <f t="shared" si="121"/>
        <v>60</v>
      </c>
      <c r="BR129" s="10">
        <f t="shared" si="121"/>
        <v>0</v>
      </c>
      <c r="BS129" s="11">
        <f t="shared" si="121"/>
        <v>0</v>
      </c>
      <c r="BT129" s="10">
        <f t="shared" si="121"/>
        <v>0</v>
      </c>
      <c r="BU129" s="11">
        <f t="shared" si="121"/>
        <v>0</v>
      </c>
      <c r="BV129" s="10">
        <f t="shared" si="121"/>
        <v>0</v>
      </c>
      <c r="BW129" s="7">
        <f>BW28+BW47+BW82+BW118+BW124</f>
        <v>12.899999999999999</v>
      </c>
      <c r="BX129" s="7">
        <f>BX28+BX47+BX82+BX118+BX124</f>
        <v>30</v>
      </c>
      <c r="BY129" s="11">
        <f>BY28+BY47+BY82+BY124</f>
        <v>180</v>
      </c>
      <c r="BZ129" s="10">
        <f>BZ28+BZ47+BZ82+BZ124</f>
        <v>0</v>
      </c>
      <c r="CA129" s="11">
        <f>CA28+CA47+CA82+CA124</f>
        <v>15</v>
      </c>
      <c r="CB129" s="10">
        <f>CB28+CB47+CB82+CB124</f>
        <v>0</v>
      </c>
      <c r="CC129" s="7">
        <f>CC28+CC47+CC82+CC118+CC124</f>
        <v>15</v>
      </c>
      <c r="CD129" s="11">
        <f t="shared" ref="CD129:CO129" si="122">CD28+CD47+CD82+CD124</f>
        <v>30</v>
      </c>
      <c r="CE129" s="10">
        <f t="shared" si="122"/>
        <v>0</v>
      </c>
      <c r="CF129" s="11">
        <f t="shared" si="122"/>
        <v>120</v>
      </c>
      <c r="CG129" s="10">
        <f t="shared" si="122"/>
        <v>0</v>
      </c>
      <c r="CH129" s="11">
        <f t="shared" si="122"/>
        <v>60</v>
      </c>
      <c r="CI129" s="10">
        <f t="shared" si="122"/>
        <v>0</v>
      </c>
      <c r="CJ129" s="11">
        <f t="shared" si="122"/>
        <v>15</v>
      </c>
      <c r="CK129" s="10">
        <f t="shared" si="122"/>
        <v>0</v>
      </c>
      <c r="CL129" s="11">
        <f t="shared" si="122"/>
        <v>0</v>
      </c>
      <c r="CM129" s="10">
        <f t="shared" si="122"/>
        <v>0</v>
      </c>
      <c r="CN129" s="11">
        <f t="shared" si="122"/>
        <v>0</v>
      </c>
      <c r="CO129" s="10">
        <f t="shared" si="122"/>
        <v>0</v>
      </c>
      <c r="CP129" s="7">
        <f>CP28+CP47+CP82+CP118+CP124</f>
        <v>15</v>
      </c>
      <c r="CQ129" s="7">
        <f>CQ28+CQ47+CQ82+CQ118+CQ124</f>
        <v>30</v>
      </c>
      <c r="CR129" s="11">
        <f>CR28+CR47+CR82+CR124</f>
        <v>180</v>
      </c>
      <c r="CS129" s="10">
        <f>CS28+CS47+CS82+CS124</f>
        <v>0</v>
      </c>
      <c r="CT129" s="11">
        <f>CT28+CT47+CT82+CT124</f>
        <v>15</v>
      </c>
      <c r="CU129" s="10">
        <f>CU28+CU47+CU82+CU124</f>
        <v>0</v>
      </c>
      <c r="CV129" s="7">
        <f>CV28+CV47+CV82+CV118+CV124</f>
        <v>13.899999999999999</v>
      </c>
      <c r="CW129" s="11">
        <f t="shared" ref="CW129:DH129" si="123">CW28+CW47+CW82+CW124</f>
        <v>0</v>
      </c>
      <c r="CX129" s="10">
        <f t="shared" si="123"/>
        <v>0</v>
      </c>
      <c r="CY129" s="11">
        <f t="shared" si="123"/>
        <v>105</v>
      </c>
      <c r="CZ129" s="10">
        <f t="shared" si="123"/>
        <v>0</v>
      </c>
      <c r="DA129" s="11">
        <f t="shared" si="123"/>
        <v>60</v>
      </c>
      <c r="DB129" s="10">
        <f t="shared" si="123"/>
        <v>0</v>
      </c>
      <c r="DC129" s="11">
        <f t="shared" si="123"/>
        <v>60</v>
      </c>
      <c r="DD129" s="10">
        <f t="shared" si="123"/>
        <v>0</v>
      </c>
      <c r="DE129" s="11">
        <f t="shared" si="123"/>
        <v>0</v>
      </c>
      <c r="DF129" s="10">
        <f t="shared" si="123"/>
        <v>0</v>
      </c>
      <c r="DG129" s="11">
        <f t="shared" si="123"/>
        <v>0</v>
      </c>
      <c r="DH129" s="10">
        <f t="shared" si="123"/>
        <v>0</v>
      </c>
      <c r="DI129" s="7">
        <f>DI28+DI47+DI82+DI118+DI124</f>
        <v>16.100000000000001</v>
      </c>
      <c r="DJ129" s="7">
        <f>DJ28+DJ47+DJ82+DJ118+DJ124</f>
        <v>30</v>
      </c>
      <c r="DK129" s="11">
        <f>DK28+DK47+DK82+DK124</f>
        <v>152</v>
      </c>
      <c r="DL129" s="10">
        <f>DL28+DL47+DL82+DL124</f>
        <v>0</v>
      </c>
      <c r="DM129" s="11">
        <f>DM28+DM47+DM82+DM124</f>
        <v>15</v>
      </c>
      <c r="DN129" s="10">
        <f>DN28+DN47+DN82+DN124</f>
        <v>0</v>
      </c>
      <c r="DO129" s="7">
        <f>DO28+DO47+DO82+DO118+DO124</f>
        <v>13.3</v>
      </c>
      <c r="DP129" s="11">
        <f t="shared" ref="DP129:EA129" si="124">DP28+DP47+DP82+DP124</f>
        <v>0</v>
      </c>
      <c r="DQ129" s="10">
        <f t="shared" si="124"/>
        <v>0</v>
      </c>
      <c r="DR129" s="11">
        <f t="shared" si="124"/>
        <v>90</v>
      </c>
      <c r="DS129" s="10">
        <f t="shared" si="124"/>
        <v>0</v>
      </c>
      <c r="DT129" s="11">
        <f t="shared" si="124"/>
        <v>0</v>
      </c>
      <c r="DU129" s="10">
        <f t="shared" si="124"/>
        <v>0</v>
      </c>
      <c r="DV129" s="11">
        <f t="shared" si="124"/>
        <v>45</v>
      </c>
      <c r="DW129" s="10">
        <f t="shared" si="124"/>
        <v>0</v>
      </c>
      <c r="DX129" s="11">
        <f t="shared" si="124"/>
        <v>0</v>
      </c>
      <c r="DY129" s="10">
        <f t="shared" si="124"/>
        <v>0</v>
      </c>
      <c r="DZ129" s="11">
        <f t="shared" si="124"/>
        <v>15</v>
      </c>
      <c r="EA129" s="10">
        <f t="shared" si="124"/>
        <v>0</v>
      </c>
      <c r="EB129" s="7">
        <f>EB28+EB47+EB82+EB118+EB124</f>
        <v>16.7</v>
      </c>
      <c r="EC129" s="7">
        <f>EC28+EC47+EC82+EC118+EC124</f>
        <v>30</v>
      </c>
      <c r="ED129" s="11">
        <f>ED28+ED47+ED82+ED124</f>
        <v>135</v>
      </c>
      <c r="EE129" s="10">
        <f>EE28+EE47+EE82+EE124</f>
        <v>0</v>
      </c>
      <c r="EF129" s="11">
        <f>EF28+EF47+EF82+EF124</f>
        <v>15</v>
      </c>
      <c r="EG129" s="10">
        <f>EG28+EG47+EG82+EG124</f>
        <v>0</v>
      </c>
      <c r="EH129" s="7">
        <f>EH28+EH47+EH82+EH118+EH124</f>
        <v>10.5</v>
      </c>
      <c r="EI129" s="11">
        <f t="shared" ref="EI129:ET129" si="125">EI28+EI47+EI82+EI124</f>
        <v>0</v>
      </c>
      <c r="EJ129" s="10">
        <f t="shared" si="125"/>
        <v>0</v>
      </c>
      <c r="EK129" s="11">
        <f t="shared" si="125"/>
        <v>30</v>
      </c>
      <c r="EL129" s="10">
        <f t="shared" si="125"/>
        <v>0</v>
      </c>
      <c r="EM129" s="11">
        <f t="shared" si="125"/>
        <v>0</v>
      </c>
      <c r="EN129" s="10">
        <f t="shared" si="125"/>
        <v>0</v>
      </c>
      <c r="EO129" s="11">
        <f t="shared" si="125"/>
        <v>15</v>
      </c>
      <c r="EP129" s="10">
        <f t="shared" si="125"/>
        <v>0</v>
      </c>
      <c r="EQ129" s="11">
        <f t="shared" si="125"/>
        <v>0</v>
      </c>
      <c r="ER129" s="10">
        <f t="shared" si="125"/>
        <v>0</v>
      </c>
      <c r="ES129" s="11">
        <f t="shared" si="125"/>
        <v>15</v>
      </c>
      <c r="ET129" s="10">
        <f t="shared" si="125"/>
        <v>0</v>
      </c>
      <c r="EU129" s="7">
        <f>EU28+EU47+EU82+EU118+EU124</f>
        <v>19.5</v>
      </c>
      <c r="EV129" s="7">
        <f>EV28+EV47+EV82+EV118+EV124</f>
        <v>30</v>
      </c>
      <c r="EW129" s="11">
        <f>EW28+EW47+EW82+EW124</f>
        <v>0</v>
      </c>
      <c r="EX129" s="10">
        <f>EX28+EX47+EX82+EX124</f>
        <v>0</v>
      </c>
      <c r="EY129" s="11">
        <f>EY28+EY47+EY82+EY124</f>
        <v>0</v>
      </c>
      <c r="EZ129" s="10">
        <f>EZ28+EZ47+EZ82+EZ124</f>
        <v>0</v>
      </c>
      <c r="FA129" s="7">
        <f>FA28+FA47+FA82+FA118+FA124</f>
        <v>0</v>
      </c>
      <c r="FB129" s="11">
        <f t="shared" ref="FB129:FM129" si="126">FB28+FB47+FB82+FB124</f>
        <v>0</v>
      </c>
      <c r="FC129" s="10">
        <f t="shared" si="126"/>
        <v>0</v>
      </c>
      <c r="FD129" s="11">
        <f t="shared" si="126"/>
        <v>0</v>
      </c>
      <c r="FE129" s="10">
        <f t="shared" si="126"/>
        <v>0</v>
      </c>
      <c r="FF129" s="11">
        <f t="shared" si="126"/>
        <v>0</v>
      </c>
      <c r="FG129" s="10">
        <f t="shared" si="126"/>
        <v>0</v>
      </c>
      <c r="FH129" s="11">
        <f t="shared" si="126"/>
        <v>0</v>
      </c>
      <c r="FI129" s="10">
        <f t="shared" si="126"/>
        <v>0</v>
      </c>
      <c r="FJ129" s="11">
        <f t="shared" si="126"/>
        <v>0</v>
      </c>
      <c r="FK129" s="10">
        <f t="shared" si="126"/>
        <v>0</v>
      </c>
      <c r="FL129" s="11">
        <f t="shared" si="126"/>
        <v>0</v>
      </c>
      <c r="FM129" s="10">
        <f t="shared" si="126"/>
        <v>0</v>
      </c>
      <c r="FN129" s="7">
        <f>FN28+FN47+FN82+FN118+FN124</f>
        <v>0</v>
      </c>
      <c r="FO129" s="7">
        <f>FO28+FO47+FO82+FO118+FO124</f>
        <v>0</v>
      </c>
    </row>
    <row r="131" spans="1:171" x14ac:dyDescent="0.2">
      <c r="D131" s="3" t="s">
        <v>22</v>
      </c>
      <c r="E131" s="3" t="s">
        <v>252</v>
      </c>
    </row>
    <row r="132" spans="1:171" x14ac:dyDescent="0.2">
      <c r="D132" s="3" t="s">
        <v>26</v>
      </c>
      <c r="E132" s="3" t="s">
        <v>253</v>
      </c>
    </row>
    <row r="133" spans="1:171" x14ac:dyDescent="0.2">
      <c r="D133" s="12" t="s">
        <v>32</v>
      </c>
      <c r="E133" s="12"/>
    </row>
    <row r="134" spans="1:171" x14ac:dyDescent="0.2">
      <c r="D134" s="3" t="s">
        <v>34</v>
      </c>
      <c r="E134" s="3" t="s">
        <v>254</v>
      </c>
    </row>
    <row r="135" spans="1:171" x14ac:dyDescent="0.2">
      <c r="D135" s="3" t="s">
        <v>35</v>
      </c>
      <c r="E135" s="3" t="s">
        <v>255</v>
      </c>
    </row>
    <row r="136" spans="1:171" x14ac:dyDescent="0.2">
      <c r="D136" s="12" t="s">
        <v>33</v>
      </c>
      <c r="E136" s="12"/>
    </row>
    <row r="137" spans="1:171" x14ac:dyDescent="0.2">
      <c r="D137" s="3" t="s">
        <v>35</v>
      </c>
      <c r="E137" s="3" t="s">
        <v>255</v>
      </c>
      <c r="M137" s="9"/>
      <c r="U137" s="9"/>
      <c r="AC137" s="9"/>
    </row>
    <row r="138" spans="1:171" x14ac:dyDescent="0.2">
      <c r="D138" s="3" t="s">
        <v>36</v>
      </c>
      <c r="E138" s="3" t="s">
        <v>256</v>
      </c>
    </row>
    <row r="139" spans="1:171" x14ac:dyDescent="0.2">
      <c r="D139" s="3" t="s">
        <v>37</v>
      </c>
      <c r="E139" s="3" t="s">
        <v>257</v>
      </c>
    </row>
    <row r="140" spans="1:171" x14ac:dyDescent="0.2">
      <c r="D140" s="3" t="s">
        <v>38</v>
      </c>
      <c r="E140" s="3" t="s">
        <v>258</v>
      </c>
    </row>
    <row r="141" spans="1:171" x14ac:dyDescent="0.2">
      <c r="D141" s="3" t="s">
        <v>39</v>
      </c>
      <c r="E141" s="3" t="s">
        <v>259</v>
      </c>
    </row>
    <row r="142" spans="1:171" x14ac:dyDescent="0.2">
      <c r="D142" s="3" t="s">
        <v>40</v>
      </c>
      <c r="E142" s="3" t="s">
        <v>260</v>
      </c>
    </row>
  </sheetData>
  <mergeCells count="188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I14"/>
    <mergeCell ref="BF15:BG15"/>
    <mergeCell ref="BH15:BI15"/>
    <mergeCell ref="BJ14:BJ15"/>
    <mergeCell ref="BK14:BV14"/>
    <mergeCell ref="BK15:BL15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B14"/>
    <mergeCell ref="BY15:BZ15"/>
    <mergeCell ref="CA15:CB15"/>
    <mergeCell ref="CC14:CC15"/>
    <mergeCell ref="CD14:CO14"/>
    <mergeCell ref="CD15:CE15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U14"/>
    <mergeCell ref="CR15:CS15"/>
    <mergeCell ref="CT15:CU15"/>
    <mergeCell ref="CV14:CV15"/>
    <mergeCell ref="CW14:DH14"/>
    <mergeCell ref="CW15:CX15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N14"/>
    <mergeCell ref="DK15:DL15"/>
    <mergeCell ref="DM15:DN15"/>
    <mergeCell ref="DO14:DO15"/>
    <mergeCell ref="DP14:EA14"/>
    <mergeCell ref="DP15:DQ15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G14"/>
    <mergeCell ref="ED15:EE15"/>
    <mergeCell ref="EF15:EG15"/>
    <mergeCell ref="EH14:EH15"/>
    <mergeCell ref="EI14:ET14"/>
    <mergeCell ref="EI15:EJ15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EZ14"/>
    <mergeCell ref="EW15:EX15"/>
    <mergeCell ref="EY15:EZ15"/>
    <mergeCell ref="FA14:FA15"/>
    <mergeCell ref="FB14:FM14"/>
    <mergeCell ref="FB15:FC15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29:FO29"/>
    <mergeCell ref="A48:FO48"/>
    <mergeCell ref="A83:FO83"/>
    <mergeCell ref="C84:C85"/>
    <mergeCell ref="A84:A85"/>
    <mergeCell ref="B84:B85"/>
    <mergeCell ref="C86:C87"/>
    <mergeCell ref="A86:A87"/>
    <mergeCell ref="B86:B87"/>
    <mergeCell ref="C88:C89"/>
    <mergeCell ref="A88:A89"/>
    <mergeCell ref="B88:B89"/>
    <mergeCell ref="C90:C91"/>
    <mergeCell ref="A90:A91"/>
    <mergeCell ref="B90:B91"/>
    <mergeCell ref="C92:C93"/>
    <mergeCell ref="A92:A93"/>
    <mergeCell ref="B92:B93"/>
    <mergeCell ref="C94:C95"/>
    <mergeCell ref="A94:A95"/>
    <mergeCell ref="B94:B95"/>
    <mergeCell ref="C96:C97"/>
    <mergeCell ref="A96:A97"/>
    <mergeCell ref="B96:B97"/>
    <mergeCell ref="C98:C99"/>
    <mergeCell ref="A98:A99"/>
    <mergeCell ref="B98:B99"/>
    <mergeCell ref="C100:C101"/>
    <mergeCell ref="A100:A101"/>
    <mergeCell ref="B100:B101"/>
    <mergeCell ref="C102:C103"/>
    <mergeCell ref="A102:A103"/>
    <mergeCell ref="B102:B103"/>
    <mergeCell ref="C104:C105"/>
    <mergeCell ref="A104:A105"/>
    <mergeCell ref="B104:B105"/>
    <mergeCell ref="C106:C107"/>
    <mergeCell ref="A106:A107"/>
    <mergeCell ref="B106:B107"/>
    <mergeCell ref="C108:C109"/>
    <mergeCell ref="A108:A109"/>
    <mergeCell ref="B108:B109"/>
    <mergeCell ref="C110:C111"/>
    <mergeCell ref="A110:A111"/>
    <mergeCell ref="B110:B111"/>
    <mergeCell ref="C112:C113"/>
    <mergeCell ref="A112:A113"/>
    <mergeCell ref="B112:B113"/>
    <mergeCell ref="D133:E133"/>
    <mergeCell ref="D136:E136"/>
    <mergeCell ref="C114:C115"/>
    <mergeCell ref="A114:A115"/>
    <mergeCell ref="B114:B115"/>
    <mergeCell ref="A116:FO116"/>
    <mergeCell ref="A119:FO119"/>
    <mergeCell ref="A125:FO12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Mechatronika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2021-05-13T11:24:28Z</dcterms:created>
  <dcterms:modified xsi:type="dcterms:W3CDTF">2021-06-01T10:11:57Z</dcterms:modified>
</cp:coreProperties>
</file>