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746AAC29-DD24-461D-A4C7-7CD8CE5EEB02}" xr6:coauthVersionLast="45" xr6:coauthVersionMax="45" xr10:uidLastSave="{00000000-0000-0000-0000-000000000000}"/>
  <bookViews>
    <workbookView xWindow="-120" yWindow="-120" windowWidth="38640" windowHeight="15840"/>
  </bookViews>
  <sheets>
    <sheet name="Elektrotechni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Q17" i="1"/>
  <c r="S17" i="1"/>
  <c r="AO17" i="1"/>
  <c r="BJ17" i="1"/>
  <c r="CE17" i="1"/>
  <c r="CZ17" i="1"/>
  <c r="DU17" i="1"/>
  <c r="EP17" i="1"/>
  <c r="FK17" i="1"/>
  <c r="FK31" i="1"/>
  <c r="GF17" i="1"/>
  <c r="F18" i="1"/>
  <c r="I18" i="1"/>
  <c r="J18" i="1"/>
  <c r="H18" i="1"/>
  <c r="K18" i="1"/>
  <c r="L18" i="1"/>
  <c r="M18" i="1"/>
  <c r="N18" i="1"/>
  <c r="O18" i="1"/>
  <c r="P18" i="1"/>
  <c r="Q18" i="1"/>
  <c r="S18" i="1"/>
  <c r="AO18" i="1"/>
  <c r="BJ18" i="1"/>
  <c r="CE18" i="1"/>
  <c r="CZ18" i="1"/>
  <c r="DU18" i="1"/>
  <c r="EP18" i="1"/>
  <c r="FK18" i="1"/>
  <c r="GF18" i="1"/>
  <c r="I19" i="1"/>
  <c r="J19" i="1"/>
  <c r="H19" i="1"/>
  <c r="L19" i="1"/>
  <c r="M19" i="1"/>
  <c r="N19" i="1"/>
  <c r="O19" i="1"/>
  <c r="P19" i="1"/>
  <c r="Q19" i="1"/>
  <c r="S19" i="1"/>
  <c r="T19" i="1"/>
  <c r="AO19" i="1"/>
  <c r="BJ19" i="1"/>
  <c r="BO19" i="1"/>
  <c r="K19" i="1"/>
  <c r="BS19" i="1"/>
  <c r="CE19" i="1"/>
  <c r="CZ19" i="1"/>
  <c r="DU19" i="1"/>
  <c r="EP19" i="1"/>
  <c r="FK19" i="1"/>
  <c r="GF19" i="1"/>
  <c r="GF31" i="1"/>
  <c r="I20" i="1"/>
  <c r="J20" i="1"/>
  <c r="K20" i="1"/>
  <c r="L20" i="1"/>
  <c r="M20" i="1"/>
  <c r="N20" i="1"/>
  <c r="O20" i="1"/>
  <c r="P20" i="1"/>
  <c r="Q20" i="1"/>
  <c r="S20" i="1"/>
  <c r="AO20" i="1"/>
  <c r="F20" i="1"/>
  <c r="BJ20" i="1"/>
  <c r="G20" i="1"/>
  <c r="CE20" i="1"/>
  <c r="CZ20" i="1"/>
  <c r="DU20" i="1"/>
  <c r="EP20" i="1"/>
  <c r="FK20" i="1"/>
  <c r="GF20" i="1"/>
  <c r="I21" i="1"/>
  <c r="J21" i="1"/>
  <c r="K21" i="1"/>
  <c r="L21" i="1"/>
  <c r="M21" i="1"/>
  <c r="N21" i="1"/>
  <c r="O21" i="1"/>
  <c r="P21" i="1"/>
  <c r="Q21" i="1"/>
  <c r="S21" i="1"/>
  <c r="T21" i="1"/>
  <c r="AO21" i="1"/>
  <c r="BJ21" i="1"/>
  <c r="CE21" i="1"/>
  <c r="CJ21" i="1"/>
  <c r="CN21" i="1"/>
  <c r="DU21" i="1"/>
  <c r="EP21" i="1"/>
  <c r="FK21" i="1"/>
  <c r="GF21" i="1"/>
  <c r="I22" i="1"/>
  <c r="J22" i="1"/>
  <c r="H22" i="1"/>
  <c r="K22" i="1"/>
  <c r="L22" i="1"/>
  <c r="M22" i="1"/>
  <c r="N22" i="1"/>
  <c r="O22" i="1"/>
  <c r="P22" i="1"/>
  <c r="Q22" i="1"/>
  <c r="S22" i="1"/>
  <c r="AO22" i="1"/>
  <c r="BJ22" i="1"/>
  <c r="CE22" i="1"/>
  <c r="CZ22" i="1"/>
  <c r="DU22" i="1"/>
  <c r="EP22" i="1"/>
  <c r="FK22" i="1"/>
  <c r="GF22" i="1"/>
  <c r="I23" i="1"/>
  <c r="J23" i="1"/>
  <c r="H23" i="1"/>
  <c r="L23" i="1"/>
  <c r="M23" i="1"/>
  <c r="N23" i="1"/>
  <c r="O23" i="1"/>
  <c r="P23" i="1"/>
  <c r="Q23" i="1"/>
  <c r="S23" i="1"/>
  <c r="T23" i="1"/>
  <c r="AO23" i="1"/>
  <c r="BJ23" i="1"/>
  <c r="CE23" i="1"/>
  <c r="CZ23" i="1"/>
  <c r="DE23" i="1"/>
  <c r="K23" i="1"/>
  <c r="DI23" i="1"/>
  <c r="EP23" i="1"/>
  <c r="FK23" i="1"/>
  <c r="GF23" i="1"/>
  <c r="I24" i="1"/>
  <c r="J24" i="1"/>
  <c r="K24" i="1"/>
  <c r="L24" i="1"/>
  <c r="M24" i="1"/>
  <c r="N24" i="1"/>
  <c r="O24" i="1"/>
  <c r="P24" i="1"/>
  <c r="Q24" i="1"/>
  <c r="S24" i="1"/>
  <c r="AO24" i="1"/>
  <c r="BJ24" i="1"/>
  <c r="G24" i="1"/>
  <c r="CE24" i="1"/>
  <c r="CZ24" i="1"/>
  <c r="DU24" i="1"/>
  <c r="EP24" i="1"/>
  <c r="FK24" i="1"/>
  <c r="GF24" i="1"/>
  <c r="I25" i="1"/>
  <c r="J25" i="1"/>
  <c r="K25" i="1"/>
  <c r="L25" i="1"/>
  <c r="M25" i="1"/>
  <c r="M31" i="1"/>
  <c r="N25" i="1"/>
  <c r="O25" i="1"/>
  <c r="P25" i="1"/>
  <c r="Q25" i="1"/>
  <c r="S25" i="1"/>
  <c r="AO25" i="1"/>
  <c r="F25" i="1"/>
  <c r="BJ25" i="1"/>
  <c r="G25" i="1"/>
  <c r="CE25" i="1"/>
  <c r="CZ25" i="1"/>
  <c r="DU25" i="1"/>
  <c r="EP25" i="1"/>
  <c r="FK25" i="1"/>
  <c r="GF25" i="1"/>
  <c r="I26" i="1"/>
  <c r="J26" i="1"/>
  <c r="K26" i="1"/>
  <c r="L26" i="1"/>
  <c r="M26" i="1"/>
  <c r="N26" i="1"/>
  <c r="O26" i="1"/>
  <c r="P26" i="1"/>
  <c r="Q26" i="1"/>
  <c r="S26" i="1"/>
  <c r="T26" i="1"/>
  <c r="AO26" i="1"/>
  <c r="BJ26" i="1"/>
  <c r="CE26" i="1"/>
  <c r="CZ26" i="1"/>
  <c r="DU26" i="1"/>
  <c r="DV26" i="1"/>
  <c r="ED26" i="1"/>
  <c r="FK26" i="1"/>
  <c r="GF26" i="1"/>
  <c r="I27" i="1"/>
  <c r="J27" i="1"/>
  <c r="H27" i="1"/>
  <c r="K27" i="1"/>
  <c r="L27" i="1"/>
  <c r="M27" i="1"/>
  <c r="N27" i="1"/>
  <c r="O27" i="1"/>
  <c r="P27" i="1"/>
  <c r="Q27" i="1"/>
  <c r="S27" i="1"/>
  <c r="AO27" i="1"/>
  <c r="BJ27" i="1"/>
  <c r="CE27" i="1"/>
  <c r="CZ27" i="1"/>
  <c r="DU27" i="1"/>
  <c r="EP27" i="1"/>
  <c r="FK27" i="1"/>
  <c r="GF27" i="1"/>
  <c r="F28" i="1"/>
  <c r="I28" i="1"/>
  <c r="J28" i="1"/>
  <c r="H28" i="1"/>
  <c r="K28" i="1"/>
  <c r="L28" i="1"/>
  <c r="M28" i="1"/>
  <c r="N28" i="1"/>
  <c r="O28" i="1"/>
  <c r="P28" i="1"/>
  <c r="Q28" i="1"/>
  <c r="S28" i="1"/>
  <c r="AO28" i="1"/>
  <c r="BJ28" i="1"/>
  <c r="CE28" i="1"/>
  <c r="CZ28" i="1"/>
  <c r="DU28" i="1"/>
  <c r="EP28" i="1"/>
  <c r="FK28" i="1"/>
  <c r="GF28" i="1"/>
  <c r="I29" i="1"/>
  <c r="J29" i="1"/>
  <c r="H29" i="1"/>
  <c r="K29" i="1"/>
  <c r="L29" i="1"/>
  <c r="M29" i="1"/>
  <c r="N29" i="1"/>
  <c r="O29" i="1"/>
  <c r="P29" i="1"/>
  <c r="Q29" i="1"/>
  <c r="S29" i="1"/>
  <c r="AO29" i="1"/>
  <c r="BJ29" i="1"/>
  <c r="CE29" i="1"/>
  <c r="CZ29" i="1"/>
  <c r="DU29" i="1"/>
  <c r="EP29" i="1"/>
  <c r="FK29" i="1"/>
  <c r="GF29" i="1"/>
  <c r="F30" i="1"/>
  <c r="J30" i="1"/>
  <c r="K30" i="1"/>
  <c r="L30" i="1"/>
  <c r="M30" i="1"/>
  <c r="N30" i="1"/>
  <c r="O30" i="1"/>
  <c r="P30" i="1"/>
  <c r="Q30" i="1"/>
  <c r="S30" i="1"/>
  <c r="T30" i="1"/>
  <c r="AO30" i="1"/>
  <c r="BJ30" i="1"/>
  <c r="R30" i="1"/>
  <c r="CE30" i="1"/>
  <c r="CZ30" i="1"/>
  <c r="DU30" i="1"/>
  <c r="DV30" i="1"/>
  <c r="ED30" i="1"/>
  <c r="EP30" i="1"/>
  <c r="FK30" i="1"/>
  <c r="GF30" i="1"/>
  <c r="Q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F31" i="1"/>
  <c r="CG31" i="1"/>
  <c r="CH31" i="1"/>
  <c r="CI31" i="1"/>
  <c r="CJ31" i="1"/>
  <c r="CK31" i="1"/>
  <c r="CL31" i="1"/>
  <c r="CM31" i="1"/>
  <c r="CO31" i="1"/>
  <c r="CP31" i="1"/>
  <c r="CQ31" i="1"/>
  <c r="CR31" i="1"/>
  <c r="CS31" i="1"/>
  <c r="CT31" i="1"/>
  <c r="CU31" i="1"/>
  <c r="CV31" i="1"/>
  <c r="CW31" i="1"/>
  <c r="CX31" i="1"/>
  <c r="CY31" i="1"/>
  <c r="DA31" i="1"/>
  <c r="DB31" i="1"/>
  <c r="DC31" i="1"/>
  <c r="DD31" i="1"/>
  <c r="DE31" i="1"/>
  <c r="DF31" i="1"/>
  <c r="DG31" i="1"/>
  <c r="DH31" i="1"/>
  <c r="DJ31" i="1"/>
  <c r="DK31" i="1"/>
  <c r="DL31" i="1"/>
  <c r="DM31" i="1"/>
  <c r="DN31" i="1"/>
  <c r="DO31" i="1"/>
  <c r="DP31" i="1"/>
  <c r="DQ31" i="1"/>
  <c r="DR31" i="1"/>
  <c r="DS31" i="1"/>
  <c r="DT31" i="1"/>
  <c r="DW31" i="1"/>
  <c r="DX31" i="1"/>
  <c r="DY31" i="1"/>
  <c r="DZ31" i="1"/>
  <c r="EA31" i="1"/>
  <c r="EB31" i="1"/>
  <c r="EC31" i="1"/>
  <c r="EE31" i="1"/>
  <c r="EF31" i="1"/>
  <c r="EG31" i="1"/>
  <c r="EH31" i="1"/>
  <c r="EI31" i="1"/>
  <c r="EJ31" i="1"/>
  <c r="EK31" i="1"/>
  <c r="EL31" i="1"/>
  <c r="EM31" i="1"/>
  <c r="EN31" i="1"/>
  <c r="EO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I33" i="1"/>
  <c r="J33" i="1"/>
  <c r="H33" i="1"/>
  <c r="K33" i="1"/>
  <c r="L33" i="1"/>
  <c r="M33" i="1"/>
  <c r="N33" i="1"/>
  <c r="O33" i="1"/>
  <c r="P33" i="1"/>
  <c r="Q33" i="1"/>
  <c r="S33" i="1"/>
  <c r="AO33" i="1"/>
  <c r="BJ33" i="1"/>
  <c r="CE33" i="1"/>
  <c r="CZ33" i="1"/>
  <c r="DU33" i="1"/>
  <c r="EP33" i="1"/>
  <c r="FK33" i="1"/>
  <c r="GF33" i="1"/>
  <c r="F34" i="1"/>
  <c r="I34" i="1"/>
  <c r="J34" i="1"/>
  <c r="H34" i="1"/>
  <c r="K34" i="1"/>
  <c r="L34" i="1"/>
  <c r="M34" i="1"/>
  <c r="N34" i="1"/>
  <c r="O34" i="1"/>
  <c r="P34" i="1"/>
  <c r="Q34" i="1"/>
  <c r="S34" i="1"/>
  <c r="AO34" i="1"/>
  <c r="BJ34" i="1"/>
  <c r="CE34" i="1"/>
  <c r="CZ34" i="1"/>
  <c r="DU34" i="1"/>
  <c r="EP34" i="1"/>
  <c r="FK34" i="1"/>
  <c r="GF34" i="1"/>
  <c r="I35" i="1"/>
  <c r="J35" i="1"/>
  <c r="K35" i="1"/>
  <c r="L35" i="1"/>
  <c r="M35" i="1"/>
  <c r="N35" i="1"/>
  <c r="O35" i="1"/>
  <c r="P35" i="1"/>
  <c r="Q35" i="1"/>
  <c r="S35" i="1"/>
  <c r="AO35" i="1"/>
  <c r="BJ35" i="1"/>
  <c r="CE35" i="1"/>
  <c r="CZ35" i="1"/>
  <c r="DU35" i="1"/>
  <c r="EP35" i="1"/>
  <c r="FK35" i="1"/>
  <c r="GF35" i="1"/>
  <c r="F36" i="1"/>
  <c r="I36" i="1"/>
  <c r="J36" i="1"/>
  <c r="H36" i="1"/>
  <c r="K36" i="1"/>
  <c r="L36" i="1"/>
  <c r="M36" i="1"/>
  <c r="N36" i="1"/>
  <c r="O36" i="1"/>
  <c r="P36" i="1"/>
  <c r="Q36" i="1"/>
  <c r="S36" i="1"/>
  <c r="AO36" i="1"/>
  <c r="BJ36" i="1"/>
  <c r="CE36" i="1"/>
  <c r="CZ36" i="1"/>
  <c r="DU36" i="1"/>
  <c r="EP36" i="1"/>
  <c r="FK36" i="1"/>
  <c r="GF36" i="1"/>
  <c r="I37" i="1"/>
  <c r="J37" i="1"/>
  <c r="H37" i="1"/>
  <c r="K37" i="1"/>
  <c r="L37" i="1"/>
  <c r="M37" i="1"/>
  <c r="N37" i="1"/>
  <c r="O37" i="1"/>
  <c r="P37" i="1"/>
  <c r="Q37" i="1"/>
  <c r="S37" i="1"/>
  <c r="AO37" i="1"/>
  <c r="BJ37" i="1"/>
  <c r="CE37" i="1"/>
  <c r="CZ37" i="1"/>
  <c r="DU37" i="1"/>
  <c r="EP37" i="1"/>
  <c r="FK37" i="1"/>
  <c r="GF37" i="1"/>
  <c r="F38" i="1"/>
  <c r="I38" i="1"/>
  <c r="J38" i="1"/>
  <c r="H38" i="1"/>
  <c r="K38" i="1"/>
  <c r="L38" i="1"/>
  <c r="M38" i="1"/>
  <c r="N38" i="1"/>
  <c r="O38" i="1"/>
  <c r="P38" i="1"/>
  <c r="Q38" i="1"/>
  <c r="S38" i="1"/>
  <c r="AO38" i="1"/>
  <c r="BJ38" i="1"/>
  <c r="CE38" i="1"/>
  <c r="CZ38" i="1"/>
  <c r="DU38" i="1"/>
  <c r="EP38" i="1"/>
  <c r="FK38" i="1"/>
  <c r="GF38" i="1"/>
  <c r="I39" i="1"/>
  <c r="J39" i="1"/>
  <c r="H39" i="1"/>
  <c r="K39" i="1"/>
  <c r="L39" i="1"/>
  <c r="M39" i="1"/>
  <c r="N39" i="1"/>
  <c r="O39" i="1"/>
  <c r="P39" i="1"/>
  <c r="Q39" i="1"/>
  <c r="S39" i="1"/>
  <c r="AO39" i="1"/>
  <c r="BJ39" i="1"/>
  <c r="CE39" i="1"/>
  <c r="CZ39" i="1"/>
  <c r="DU39" i="1"/>
  <c r="EP39" i="1"/>
  <c r="FK39" i="1"/>
  <c r="GF39" i="1"/>
  <c r="F40" i="1"/>
  <c r="I40" i="1"/>
  <c r="J40" i="1"/>
  <c r="H40" i="1"/>
  <c r="K40" i="1"/>
  <c r="L40" i="1"/>
  <c r="M40" i="1"/>
  <c r="N40" i="1"/>
  <c r="O40" i="1"/>
  <c r="P40" i="1"/>
  <c r="Q40" i="1"/>
  <c r="S40" i="1"/>
  <c r="AO40" i="1"/>
  <c r="BJ40" i="1"/>
  <c r="CE40" i="1"/>
  <c r="CZ40" i="1"/>
  <c r="DU40" i="1"/>
  <c r="EP40" i="1"/>
  <c r="FK40" i="1"/>
  <c r="GF40" i="1"/>
  <c r="I41" i="1"/>
  <c r="K41" i="1"/>
  <c r="M41" i="1"/>
  <c r="O41" i="1"/>
  <c r="Q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I43" i="1"/>
  <c r="J43" i="1"/>
  <c r="K43" i="1"/>
  <c r="L43" i="1"/>
  <c r="M43" i="1"/>
  <c r="N43" i="1"/>
  <c r="O43" i="1"/>
  <c r="P43" i="1"/>
  <c r="Q43" i="1"/>
  <c r="S43" i="1"/>
  <c r="AO43" i="1"/>
  <c r="F43" i="1"/>
  <c r="BJ43" i="1"/>
  <c r="G43" i="1"/>
  <c r="CE43" i="1"/>
  <c r="CZ43" i="1"/>
  <c r="DU43" i="1"/>
  <c r="EP43" i="1"/>
  <c r="FK43" i="1"/>
  <c r="GF43" i="1"/>
  <c r="I44" i="1"/>
  <c r="J44" i="1"/>
  <c r="K44" i="1"/>
  <c r="L44" i="1"/>
  <c r="M44" i="1"/>
  <c r="N44" i="1"/>
  <c r="O44" i="1"/>
  <c r="P44" i="1"/>
  <c r="Q44" i="1"/>
  <c r="S44" i="1"/>
  <c r="AO44" i="1"/>
  <c r="BJ44" i="1"/>
  <c r="G44" i="1"/>
  <c r="CE44" i="1"/>
  <c r="CZ44" i="1"/>
  <c r="DU44" i="1"/>
  <c r="EP44" i="1"/>
  <c r="FK44" i="1"/>
  <c r="GF44" i="1"/>
  <c r="I45" i="1"/>
  <c r="J45" i="1"/>
  <c r="K45" i="1"/>
  <c r="L45" i="1"/>
  <c r="M45" i="1"/>
  <c r="N45" i="1"/>
  <c r="O45" i="1"/>
  <c r="P45" i="1"/>
  <c r="Q45" i="1"/>
  <c r="S45" i="1"/>
  <c r="AO45" i="1"/>
  <c r="F45" i="1"/>
  <c r="BJ45" i="1"/>
  <c r="G45" i="1"/>
  <c r="CE45" i="1"/>
  <c r="CZ45" i="1"/>
  <c r="DU45" i="1"/>
  <c r="EP45" i="1"/>
  <c r="FK45" i="1"/>
  <c r="GF45" i="1"/>
  <c r="I46" i="1"/>
  <c r="J46" i="1"/>
  <c r="K46" i="1"/>
  <c r="L46" i="1"/>
  <c r="M46" i="1"/>
  <c r="N46" i="1"/>
  <c r="O46" i="1"/>
  <c r="P46" i="1"/>
  <c r="Q46" i="1"/>
  <c r="S46" i="1"/>
  <c r="AO46" i="1"/>
  <c r="BJ46" i="1"/>
  <c r="G46" i="1"/>
  <c r="CE46" i="1"/>
  <c r="CZ46" i="1"/>
  <c r="DU46" i="1"/>
  <c r="EP46" i="1"/>
  <c r="FK46" i="1"/>
  <c r="GF46" i="1"/>
  <c r="I47" i="1"/>
  <c r="J47" i="1"/>
  <c r="K47" i="1"/>
  <c r="L47" i="1"/>
  <c r="M47" i="1"/>
  <c r="N47" i="1"/>
  <c r="O47" i="1"/>
  <c r="P47" i="1"/>
  <c r="Q47" i="1"/>
  <c r="S47" i="1"/>
  <c r="AO47" i="1"/>
  <c r="F47" i="1"/>
  <c r="BJ47" i="1"/>
  <c r="G47" i="1"/>
  <c r="CE47" i="1"/>
  <c r="CZ47" i="1"/>
  <c r="DU47" i="1"/>
  <c r="EP47" i="1"/>
  <c r="FK47" i="1"/>
  <c r="GF47" i="1"/>
  <c r="I48" i="1"/>
  <c r="J48" i="1"/>
  <c r="K48" i="1"/>
  <c r="L48" i="1"/>
  <c r="M48" i="1"/>
  <c r="N48" i="1"/>
  <c r="O48" i="1"/>
  <c r="P48" i="1"/>
  <c r="Q48" i="1"/>
  <c r="S48" i="1"/>
  <c r="AO48" i="1"/>
  <c r="BJ48" i="1"/>
  <c r="BJ76" i="1"/>
  <c r="CE48" i="1"/>
  <c r="CZ48" i="1"/>
  <c r="DU48" i="1"/>
  <c r="EP48" i="1"/>
  <c r="FK48" i="1"/>
  <c r="GF48" i="1"/>
  <c r="I49" i="1"/>
  <c r="J49" i="1"/>
  <c r="K49" i="1"/>
  <c r="L49" i="1"/>
  <c r="M49" i="1"/>
  <c r="N49" i="1"/>
  <c r="O49" i="1"/>
  <c r="P49" i="1"/>
  <c r="Q49" i="1"/>
  <c r="S49" i="1"/>
  <c r="AO49" i="1"/>
  <c r="F49" i="1"/>
  <c r="BJ49" i="1"/>
  <c r="G49" i="1"/>
  <c r="CE49" i="1"/>
  <c r="CZ49" i="1"/>
  <c r="DU49" i="1"/>
  <c r="EP49" i="1"/>
  <c r="FK49" i="1"/>
  <c r="GF49" i="1"/>
  <c r="I50" i="1"/>
  <c r="J50" i="1"/>
  <c r="K50" i="1"/>
  <c r="L50" i="1"/>
  <c r="M50" i="1"/>
  <c r="N50" i="1"/>
  <c r="O50" i="1"/>
  <c r="P50" i="1"/>
  <c r="Q50" i="1"/>
  <c r="S50" i="1"/>
  <c r="AO50" i="1"/>
  <c r="BJ50" i="1"/>
  <c r="G50" i="1"/>
  <c r="CE50" i="1"/>
  <c r="CZ50" i="1"/>
  <c r="DU50" i="1"/>
  <c r="EP50" i="1"/>
  <c r="FK50" i="1"/>
  <c r="GF50" i="1"/>
  <c r="I51" i="1"/>
  <c r="J51" i="1"/>
  <c r="K51" i="1"/>
  <c r="L51" i="1"/>
  <c r="M51" i="1"/>
  <c r="N51" i="1"/>
  <c r="O51" i="1"/>
  <c r="P51" i="1"/>
  <c r="Q51" i="1"/>
  <c r="S51" i="1"/>
  <c r="AO51" i="1"/>
  <c r="BJ51" i="1"/>
  <c r="CE51" i="1"/>
  <c r="CZ51" i="1"/>
  <c r="DU51" i="1"/>
  <c r="EP51" i="1"/>
  <c r="FK51" i="1"/>
  <c r="GF51" i="1"/>
  <c r="I52" i="1"/>
  <c r="J52" i="1"/>
  <c r="K52" i="1"/>
  <c r="L52" i="1"/>
  <c r="M52" i="1"/>
  <c r="N52" i="1"/>
  <c r="O52" i="1"/>
  <c r="P52" i="1"/>
  <c r="Q52" i="1"/>
  <c r="S52" i="1"/>
  <c r="AO52" i="1"/>
  <c r="BJ52" i="1"/>
  <c r="G52" i="1"/>
  <c r="CE52" i="1"/>
  <c r="CZ52" i="1"/>
  <c r="DU52" i="1"/>
  <c r="EP52" i="1"/>
  <c r="FK52" i="1"/>
  <c r="GF52" i="1"/>
  <c r="I53" i="1"/>
  <c r="J53" i="1"/>
  <c r="K53" i="1"/>
  <c r="L53" i="1"/>
  <c r="M53" i="1"/>
  <c r="N53" i="1"/>
  <c r="O53" i="1"/>
  <c r="P53" i="1"/>
  <c r="Q53" i="1"/>
  <c r="S53" i="1"/>
  <c r="AO53" i="1"/>
  <c r="F53" i="1"/>
  <c r="BJ53" i="1"/>
  <c r="G53" i="1"/>
  <c r="CE53" i="1"/>
  <c r="CZ53" i="1"/>
  <c r="DU53" i="1"/>
  <c r="EP53" i="1"/>
  <c r="FK53" i="1"/>
  <c r="GF53" i="1"/>
  <c r="I54" i="1"/>
  <c r="J54" i="1"/>
  <c r="K54" i="1"/>
  <c r="L54" i="1"/>
  <c r="M54" i="1"/>
  <c r="N54" i="1"/>
  <c r="O54" i="1"/>
  <c r="P54" i="1"/>
  <c r="Q54" i="1"/>
  <c r="S54" i="1"/>
  <c r="AO54" i="1"/>
  <c r="BJ54" i="1"/>
  <c r="G54" i="1"/>
  <c r="CE54" i="1"/>
  <c r="CZ54" i="1"/>
  <c r="DU54" i="1"/>
  <c r="EP54" i="1"/>
  <c r="FK54" i="1"/>
  <c r="GF54" i="1"/>
  <c r="I55" i="1"/>
  <c r="J55" i="1"/>
  <c r="K55" i="1"/>
  <c r="L55" i="1"/>
  <c r="M55" i="1"/>
  <c r="N55" i="1"/>
  <c r="O55" i="1"/>
  <c r="P55" i="1"/>
  <c r="Q55" i="1"/>
  <c r="S55" i="1"/>
  <c r="AO55" i="1"/>
  <c r="F55" i="1"/>
  <c r="BJ55" i="1"/>
  <c r="G55" i="1"/>
  <c r="CE55" i="1"/>
  <c r="CZ55" i="1"/>
  <c r="DU55" i="1"/>
  <c r="EP55" i="1"/>
  <c r="FK55" i="1"/>
  <c r="GF55" i="1"/>
  <c r="I56" i="1"/>
  <c r="J56" i="1"/>
  <c r="K56" i="1"/>
  <c r="L56" i="1"/>
  <c r="M56" i="1"/>
  <c r="N56" i="1"/>
  <c r="O56" i="1"/>
  <c r="P56" i="1"/>
  <c r="Q56" i="1"/>
  <c r="S56" i="1"/>
  <c r="AO56" i="1"/>
  <c r="BJ56" i="1"/>
  <c r="G56" i="1"/>
  <c r="CE56" i="1"/>
  <c r="CZ56" i="1"/>
  <c r="DU56" i="1"/>
  <c r="EP56" i="1"/>
  <c r="FK56" i="1"/>
  <c r="GF56" i="1"/>
  <c r="I57" i="1"/>
  <c r="J57" i="1"/>
  <c r="K57" i="1"/>
  <c r="L57" i="1"/>
  <c r="M57" i="1"/>
  <c r="N57" i="1"/>
  <c r="O57" i="1"/>
  <c r="P57" i="1"/>
  <c r="Q57" i="1"/>
  <c r="S57" i="1"/>
  <c r="AO57" i="1"/>
  <c r="F57" i="1"/>
  <c r="BJ57" i="1"/>
  <c r="G57" i="1"/>
  <c r="CE57" i="1"/>
  <c r="CZ57" i="1"/>
  <c r="DU57" i="1"/>
  <c r="EP57" i="1"/>
  <c r="FK57" i="1"/>
  <c r="GF57" i="1"/>
  <c r="I58" i="1"/>
  <c r="J58" i="1"/>
  <c r="K58" i="1"/>
  <c r="L58" i="1"/>
  <c r="M58" i="1"/>
  <c r="O58" i="1"/>
  <c r="P58" i="1"/>
  <c r="Q58" i="1"/>
  <c r="T58" i="1"/>
  <c r="AO58" i="1"/>
  <c r="BJ58" i="1"/>
  <c r="CE58" i="1"/>
  <c r="CF58" i="1"/>
  <c r="CN58" i="1"/>
  <c r="CQ58" i="1"/>
  <c r="N58" i="1"/>
  <c r="CY58" i="1"/>
  <c r="S58" i="1"/>
  <c r="DU58" i="1"/>
  <c r="EP58" i="1"/>
  <c r="FK58" i="1"/>
  <c r="GF58" i="1"/>
  <c r="I59" i="1"/>
  <c r="J59" i="1"/>
  <c r="J76" i="1"/>
  <c r="K59" i="1"/>
  <c r="L59" i="1"/>
  <c r="M59" i="1"/>
  <c r="N59" i="1"/>
  <c r="N76" i="1"/>
  <c r="O59" i="1"/>
  <c r="P59" i="1"/>
  <c r="Q59" i="1"/>
  <c r="S59" i="1"/>
  <c r="AO59" i="1"/>
  <c r="BJ59" i="1"/>
  <c r="CE59" i="1"/>
  <c r="CZ59" i="1"/>
  <c r="DU59" i="1"/>
  <c r="EP59" i="1"/>
  <c r="FK59" i="1"/>
  <c r="GF59" i="1"/>
  <c r="F60" i="1"/>
  <c r="I60" i="1"/>
  <c r="J60" i="1"/>
  <c r="H60" i="1"/>
  <c r="K60" i="1"/>
  <c r="L60" i="1"/>
  <c r="M60" i="1"/>
  <c r="N60" i="1"/>
  <c r="O60" i="1"/>
  <c r="P60" i="1"/>
  <c r="Q60" i="1"/>
  <c r="S60" i="1"/>
  <c r="AO60" i="1"/>
  <c r="BJ60" i="1"/>
  <c r="CE60" i="1"/>
  <c r="CZ60" i="1"/>
  <c r="DU60" i="1"/>
  <c r="EP60" i="1"/>
  <c r="FK60" i="1"/>
  <c r="GF60" i="1"/>
  <c r="I61" i="1"/>
  <c r="J61" i="1"/>
  <c r="H61" i="1"/>
  <c r="K61" i="1"/>
  <c r="L61" i="1"/>
  <c r="M61" i="1"/>
  <c r="N61" i="1"/>
  <c r="O61" i="1"/>
  <c r="P61" i="1"/>
  <c r="Q61" i="1"/>
  <c r="S61" i="1"/>
  <c r="AO61" i="1"/>
  <c r="BJ61" i="1"/>
  <c r="CE61" i="1"/>
  <c r="CZ61" i="1"/>
  <c r="DU61" i="1"/>
  <c r="EP61" i="1"/>
  <c r="FK61" i="1"/>
  <c r="GF61" i="1"/>
  <c r="F62" i="1"/>
  <c r="I62" i="1"/>
  <c r="J62" i="1"/>
  <c r="H62" i="1"/>
  <c r="K62" i="1"/>
  <c r="L62" i="1"/>
  <c r="M62" i="1"/>
  <c r="N62" i="1"/>
  <c r="O62" i="1"/>
  <c r="P62" i="1"/>
  <c r="Q62" i="1"/>
  <c r="S62" i="1"/>
  <c r="AO62" i="1"/>
  <c r="BJ62" i="1"/>
  <c r="CE62" i="1"/>
  <c r="CZ62" i="1"/>
  <c r="DU62" i="1"/>
  <c r="EP62" i="1"/>
  <c r="FK62" i="1"/>
  <c r="GF62" i="1"/>
  <c r="I63" i="1"/>
  <c r="J63" i="1"/>
  <c r="H63" i="1"/>
  <c r="K63" i="1"/>
  <c r="L63" i="1"/>
  <c r="M63" i="1"/>
  <c r="N63" i="1"/>
  <c r="O63" i="1"/>
  <c r="P63" i="1"/>
  <c r="Q63" i="1"/>
  <c r="S63" i="1"/>
  <c r="AO63" i="1"/>
  <c r="BJ63" i="1"/>
  <c r="CE63" i="1"/>
  <c r="CZ63" i="1"/>
  <c r="DU63" i="1"/>
  <c r="EP63" i="1"/>
  <c r="FK63" i="1"/>
  <c r="GF63" i="1"/>
  <c r="J64" i="1"/>
  <c r="K64" i="1"/>
  <c r="L64" i="1"/>
  <c r="M64" i="1"/>
  <c r="N64" i="1"/>
  <c r="O64" i="1"/>
  <c r="P64" i="1"/>
  <c r="Q64" i="1"/>
  <c r="T64" i="1"/>
  <c r="AO64" i="1"/>
  <c r="BJ64" i="1"/>
  <c r="CE64" i="1"/>
  <c r="CZ64" i="1"/>
  <c r="DA64" i="1"/>
  <c r="I64" i="1"/>
  <c r="H64" i="1"/>
  <c r="DI64" i="1"/>
  <c r="DL64" i="1"/>
  <c r="DT64" i="1"/>
  <c r="S64" i="1"/>
  <c r="EP64" i="1"/>
  <c r="FK64" i="1"/>
  <c r="GF64" i="1"/>
  <c r="I65" i="1"/>
  <c r="J65" i="1"/>
  <c r="K65" i="1"/>
  <c r="L65" i="1"/>
  <c r="M65" i="1"/>
  <c r="N65" i="1"/>
  <c r="O65" i="1"/>
  <c r="P65" i="1"/>
  <c r="Q65" i="1"/>
  <c r="S65" i="1"/>
  <c r="T65" i="1"/>
  <c r="AO65" i="1"/>
  <c r="BJ65" i="1"/>
  <c r="CE65" i="1"/>
  <c r="CZ65" i="1"/>
  <c r="DA65" i="1"/>
  <c r="DA76" i="1"/>
  <c r="DI65" i="1"/>
  <c r="DN65" i="1"/>
  <c r="DT65" i="1"/>
  <c r="DU65" i="1"/>
  <c r="EP65" i="1"/>
  <c r="FK65" i="1"/>
  <c r="GF65" i="1"/>
  <c r="I66" i="1"/>
  <c r="J66" i="1"/>
  <c r="H66" i="1"/>
  <c r="K66" i="1"/>
  <c r="L66" i="1"/>
  <c r="M66" i="1"/>
  <c r="N66" i="1"/>
  <c r="O66" i="1"/>
  <c r="P66" i="1"/>
  <c r="Q66" i="1"/>
  <c r="S66" i="1"/>
  <c r="AO66" i="1"/>
  <c r="BJ66" i="1"/>
  <c r="CE66" i="1"/>
  <c r="CZ66" i="1"/>
  <c r="DU66" i="1"/>
  <c r="EP66" i="1"/>
  <c r="FK66" i="1"/>
  <c r="GF66" i="1"/>
  <c r="F67" i="1"/>
  <c r="I67" i="1"/>
  <c r="J67" i="1"/>
  <c r="H67" i="1"/>
  <c r="K67" i="1"/>
  <c r="L67" i="1"/>
  <c r="M67" i="1"/>
  <c r="N67" i="1"/>
  <c r="O67" i="1"/>
  <c r="P67" i="1"/>
  <c r="Q67" i="1"/>
  <c r="S67" i="1"/>
  <c r="AO67" i="1"/>
  <c r="BJ67" i="1"/>
  <c r="CE67" i="1"/>
  <c r="CZ67" i="1"/>
  <c r="DU67" i="1"/>
  <c r="EP67" i="1"/>
  <c r="FK67" i="1"/>
  <c r="GF67" i="1"/>
  <c r="I68" i="1"/>
  <c r="J68" i="1"/>
  <c r="H68" i="1"/>
  <c r="K68" i="1"/>
  <c r="L68" i="1"/>
  <c r="M68" i="1"/>
  <c r="N68" i="1"/>
  <c r="O68" i="1"/>
  <c r="P68" i="1"/>
  <c r="Q68" i="1"/>
  <c r="S68" i="1"/>
  <c r="AO68" i="1"/>
  <c r="BJ68" i="1"/>
  <c r="CE68" i="1"/>
  <c r="CZ68" i="1"/>
  <c r="DU68" i="1"/>
  <c r="EP68" i="1"/>
  <c r="FK68" i="1"/>
  <c r="GF68" i="1"/>
  <c r="F69" i="1"/>
  <c r="J69" i="1"/>
  <c r="K69" i="1"/>
  <c r="L69" i="1"/>
  <c r="M69" i="1"/>
  <c r="N69" i="1"/>
  <c r="O69" i="1"/>
  <c r="P69" i="1"/>
  <c r="Q69" i="1"/>
  <c r="R69" i="1"/>
  <c r="T69" i="1"/>
  <c r="AO69" i="1"/>
  <c r="G69" i="1"/>
  <c r="BJ69" i="1"/>
  <c r="CE69" i="1"/>
  <c r="CZ69" i="1"/>
  <c r="DU69" i="1"/>
  <c r="DV69" i="1"/>
  <c r="I69" i="1"/>
  <c r="H69" i="1"/>
  <c r="ED69" i="1"/>
  <c r="EG69" i="1"/>
  <c r="EG76" i="1"/>
  <c r="EO69" i="1"/>
  <c r="S69" i="1"/>
  <c r="EP69" i="1"/>
  <c r="FK69" i="1"/>
  <c r="GF69" i="1"/>
  <c r="I70" i="1"/>
  <c r="J70" i="1"/>
  <c r="K70" i="1"/>
  <c r="L70" i="1"/>
  <c r="M70" i="1"/>
  <c r="N70" i="1"/>
  <c r="O70" i="1"/>
  <c r="P70" i="1"/>
  <c r="Q70" i="1"/>
  <c r="S70" i="1"/>
  <c r="AO70" i="1"/>
  <c r="BJ70" i="1"/>
  <c r="G70" i="1"/>
  <c r="CE70" i="1"/>
  <c r="CZ70" i="1"/>
  <c r="DU70" i="1"/>
  <c r="EP70" i="1"/>
  <c r="FK70" i="1"/>
  <c r="GF70" i="1"/>
  <c r="I71" i="1"/>
  <c r="J71" i="1"/>
  <c r="K71" i="1"/>
  <c r="L71" i="1"/>
  <c r="M71" i="1"/>
  <c r="N71" i="1"/>
  <c r="O71" i="1"/>
  <c r="P71" i="1"/>
  <c r="Q71" i="1"/>
  <c r="S71" i="1"/>
  <c r="AO71" i="1"/>
  <c r="F71" i="1"/>
  <c r="BJ71" i="1"/>
  <c r="G71" i="1"/>
  <c r="CE71" i="1"/>
  <c r="CZ71" i="1"/>
  <c r="DU71" i="1"/>
  <c r="EP71" i="1"/>
  <c r="FK71" i="1"/>
  <c r="GF71" i="1"/>
  <c r="G72" i="1"/>
  <c r="I72" i="1"/>
  <c r="J72" i="1"/>
  <c r="K72" i="1"/>
  <c r="L72" i="1"/>
  <c r="M72" i="1"/>
  <c r="O72" i="1"/>
  <c r="P72" i="1"/>
  <c r="Q72" i="1"/>
  <c r="T72" i="1"/>
  <c r="AO72" i="1"/>
  <c r="BJ72" i="1"/>
  <c r="CE72" i="1"/>
  <c r="CZ72" i="1"/>
  <c r="DU72" i="1"/>
  <c r="EP72" i="1"/>
  <c r="FB72" i="1"/>
  <c r="N72" i="1"/>
  <c r="FD72" i="1"/>
  <c r="FJ72" i="1"/>
  <c r="FK72" i="1"/>
  <c r="GF72" i="1"/>
  <c r="I73" i="1"/>
  <c r="J73" i="1"/>
  <c r="K73" i="1"/>
  <c r="L73" i="1"/>
  <c r="M73" i="1"/>
  <c r="N73" i="1"/>
  <c r="O73" i="1"/>
  <c r="P73" i="1"/>
  <c r="Q73" i="1"/>
  <c r="S73" i="1"/>
  <c r="AO73" i="1"/>
  <c r="F73" i="1"/>
  <c r="BJ73" i="1"/>
  <c r="G73" i="1"/>
  <c r="CE73" i="1"/>
  <c r="CZ73" i="1"/>
  <c r="DU73" i="1"/>
  <c r="EP73" i="1"/>
  <c r="FK73" i="1"/>
  <c r="GF73" i="1"/>
  <c r="J74" i="1"/>
  <c r="K74" i="1"/>
  <c r="L74" i="1"/>
  <c r="M74" i="1"/>
  <c r="N74" i="1"/>
  <c r="P74" i="1"/>
  <c r="Q74" i="1"/>
  <c r="S74" i="1"/>
  <c r="T74" i="1"/>
  <c r="AO74" i="1"/>
  <c r="BJ74" i="1"/>
  <c r="CE74" i="1"/>
  <c r="CZ74" i="1"/>
  <c r="DU74" i="1"/>
  <c r="EP74" i="1"/>
  <c r="EQ74" i="1"/>
  <c r="EQ76" i="1"/>
  <c r="EY74" i="1"/>
  <c r="FD74" i="1"/>
  <c r="O74" i="1"/>
  <c r="FJ74" i="1"/>
  <c r="FK74" i="1"/>
  <c r="GF74" i="1"/>
  <c r="F75" i="1"/>
  <c r="I75" i="1"/>
  <c r="J75" i="1"/>
  <c r="H75" i="1"/>
  <c r="K75" i="1"/>
  <c r="L75" i="1"/>
  <c r="M75" i="1"/>
  <c r="N75" i="1"/>
  <c r="O75" i="1"/>
  <c r="P75" i="1"/>
  <c r="Q75" i="1"/>
  <c r="S75" i="1"/>
  <c r="AO75" i="1"/>
  <c r="BJ75" i="1"/>
  <c r="CE75" i="1"/>
  <c r="CZ75" i="1"/>
  <c r="DU75" i="1"/>
  <c r="EP75" i="1"/>
  <c r="FK75" i="1"/>
  <c r="GF75" i="1"/>
  <c r="L76" i="1"/>
  <c r="P76" i="1"/>
  <c r="T76" i="1"/>
  <c r="U76" i="1"/>
  <c r="V76" i="1"/>
  <c r="V112" i="1"/>
  <c r="W76" i="1"/>
  <c r="X76" i="1"/>
  <c r="X112" i="1"/>
  <c r="Y76" i="1"/>
  <c r="Z76" i="1"/>
  <c r="Z112" i="1"/>
  <c r="AA76" i="1"/>
  <c r="AB76" i="1"/>
  <c r="AB112" i="1"/>
  <c r="AC76" i="1"/>
  <c r="AD76" i="1"/>
  <c r="AD112" i="1"/>
  <c r="AE76" i="1"/>
  <c r="AF76" i="1"/>
  <c r="AF112" i="1"/>
  <c r="AG76" i="1"/>
  <c r="AH76" i="1"/>
  <c r="AH112" i="1"/>
  <c r="AI76" i="1"/>
  <c r="AJ76" i="1"/>
  <c r="AJ112" i="1"/>
  <c r="AK76" i="1"/>
  <c r="AL76" i="1"/>
  <c r="AL112" i="1"/>
  <c r="AM76" i="1"/>
  <c r="AN76" i="1"/>
  <c r="AN112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F76" i="1"/>
  <c r="CF112" i="1"/>
  <c r="CG76" i="1"/>
  <c r="CH76" i="1"/>
  <c r="CH112" i="1"/>
  <c r="CI76" i="1"/>
  <c r="CJ76" i="1"/>
  <c r="CJ112" i="1"/>
  <c r="CK76" i="1"/>
  <c r="CL76" i="1"/>
  <c r="CL112" i="1"/>
  <c r="CM76" i="1"/>
  <c r="CN76" i="1"/>
  <c r="CO76" i="1"/>
  <c r="CP76" i="1"/>
  <c r="CP112" i="1"/>
  <c r="CQ76" i="1"/>
  <c r="CR76" i="1"/>
  <c r="CR112" i="1"/>
  <c r="CS76" i="1"/>
  <c r="CT76" i="1"/>
  <c r="CT112" i="1"/>
  <c r="CU76" i="1"/>
  <c r="CV76" i="1"/>
  <c r="CV112" i="1"/>
  <c r="CW76" i="1"/>
  <c r="CX76" i="1"/>
  <c r="CX112" i="1"/>
  <c r="CY76" i="1"/>
  <c r="DB76" i="1"/>
  <c r="DC76" i="1"/>
  <c r="DD76" i="1"/>
  <c r="DE76" i="1"/>
  <c r="DF76" i="1"/>
  <c r="DG76" i="1"/>
  <c r="DH76" i="1"/>
  <c r="DJ76" i="1"/>
  <c r="DJ112" i="1"/>
  <c r="DK76" i="1"/>
  <c r="DL76" i="1"/>
  <c r="DL112" i="1"/>
  <c r="DM76" i="1"/>
  <c r="DN76" i="1"/>
  <c r="DN112" i="1"/>
  <c r="DO76" i="1"/>
  <c r="DP76" i="1"/>
  <c r="DP112" i="1"/>
  <c r="DQ76" i="1"/>
  <c r="DR76" i="1"/>
  <c r="DR112" i="1"/>
  <c r="DS76" i="1"/>
  <c r="DT76" i="1"/>
  <c r="DT112" i="1"/>
  <c r="DV76" i="1"/>
  <c r="DW76" i="1"/>
  <c r="DX76" i="1"/>
  <c r="DY76" i="1"/>
  <c r="DZ76" i="1"/>
  <c r="EA76" i="1"/>
  <c r="EB76" i="1"/>
  <c r="EC76" i="1"/>
  <c r="ED76" i="1"/>
  <c r="EE76" i="1"/>
  <c r="EF76" i="1"/>
  <c r="EH76" i="1"/>
  <c r="EH112" i="1"/>
  <c r="EI76" i="1"/>
  <c r="EJ76" i="1"/>
  <c r="EJ112" i="1"/>
  <c r="EK76" i="1"/>
  <c r="EL76" i="1"/>
  <c r="EL112" i="1"/>
  <c r="EM76" i="1"/>
  <c r="EN76" i="1"/>
  <c r="EN112" i="1"/>
  <c r="EO76" i="1"/>
  <c r="EP76" i="1"/>
  <c r="ER76" i="1"/>
  <c r="ES76" i="1"/>
  <c r="ET76" i="1"/>
  <c r="EU76" i="1"/>
  <c r="EV76" i="1"/>
  <c r="EW76" i="1"/>
  <c r="EX76" i="1"/>
  <c r="EY76" i="1"/>
  <c r="EZ76" i="1"/>
  <c r="FA76" i="1"/>
  <c r="FB76" i="1"/>
  <c r="FC76" i="1"/>
  <c r="FE76" i="1"/>
  <c r="FF76" i="1"/>
  <c r="FG76" i="1"/>
  <c r="FH76" i="1"/>
  <c r="FI76" i="1"/>
  <c r="FJ76" i="1"/>
  <c r="FL76" i="1"/>
  <c r="FL112" i="1"/>
  <c r="FM76" i="1"/>
  <c r="FN76" i="1"/>
  <c r="FN112" i="1"/>
  <c r="FO76" i="1"/>
  <c r="FP76" i="1"/>
  <c r="FP112" i="1"/>
  <c r="FQ76" i="1"/>
  <c r="FR76" i="1"/>
  <c r="FR112" i="1"/>
  <c r="FS76" i="1"/>
  <c r="FT76" i="1"/>
  <c r="FT112" i="1"/>
  <c r="FU76" i="1"/>
  <c r="FV76" i="1"/>
  <c r="FV112" i="1"/>
  <c r="FW76" i="1"/>
  <c r="FX76" i="1"/>
  <c r="FX112" i="1"/>
  <c r="FY76" i="1"/>
  <c r="FZ76" i="1"/>
  <c r="FZ112" i="1"/>
  <c r="GA76" i="1"/>
  <c r="GB76" i="1"/>
  <c r="GB112" i="1"/>
  <c r="GC76" i="1"/>
  <c r="GD76" i="1"/>
  <c r="GD112" i="1"/>
  <c r="GE76" i="1"/>
  <c r="GF76" i="1"/>
  <c r="I78" i="1"/>
  <c r="J78" i="1"/>
  <c r="K78" i="1"/>
  <c r="L78" i="1"/>
  <c r="M78" i="1"/>
  <c r="N78" i="1"/>
  <c r="O78" i="1"/>
  <c r="P78" i="1"/>
  <c r="Q78" i="1"/>
  <c r="S78" i="1"/>
  <c r="AO78" i="1"/>
  <c r="F78" i="1"/>
  <c r="BJ78" i="1"/>
  <c r="G78" i="1"/>
  <c r="CE78" i="1"/>
  <c r="CZ78" i="1"/>
  <c r="DU78" i="1"/>
  <c r="EP78" i="1"/>
  <c r="FK78" i="1"/>
  <c r="GF78" i="1"/>
  <c r="I79" i="1"/>
  <c r="J79" i="1"/>
  <c r="K79" i="1"/>
  <c r="L79" i="1"/>
  <c r="M79" i="1"/>
  <c r="N79" i="1"/>
  <c r="O79" i="1"/>
  <c r="P79" i="1"/>
  <c r="Q79" i="1"/>
  <c r="S79" i="1"/>
  <c r="AO79" i="1"/>
  <c r="BJ79" i="1"/>
  <c r="G79" i="1"/>
  <c r="CE79" i="1"/>
  <c r="CZ79" i="1"/>
  <c r="DU79" i="1"/>
  <c r="EP79" i="1"/>
  <c r="FK79" i="1"/>
  <c r="GF79" i="1"/>
  <c r="I80" i="1"/>
  <c r="J80" i="1"/>
  <c r="K80" i="1"/>
  <c r="L80" i="1"/>
  <c r="M80" i="1"/>
  <c r="N80" i="1"/>
  <c r="O80" i="1"/>
  <c r="P80" i="1"/>
  <c r="Q80" i="1"/>
  <c r="S80" i="1"/>
  <c r="AO80" i="1"/>
  <c r="F80" i="1"/>
  <c r="BJ80" i="1"/>
  <c r="G80" i="1"/>
  <c r="CE80" i="1"/>
  <c r="CZ80" i="1"/>
  <c r="DU80" i="1"/>
  <c r="EP80" i="1"/>
  <c r="FK80" i="1"/>
  <c r="GF80" i="1"/>
  <c r="I81" i="1"/>
  <c r="J81" i="1"/>
  <c r="K81" i="1"/>
  <c r="L81" i="1"/>
  <c r="M81" i="1"/>
  <c r="N81" i="1"/>
  <c r="O81" i="1"/>
  <c r="P81" i="1"/>
  <c r="Q81" i="1"/>
  <c r="S81" i="1"/>
  <c r="AO81" i="1"/>
  <c r="BJ81" i="1"/>
  <c r="G81" i="1"/>
  <c r="CE81" i="1"/>
  <c r="CZ81" i="1"/>
  <c r="DU81" i="1"/>
  <c r="EP81" i="1"/>
  <c r="FK81" i="1"/>
  <c r="GF81" i="1"/>
  <c r="I82" i="1"/>
  <c r="J82" i="1"/>
  <c r="K82" i="1"/>
  <c r="L82" i="1"/>
  <c r="M82" i="1"/>
  <c r="N82" i="1"/>
  <c r="O82" i="1"/>
  <c r="P82" i="1"/>
  <c r="Q82" i="1"/>
  <c r="S82" i="1"/>
  <c r="AO82" i="1"/>
  <c r="F82" i="1"/>
  <c r="BJ82" i="1"/>
  <c r="G82" i="1"/>
  <c r="CE82" i="1"/>
  <c r="CZ82" i="1"/>
  <c r="DU82" i="1"/>
  <c r="EP82" i="1"/>
  <c r="FK82" i="1"/>
  <c r="GF82" i="1"/>
  <c r="I83" i="1"/>
  <c r="J83" i="1"/>
  <c r="K83" i="1"/>
  <c r="L83" i="1"/>
  <c r="M83" i="1"/>
  <c r="N83" i="1"/>
  <c r="O83" i="1"/>
  <c r="P83" i="1"/>
  <c r="Q83" i="1"/>
  <c r="S83" i="1"/>
  <c r="AO83" i="1"/>
  <c r="BJ83" i="1"/>
  <c r="G83" i="1"/>
  <c r="CE83" i="1"/>
  <c r="CZ83" i="1"/>
  <c r="DU83" i="1"/>
  <c r="EP83" i="1"/>
  <c r="FK83" i="1"/>
  <c r="GF83" i="1"/>
  <c r="I84" i="1"/>
  <c r="J84" i="1"/>
  <c r="K84" i="1"/>
  <c r="L84" i="1"/>
  <c r="M84" i="1"/>
  <c r="N84" i="1"/>
  <c r="O84" i="1"/>
  <c r="P84" i="1"/>
  <c r="Q84" i="1"/>
  <c r="S84" i="1"/>
  <c r="AO84" i="1"/>
  <c r="F84" i="1"/>
  <c r="BJ84" i="1"/>
  <c r="G84" i="1"/>
  <c r="CE84" i="1"/>
  <c r="CZ84" i="1"/>
  <c r="DU84" i="1"/>
  <c r="EP84" i="1"/>
  <c r="FK84" i="1"/>
  <c r="GF84" i="1"/>
  <c r="I85" i="1"/>
  <c r="J85" i="1"/>
  <c r="K85" i="1"/>
  <c r="L85" i="1"/>
  <c r="M85" i="1"/>
  <c r="N85" i="1"/>
  <c r="O85" i="1"/>
  <c r="P85" i="1"/>
  <c r="Q85" i="1"/>
  <c r="S85" i="1"/>
  <c r="AO85" i="1"/>
  <c r="BJ85" i="1"/>
  <c r="G85" i="1"/>
  <c r="CE85" i="1"/>
  <c r="CZ85" i="1"/>
  <c r="DU85" i="1"/>
  <c r="EP85" i="1"/>
  <c r="FK85" i="1"/>
  <c r="GF85" i="1"/>
  <c r="I86" i="1"/>
  <c r="J86" i="1"/>
  <c r="K86" i="1"/>
  <c r="L86" i="1"/>
  <c r="M86" i="1"/>
  <c r="N86" i="1"/>
  <c r="O86" i="1"/>
  <c r="P86" i="1"/>
  <c r="Q86" i="1"/>
  <c r="S86" i="1"/>
  <c r="AO86" i="1"/>
  <c r="F86" i="1"/>
  <c r="BJ86" i="1"/>
  <c r="G86" i="1"/>
  <c r="CE86" i="1"/>
  <c r="CZ86" i="1"/>
  <c r="DU86" i="1"/>
  <c r="EP86" i="1"/>
  <c r="FK86" i="1"/>
  <c r="GF86" i="1"/>
  <c r="I87" i="1"/>
  <c r="J87" i="1"/>
  <c r="K87" i="1"/>
  <c r="L87" i="1"/>
  <c r="M87" i="1"/>
  <c r="N87" i="1"/>
  <c r="O87" i="1"/>
  <c r="P87" i="1"/>
  <c r="Q87" i="1"/>
  <c r="S87" i="1"/>
  <c r="AO87" i="1"/>
  <c r="BJ87" i="1"/>
  <c r="G87" i="1"/>
  <c r="CE87" i="1"/>
  <c r="CZ87" i="1"/>
  <c r="DU87" i="1"/>
  <c r="EP87" i="1"/>
  <c r="FK87" i="1"/>
  <c r="GF87" i="1"/>
  <c r="I88" i="1"/>
  <c r="J88" i="1"/>
  <c r="K88" i="1"/>
  <c r="L88" i="1"/>
  <c r="M88" i="1"/>
  <c r="N88" i="1"/>
  <c r="O88" i="1"/>
  <c r="P88" i="1"/>
  <c r="Q88" i="1"/>
  <c r="S88" i="1"/>
  <c r="AO88" i="1"/>
  <c r="F88" i="1"/>
  <c r="BJ88" i="1"/>
  <c r="G88" i="1"/>
  <c r="CE88" i="1"/>
  <c r="CZ88" i="1"/>
  <c r="DU88" i="1"/>
  <c r="EP88" i="1"/>
  <c r="FK88" i="1"/>
  <c r="GF88" i="1"/>
  <c r="I89" i="1"/>
  <c r="J89" i="1"/>
  <c r="K89" i="1"/>
  <c r="L89" i="1"/>
  <c r="M89" i="1"/>
  <c r="N89" i="1"/>
  <c r="O89" i="1"/>
  <c r="P89" i="1"/>
  <c r="Q89" i="1"/>
  <c r="S89" i="1"/>
  <c r="AO89" i="1"/>
  <c r="BJ89" i="1"/>
  <c r="G89" i="1"/>
  <c r="CE89" i="1"/>
  <c r="CZ89" i="1"/>
  <c r="DU89" i="1"/>
  <c r="EP89" i="1"/>
  <c r="FK89" i="1"/>
  <c r="GF89" i="1"/>
  <c r="I90" i="1"/>
  <c r="J90" i="1"/>
  <c r="K90" i="1"/>
  <c r="L90" i="1"/>
  <c r="M90" i="1"/>
  <c r="N90" i="1"/>
  <c r="O90" i="1"/>
  <c r="P90" i="1"/>
  <c r="Q90" i="1"/>
  <c r="S90" i="1"/>
  <c r="AO90" i="1"/>
  <c r="F90" i="1"/>
  <c r="BJ90" i="1"/>
  <c r="G90" i="1"/>
  <c r="CE90" i="1"/>
  <c r="CZ90" i="1"/>
  <c r="DU90" i="1"/>
  <c r="EP90" i="1"/>
  <c r="FK90" i="1"/>
  <c r="GF90" i="1"/>
  <c r="I91" i="1"/>
  <c r="J91" i="1"/>
  <c r="K91" i="1"/>
  <c r="L91" i="1"/>
  <c r="M91" i="1"/>
  <c r="N91" i="1"/>
  <c r="O91" i="1"/>
  <c r="P91" i="1"/>
  <c r="Q91" i="1"/>
  <c r="S91" i="1"/>
  <c r="AO91" i="1"/>
  <c r="BJ91" i="1"/>
  <c r="G91" i="1"/>
  <c r="CE91" i="1"/>
  <c r="CZ91" i="1"/>
  <c r="DU91" i="1"/>
  <c r="EP91" i="1"/>
  <c r="FK91" i="1"/>
  <c r="GF91" i="1"/>
  <c r="I92" i="1"/>
  <c r="J92" i="1"/>
  <c r="K92" i="1"/>
  <c r="L92" i="1"/>
  <c r="M92" i="1"/>
  <c r="N92" i="1"/>
  <c r="O92" i="1"/>
  <c r="P92" i="1"/>
  <c r="Q92" i="1"/>
  <c r="S92" i="1"/>
  <c r="AO92" i="1"/>
  <c r="F92" i="1"/>
  <c r="BJ92" i="1"/>
  <c r="G92" i="1"/>
  <c r="CE92" i="1"/>
  <c r="CZ92" i="1"/>
  <c r="DU92" i="1"/>
  <c r="EP92" i="1"/>
  <c r="FK92" i="1"/>
  <c r="GF92" i="1"/>
  <c r="I93" i="1"/>
  <c r="J93" i="1"/>
  <c r="K93" i="1"/>
  <c r="L93" i="1"/>
  <c r="M93" i="1"/>
  <c r="N93" i="1"/>
  <c r="O93" i="1"/>
  <c r="P93" i="1"/>
  <c r="Q93" i="1"/>
  <c r="S93" i="1"/>
  <c r="AO93" i="1"/>
  <c r="BJ93" i="1"/>
  <c r="G93" i="1"/>
  <c r="CE93" i="1"/>
  <c r="CZ93" i="1"/>
  <c r="DU93" i="1"/>
  <c r="EP93" i="1"/>
  <c r="FK93" i="1"/>
  <c r="GF93" i="1"/>
  <c r="I94" i="1"/>
  <c r="J94" i="1"/>
  <c r="K94" i="1"/>
  <c r="L94" i="1"/>
  <c r="M94" i="1"/>
  <c r="N94" i="1"/>
  <c r="O94" i="1"/>
  <c r="P94" i="1"/>
  <c r="Q94" i="1"/>
  <c r="S94" i="1"/>
  <c r="AO94" i="1"/>
  <c r="F94" i="1"/>
  <c r="BJ94" i="1"/>
  <c r="G94" i="1"/>
  <c r="CE94" i="1"/>
  <c r="CZ94" i="1"/>
  <c r="DU94" i="1"/>
  <c r="EP94" i="1"/>
  <c r="FK94" i="1"/>
  <c r="GF94" i="1"/>
  <c r="I95" i="1"/>
  <c r="J95" i="1"/>
  <c r="K95" i="1"/>
  <c r="L95" i="1"/>
  <c r="M95" i="1"/>
  <c r="N95" i="1"/>
  <c r="O95" i="1"/>
  <c r="P95" i="1"/>
  <c r="Q95" i="1"/>
  <c r="S95" i="1"/>
  <c r="AO95" i="1"/>
  <c r="BJ95" i="1"/>
  <c r="G95" i="1"/>
  <c r="CE95" i="1"/>
  <c r="CZ95" i="1"/>
  <c r="DU95" i="1"/>
  <c r="EP95" i="1"/>
  <c r="FK95" i="1"/>
  <c r="GF95" i="1"/>
  <c r="I96" i="1"/>
  <c r="J96" i="1"/>
  <c r="K96" i="1"/>
  <c r="L96" i="1"/>
  <c r="M96" i="1"/>
  <c r="N96" i="1"/>
  <c r="O96" i="1"/>
  <c r="P96" i="1"/>
  <c r="Q96" i="1"/>
  <c r="S96" i="1"/>
  <c r="AO96" i="1"/>
  <c r="F96" i="1"/>
  <c r="BJ96" i="1"/>
  <c r="G96" i="1"/>
  <c r="CE96" i="1"/>
  <c r="CZ96" i="1"/>
  <c r="DU96" i="1"/>
  <c r="EP96" i="1"/>
  <c r="FK96" i="1"/>
  <c r="GF96" i="1"/>
  <c r="I97" i="1"/>
  <c r="J97" i="1"/>
  <c r="K97" i="1"/>
  <c r="L97" i="1"/>
  <c r="M97" i="1"/>
  <c r="N97" i="1"/>
  <c r="O97" i="1"/>
  <c r="P97" i="1"/>
  <c r="Q97" i="1"/>
  <c r="S97" i="1"/>
  <c r="AO97" i="1"/>
  <c r="BJ97" i="1"/>
  <c r="G97" i="1"/>
  <c r="CE97" i="1"/>
  <c r="CZ97" i="1"/>
  <c r="DU97" i="1"/>
  <c r="EP97" i="1"/>
  <c r="FK97" i="1"/>
  <c r="GF97" i="1"/>
  <c r="I98" i="1"/>
  <c r="J98" i="1"/>
  <c r="K98" i="1"/>
  <c r="L98" i="1"/>
  <c r="M98" i="1"/>
  <c r="N98" i="1"/>
  <c r="O98" i="1"/>
  <c r="P98" i="1"/>
  <c r="Q98" i="1"/>
  <c r="S98" i="1"/>
  <c r="AO98" i="1"/>
  <c r="F98" i="1"/>
  <c r="BJ98" i="1"/>
  <c r="G98" i="1"/>
  <c r="CE98" i="1"/>
  <c r="CZ98" i="1"/>
  <c r="DU98" i="1"/>
  <c r="EP98" i="1"/>
  <c r="FK98" i="1"/>
  <c r="GF98" i="1"/>
  <c r="I99" i="1"/>
  <c r="J99" i="1"/>
  <c r="K99" i="1"/>
  <c r="L99" i="1"/>
  <c r="M99" i="1"/>
  <c r="N99" i="1"/>
  <c r="O99" i="1"/>
  <c r="P99" i="1"/>
  <c r="Q99" i="1"/>
  <c r="S99" i="1"/>
  <c r="AO99" i="1"/>
  <c r="BJ99" i="1"/>
  <c r="G99" i="1"/>
  <c r="CE99" i="1"/>
  <c r="CZ99" i="1"/>
  <c r="DU99" i="1"/>
  <c r="EP99" i="1"/>
  <c r="FK99" i="1"/>
  <c r="GF99" i="1"/>
  <c r="I100" i="1"/>
  <c r="J100" i="1"/>
  <c r="K100" i="1"/>
  <c r="L100" i="1"/>
  <c r="M100" i="1"/>
  <c r="N100" i="1"/>
  <c r="O100" i="1"/>
  <c r="P100" i="1"/>
  <c r="Q100" i="1"/>
  <c r="S100" i="1"/>
  <c r="AO100" i="1"/>
  <c r="F100" i="1"/>
  <c r="BJ100" i="1"/>
  <c r="G100" i="1"/>
  <c r="CE100" i="1"/>
  <c r="CZ100" i="1"/>
  <c r="DU100" i="1"/>
  <c r="EP100" i="1"/>
  <c r="FK100" i="1"/>
  <c r="GF100" i="1"/>
  <c r="I101" i="1"/>
  <c r="J101" i="1"/>
  <c r="K101" i="1"/>
  <c r="L101" i="1"/>
  <c r="M101" i="1"/>
  <c r="N101" i="1"/>
  <c r="O101" i="1"/>
  <c r="P101" i="1"/>
  <c r="Q101" i="1"/>
  <c r="S101" i="1"/>
  <c r="AO101" i="1"/>
  <c r="BJ101" i="1"/>
  <c r="G101" i="1"/>
  <c r="CE101" i="1"/>
  <c r="CZ101" i="1"/>
  <c r="DU101" i="1"/>
  <c r="EP101" i="1"/>
  <c r="FK101" i="1"/>
  <c r="GF101" i="1"/>
  <c r="I102" i="1"/>
  <c r="J102" i="1"/>
  <c r="K102" i="1"/>
  <c r="L102" i="1"/>
  <c r="M102" i="1"/>
  <c r="N102" i="1"/>
  <c r="O102" i="1"/>
  <c r="P102" i="1"/>
  <c r="Q102" i="1"/>
  <c r="S102" i="1"/>
  <c r="AO102" i="1"/>
  <c r="F102" i="1"/>
  <c r="BJ102" i="1"/>
  <c r="G102" i="1"/>
  <c r="CE102" i="1"/>
  <c r="CZ102" i="1"/>
  <c r="DU102" i="1"/>
  <c r="EP102" i="1"/>
  <c r="FK102" i="1"/>
  <c r="GF102" i="1"/>
  <c r="I103" i="1"/>
  <c r="H103" i="1"/>
  <c r="J103" i="1"/>
  <c r="K103" i="1"/>
  <c r="L103" i="1"/>
  <c r="M103" i="1"/>
  <c r="N103" i="1"/>
  <c r="O103" i="1"/>
  <c r="P103" i="1"/>
  <c r="Q103" i="1"/>
  <c r="S103" i="1"/>
  <c r="AO103" i="1"/>
  <c r="BJ103" i="1"/>
  <c r="G103" i="1"/>
  <c r="CE103" i="1"/>
  <c r="CZ103" i="1"/>
  <c r="DU103" i="1"/>
  <c r="EP103" i="1"/>
  <c r="FK103" i="1"/>
  <c r="GF103" i="1"/>
  <c r="I105" i="1"/>
  <c r="H105" i="1"/>
  <c r="H106" i="1"/>
  <c r="J105" i="1"/>
  <c r="K105" i="1"/>
  <c r="L105" i="1"/>
  <c r="M105" i="1"/>
  <c r="N105" i="1"/>
  <c r="O105" i="1"/>
  <c r="P105" i="1"/>
  <c r="Q105" i="1"/>
  <c r="S105" i="1"/>
  <c r="AO105" i="1"/>
  <c r="F105" i="1"/>
  <c r="F106" i="1"/>
  <c r="BJ105" i="1"/>
  <c r="BJ106" i="1"/>
  <c r="CE105" i="1"/>
  <c r="CZ105" i="1"/>
  <c r="CZ106" i="1"/>
  <c r="DU105" i="1"/>
  <c r="EP105" i="1"/>
  <c r="EP106" i="1"/>
  <c r="FK105" i="1"/>
  <c r="GF105" i="1"/>
  <c r="GF106" i="1"/>
  <c r="I106" i="1"/>
  <c r="J106" i="1"/>
  <c r="K106" i="1"/>
  <c r="L106" i="1"/>
  <c r="M106" i="1"/>
  <c r="N106" i="1"/>
  <c r="O106" i="1"/>
  <c r="P106" i="1"/>
  <c r="Q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U106" i="1"/>
  <c r="DV106" i="1"/>
  <c r="DW106" i="1"/>
  <c r="DX106" i="1"/>
  <c r="DY106" i="1"/>
  <c r="DZ106" i="1"/>
  <c r="EA106" i="1"/>
  <c r="EB106" i="1"/>
  <c r="EC106" i="1"/>
  <c r="ED106" i="1"/>
  <c r="EE106" i="1"/>
  <c r="EF106" i="1"/>
  <c r="EG106" i="1"/>
  <c r="EH106" i="1"/>
  <c r="EI106" i="1"/>
  <c r="EJ106" i="1"/>
  <c r="EK106" i="1"/>
  <c r="EL106" i="1"/>
  <c r="EM106" i="1"/>
  <c r="EN106" i="1"/>
  <c r="EO106" i="1"/>
  <c r="EQ106" i="1"/>
  <c r="ER106" i="1"/>
  <c r="ES106" i="1"/>
  <c r="ET106" i="1"/>
  <c r="EU106" i="1"/>
  <c r="EV106" i="1"/>
  <c r="EW106" i="1"/>
  <c r="EX106" i="1"/>
  <c r="EY106" i="1"/>
  <c r="EZ106" i="1"/>
  <c r="FA106" i="1"/>
  <c r="FB106" i="1"/>
  <c r="FC106" i="1"/>
  <c r="FD106" i="1"/>
  <c r="FE106" i="1"/>
  <c r="FF106" i="1"/>
  <c r="FG106" i="1"/>
  <c r="FH106" i="1"/>
  <c r="FI106" i="1"/>
  <c r="FJ106" i="1"/>
  <c r="FK106" i="1"/>
  <c r="FL106" i="1"/>
  <c r="FM106" i="1"/>
  <c r="FN106" i="1"/>
  <c r="FO106" i="1"/>
  <c r="FP106" i="1"/>
  <c r="FQ106" i="1"/>
  <c r="FR106" i="1"/>
  <c r="FS106" i="1"/>
  <c r="FT106" i="1"/>
  <c r="FU106" i="1"/>
  <c r="FV106" i="1"/>
  <c r="FW106" i="1"/>
  <c r="FX106" i="1"/>
  <c r="FY106" i="1"/>
  <c r="FZ106" i="1"/>
  <c r="GA106" i="1"/>
  <c r="GB106" i="1"/>
  <c r="GC106" i="1"/>
  <c r="GD106" i="1"/>
  <c r="GE106" i="1"/>
  <c r="I108" i="1"/>
  <c r="J108" i="1"/>
  <c r="H108" i="1"/>
  <c r="K108" i="1"/>
  <c r="L108" i="1"/>
  <c r="M108" i="1"/>
  <c r="N108" i="1"/>
  <c r="O108" i="1"/>
  <c r="P108" i="1"/>
  <c r="Q108" i="1"/>
  <c r="S108" i="1"/>
  <c r="AO108" i="1"/>
  <c r="G108" i="1"/>
  <c r="BJ108" i="1"/>
  <c r="CE108" i="1"/>
  <c r="CE111" i="1"/>
  <c r="CZ108" i="1"/>
  <c r="DU108" i="1"/>
  <c r="DU111" i="1"/>
  <c r="EP108" i="1"/>
  <c r="FK108" i="1"/>
  <c r="FK111" i="1"/>
  <c r="GF108" i="1"/>
  <c r="I109" i="1"/>
  <c r="J109" i="1"/>
  <c r="H109" i="1"/>
  <c r="K109" i="1"/>
  <c r="L109" i="1"/>
  <c r="M109" i="1"/>
  <c r="N109" i="1"/>
  <c r="O109" i="1"/>
  <c r="P109" i="1"/>
  <c r="Q109" i="1"/>
  <c r="S109" i="1"/>
  <c r="AO109" i="1"/>
  <c r="G109" i="1"/>
  <c r="BJ109" i="1"/>
  <c r="CE109" i="1"/>
  <c r="CZ109" i="1"/>
  <c r="DU109" i="1"/>
  <c r="EP109" i="1"/>
  <c r="FK109" i="1"/>
  <c r="GF109" i="1"/>
  <c r="I110" i="1"/>
  <c r="J110" i="1"/>
  <c r="H110" i="1"/>
  <c r="K110" i="1"/>
  <c r="L110" i="1"/>
  <c r="M110" i="1"/>
  <c r="N110" i="1"/>
  <c r="O110" i="1"/>
  <c r="P110" i="1"/>
  <c r="Q110" i="1"/>
  <c r="S110" i="1"/>
  <c r="AO110" i="1"/>
  <c r="G110" i="1"/>
  <c r="BJ110" i="1"/>
  <c r="CE110" i="1"/>
  <c r="CZ110" i="1"/>
  <c r="DU110" i="1"/>
  <c r="EP110" i="1"/>
  <c r="FK110" i="1"/>
  <c r="GF110" i="1"/>
  <c r="I111" i="1"/>
  <c r="J111" i="1"/>
  <c r="K111" i="1"/>
  <c r="L111" i="1"/>
  <c r="M111" i="1"/>
  <c r="N111" i="1"/>
  <c r="O111" i="1"/>
  <c r="P111" i="1"/>
  <c r="Q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P111" i="1"/>
  <c r="AP112" i="1"/>
  <c r="AQ111" i="1"/>
  <c r="AR111" i="1"/>
  <c r="AR112" i="1"/>
  <c r="AS111" i="1"/>
  <c r="AT111" i="1"/>
  <c r="AT112" i="1"/>
  <c r="AU111" i="1"/>
  <c r="AV111" i="1"/>
  <c r="AV112" i="1"/>
  <c r="AW111" i="1"/>
  <c r="AX111" i="1"/>
  <c r="AX112" i="1"/>
  <c r="AY111" i="1"/>
  <c r="AZ111" i="1"/>
  <c r="AZ112" i="1"/>
  <c r="BA111" i="1"/>
  <c r="BB111" i="1"/>
  <c r="BB112" i="1"/>
  <c r="BC111" i="1"/>
  <c r="BD111" i="1"/>
  <c r="BD112" i="1"/>
  <c r="BE111" i="1"/>
  <c r="BF111" i="1"/>
  <c r="BF112" i="1"/>
  <c r="BG111" i="1"/>
  <c r="BH111" i="1"/>
  <c r="BH112" i="1"/>
  <c r="BI111" i="1"/>
  <c r="BJ111" i="1"/>
  <c r="BK111" i="1"/>
  <c r="BL111" i="1"/>
  <c r="BL112" i="1"/>
  <c r="BM111" i="1"/>
  <c r="BN111" i="1"/>
  <c r="BN112" i="1"/>
  <c r="BO111" i="1"/>
  <c r="BP111" i="1"/>
  <c r="BP112" i="1"/>
  <c r="BQ111" i="1"/>
  <c r="BR111" i="1"/>
  <c r="BR112" i="1"/>
  <c r="BS111" i="1"/>
  <c r="BT111" i="1"/>
  <c r="BT112" i="1"/>
  <c r="BU111" i="1"/>
  <c r="BV111" i="1"/>
  <c r="BV112" i="1"/>
  <c r="BW111" i="1"/>
  <c r="BX111" i="1"/>
  <c r="BX112" i="1"/>
  <c r="BY111" i="1"/>
  <c r="BZ111" i="1"/>
  <c r="BZ112" i="1"/>
  <c r="CA111" i="1"/>
  <c r="CB111" i="1"/>
  <c r="CB112" i="1"/>
  <c r="CC111" i="1"/>
  <c r="CD111" i="1"/>
  <c r="CD112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B112" i="1"/>
  <c r="DC111" i="1"/>
  <c r="DD111" i="1"/>
  <c r="DD112" i="1"/>
  <c r="DE111" i="1"/>
  <c r="DF111" i="1"/>
  <c r="DF112" i="1"/>
  <c r="DG111" i="1"/>
  <c r="DH111" i="1"/>
  <c r="DH112" i="1"/>
  <c r="DI111" i="1"/>
  <c r="DJ111" i="1"/>
  <c r="DK111" i="1"/>
  <c r="DL111" i="1"/>
  <c r="DM111" i="1"/>
  <c r="DN111" i="1"/>
  <c r="DO111" i="1"/>
  <c r="DP111" i="1"/>
  <c r="DQ111" i="1"/>
  <c r="DR111" i="1"/>
  <c r="DS111" i="1"/>
  <c r="DT111" i="1"/>
  <c r="DV111" i="1"/>
  <c r="DW111" i="1"/>
  <c r="DX111" i="1"/>
  <c r="DX112" i="1"/>
  <c r="DY111" i="1"/>
  <c r="DZ111" i="1"/>
  <c r="DZ112" i="1"/>
  <c r="EA111" i="1"/>
  <c r="EB111" i="1"/>
  <c r="EB112" i="1"/>
  <c r="EC111" i="1"/>
  <c r="ED111" i="1"/>
  <c r="EE111" i="1"/>
  <c r="EF111" i="1"/>
  <c r="EF112" i="1"/>
  <c r="EG111" i="1"/>
  <c r="EH111" i="1"/>
  <c r="EI111" i="1"/>
  <c r="EJ111" i="1"/>
  <c r="EK111" i="1"/>
  <c r="EL111" i="1"/>
  <c r="EM111" i="1"/>
  <c r="EN111" i="1"/>
  <c r="EO111" i="1"/>
  <c r="EP111" i="1"/>
  <c r="EQ111" i="1"/>
  <c r="ER111" i="1"/>
  <c r="ER112" i="1"/>
  <c r="ES111" i="1"/>
  <c r="ET111" i="1"/>
  <c r="ET112" i="1"/>
  <c r="EU111" i="1"/>
  <c r="EV111" i="1"/>
  <c r="EV112" i="1"/>
  <c r="EW111" i="1"/>
  <c r="EX111" i="1"/>
  <c r="EX112" i="1"/>
  <c r="EY111" i="1"/>
  <c r="EZ111" i="1"/>
  <c r="EZ112" i="1"/>
  <c r="FA111" i="1"/>
  <c r="FB111" i="1"/>
  <c r="FB112" i="1"/>
  <c r="FC111" i="1"/>
  <c r="FD111" i="1"/>
  <c r="FE111" i="1"/>
  <c r="FF111" i="1"/>
  <c r="FF112" i="1"/>
  <c r="FG111" i="1"/>
  <c r="FH111" i="1"/>
  <c r="FH112" i="1"/>
  <c r="FI111" i="1"/>
  <c r="FJ111" i="1"/>
  <c r="FJ112" i="1"/>
  <c r="FL111" i="1"/>
  <c r="FM111" i="1"/>
  <c r="FN111" i="1"/>
  <c r="FO111" i="1"/>
  <c r="FP111" i="1"/>
  <c r="FQ111" i="1"/>
  <c r="FR111" i="1"/>
  <c r="FS111" i="1"/>
  <c r="FT111" i="1"/>
  <c r="FU111" i="1"/>
  <c r="FV111" i="1"/>
  <c r="FW111" i="1"/>
  <c r="FX111" i="1"/>
  <c r="FY111" i="1"/>
  <c r="FZ111" i="1"/>
  <c r="GA111" i="1"/>
  <c r="GB111" i="1"/>
  <c r="GC111" i="1"/>
  <c r="GD111" i="1"/>
  <c r="GE111" i="1"/>
  <c r="GF111" i="1"/>
  <c r="U112" i="1"/>
  <c r="W112" i="1"/>
  <c r="Y112" i="1"/>
  <c r="AA112" i="1"/>
  <c r="AC112" i="1"/>
  <c r="AE112" i="1"/>
  <c r="AG112" i="1"/>
  <c r="AI112" i="1"/>
  <c r="AK112" i="1"/>
  <c r="AM112" i="1"/>
  <c r="AQ112" i="1"/>
  <c r="AS112" i="1"/>
  <c r="AU112" i="1"/>
  <c r="AW112" i="1"/>
  <c r="AY112" i="1"/>
  <c r="BA112" i="1"/>
  <c r="BC112" i="1"/>
  <c r="BE112" i="1"/>
  <c r="BG112" i="1"/>
  <c r="BI112" i="1"/>
  <c r="BK112" i="1"/>
  <c r="BM112" i="1"/>
  <c r="BO112" i="1"/>
  <c r="BQ112" i="1"/>
  <c r="BS112" i="1"/>
  <c r="BU112" i="1"/>
  <c r="BW112" i="1"/>
  <c r="BY112" i="1"/>
  <c r="CA112" i="1"/>
  <c r="CC112" i="1"/>
  <c r="CG112" i="1"/>
  <c r="CI112" i="1"/>
  <c r="CK112" i="1"/>
  <c r="CM112" i="1"/>
  <c r="CO112" i="1"/>
  <c r="CQ112" i="1"/>
  <c r="CS112" i="1"/>
  <c r="CU112" i="1"/>
  <c r="CW112" i="1"/>
  <c r="CY112" i="1"/>
  <c r="DA112" i="1"/>
  <c r="DC112" i="1"/>
  <c r="DE112" i="1"/>
  <c r="DG112" i="1"/>
  <c r="DK112" i="1"/>
  <c r="DM112" i="1"/>
  <c r="DO112" i="1"/>
  <c r="DQ112" i="1"/>
  <c r="DS112" i="1"/>
  <c r="DW112" i="1"/>
  <c r="DY112" i="1"/>
  <c r="EA112" i="1"/>
  <c r="EC112" i="1"/>
  <c r="EE112" i="1"/>
  <c r="EG112" i="1"/>
  <c r="EI112" i="1"/>
  <c r="EK112" i="1"/>
  <c r="EM112" i="1"/>
  <c r="EO112" i="1"/>
  <c r="EQ112" i="1"/>
  <c r="ES112" i="1"/>
  <c r="EU112" i="1"/>
  <c r="EW112" i="1"/>
  <c r="EY112" i="1"/>
  <c r="FA112" i="1"/>
  <c r="FC112" i="1"/>
  <c r="FE112" i="1"/>
  <c r="FG112" i="1"/>
  <c r="FI112" i="1"/>
  <c r="FM112" i="1"/>
  <c r="FO112" i="1"/>
  <c r="FQ112" i="1"/>
  <c r="FS112" i="1"/>
  <c r="FU112" i="1"/>
  <c r="FW112" i="1"/>
  <c r="FY112" i="1"/>
  <c r="GA112" i="1"/>
  <c r="GC112" i="1"/>
  <c r="GE112" i="1"/>
  <c r="G111" i="1"/>
  <c r="GF112" i="1"/>
  <c r="H111" i="1"/>
  <c r="R110" i="1"/>
  <c r="F109" i="1"/>
  <c r="R108" i="1"/>
  <c r="H102" i="1"/>
  <c r="H100" i="1"/>
  <c r="H96" i="1"/>
  <c r="H94" i="1"/>
  <c r="F110" i="1"/>
  <c r="R109" i="1"/>
  <c r="F108" i="1"/>
  <c r="F111" i="1"/>
  <c r="G105" i="1"/>
  <c r="G106" i="1"/>
  <c r="H98" i="1"/>
  <c r="H92" i="1"/>
  <c r="H90" i="1"/>
  <c r="H88" i="1"/>
  <c r="H86" i="1"/>
  <c r="H84" i="1"/>
  <c r="H82" i="1"/>
  <c r="H80" i="1"/>
  <c r="H78" i="1"/>
  <c r="F74" i="1"/>
  <c r="R74" i="1"/>
  <c r="G74" i="1"/>
  <c r="H73" i="1"/>
  <c r="H71" i="1"/>
  <c r="G68" i="1"/>
  <c r="R68" i="1"/>
  <c r="G66" i="1"/>
  <c r="R66" i="1"/>
  <c r="H65" i="1"/>
  <c r="G63" i="1"/>
  <c r="R63" i="1"/>
  <c r="G61" i="1"/>
  <c r="R61" i="1"/>
  <c r="CE76" i="1"/>
  <c r="G59" i="1"/>
  <c r="AO76" i="1"/>
  <c r="R59" i="1"/>
  <c r="H59" i="1"/>
  <c r="H57" i="1"/>
  <c r="H53" i="1"/>
  <c r="G48" i="1"/>
  <c r="H47" i="1"/>
  <c r="G29" i="1"/>
  <c r="F29" i="1"/>
  <c r="R29" i="1"/>
  <c r="EP26" i="1"/>
  <c r="ED31" i="1"/>
  <c r="ED112" i="1"/>
  <c r="F26" i="1"/>
  <c r="R26" i="1"/>
  <c r="G26" i="1"/>
  <c r="H25" i="1"/>
  <c r="G22" i="1"/>
  <c r="F22" i="1"/>
  <c r="R22" i="1"/>
  <c r="CE31" i="1"/>
  <c r="F17" i="1"/>
  <c r="G17" i="1"/>
  <c r="AO31" i="1"/>
  <c r="R17" i="1"/>
  <c r="P31" i="1"/>
  <c r="N31" i="1"/>
  <c r="L31" i="1"/>
  <c r="H17" i="1"/>
  <c r="J31" i="1"/>
  <c r="AO111" i="1"/>
  <c r="R105" i="1"/>
  <c r="R106" i="1"/>
  <c r="F103" i="1"/>
  <c r="R103" i="1"/>
  <c r="F101" i="1"/>
  <c r="H101" i="1"/>
  <c r="F99" i="1"/>
  <c r="H99" i="1"/>
  <c r="F97" i="1"/>
  <c r="H97" i="1"/>
  <c r="F95" i="1"/>
  <c r="H95" i="1"/>
  <c r="F93" i="1"/>
  <c r="H93" i="1"/>
  <c r="F91" i="1"/>
  <c r="H91" i="1"/>
  <c r="F89" i="1"/>
  <c r="H89" i="1"/>
  <c r="F87" i="1"/>
  <c r="H87" i="1"/>
  <c r="F85" i="1"/>
  <c r="H85" i="1"/>
  <c r="F83" i="1"/>
  <c r="H83" i="1"/>
  <c r="F81" i="1"/>
  <c r="H81" i="1"/>
  <c r="F79" i="1"/>
  <c r="H79" i="1"/>
  <c r="FD76" i="1"/>
  <c r="FD112" i="1"/>
  <c r="G75" i="1"/>
  <c r="R75" i="1"/>
  <c r="I74" i="1"/>
  <c r="H74" i="1"/>
  <c r="F72" i="1"/>
  <c r="R72" i="1"/>
  <c r="S72" i="1"/>
  <c r="H72" i="1"/>
  <c r="F70" i="1"/>
  <c r="H70" i="1"/>
  <c r="F68" i="1"/>
  <c r="G67" i="1"/>
  <c r="R67" i="1"/>
  <c r="F66" i="1"/>
  <c r="F65" i="1"/>
  <c r="R65" i="1"/>
  <c r="G65" i="1"/>
  <c r="DU64" i="1"/>
  <c r="G64" i="1"/>
  <c r="DI76" i="1"/>
  <c r="F63" i="1"/>
  <c r="G62" i="1"/>
  <c r="R62" i="1"/>
  <c r="F61" i="1"/>
  <c r="G60" i="1"/>
  <c r="R60" i="1"/>
  <c r="F59" i="1"/>
  <c r="FK76" i="1"/>
  <c r="DU76" i="1"/>
  <c r="H55" i="1"/>
  <c r="H51" i="1"/>
  <c r="S76" i="1"/>
  <c r="Q76" i="1"/>
  <c r="Q112" i="1"/>
  <c r="O76" i="1"/>
  <c r="M76" i="1"/>
  <c r="M112" i="1"/>
  <c r="K76" i="1"/>
  <c r="H43" i="1"/>
  <c r="I76" i="1"/>
  <c r="G39" i="1"/>
  <c r="F39" i="1"/>
  <c r="R39" i="1"/>
  <c r="G35" i="1"/>
  <c r="F35" i="1"/>
  <c r="R35" i="1"/>
  <c r="P41" i="1"/>
  <c r="N41" i="1"/>
  <c r="L41" i="1"/>
  <c r="J41" i="1"/>
  <c r="H35" i="1"/>
  <c r="H41" i="1"/>
  <c r="EP31" i="1"/>
  <c r="EP112" i="1"/>
  <c r="K31" i="1"/>
  <c r="K112" i="1"/>
  <c r="G19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3" i="1"/>
  <c r="R71" i="1"/>
  <c r="R70" i="1"/>
  <c r="CZ58" i="1"/>
  <c r="R58" i="1"/>
  <c r="H58" i="1"/>
  <c r="F56" i="1"/>
  <c r="H56" i="1"/>
  <c r="F54" i="1"/>
  <c r="H54" i="1"/>
  <c r="F52" i="1"/>
  <c r="H52" i="1"/>
  <c r="H49" i="1"/>
  <c r="H45" i="1"/>
  <c r="G37" i="1"/>
  <c r="F37" i="1"/>
  <c r="R37" i="1"/>
  <c r="FK41" i="1"/>
  <c r="FK112" i="1"/>
  <c r="DU41" i="1"/>
  <c r="CE41" i="1"/>
  <c r="G33" i="1"/>
  <c r="AO41" i="1"/>
  <c r="F33" i="1"/>
  <c r="F41" i="1"/>
  <c r="R33" i="1"/>
  <c r="I30" i="1"/>
  <c r="H30" i="1"/>
  <c r="DV31" i="1"/>
  <c r="DV112" i="1"/>
  <c r="G27" i="1"/>
  <c r="F27" i="1"/>
  <c r="R27" i="1"/>
  <c r="DU23" i="1"/>
  <c r="F23" i="1"/>
  <c r="DI31" i="1"/>
  <c r="DI112" i="1"/>
  <c r="CZ21" i="1"/>
  <c r="CZ31" i="1"/>
  <c r="CN31" i="1"/>
  <c r="CN112" i="1"/>
  <c r="F21" i="1"/>
  <c r="R21" i="1"/>
  <c r="S31" i="1"/>
  <c r="S112" i="1"/>
  <c r="G21" i="1"/>
  <c r="O31" i="1"/>
  <c r="O112" i="1"/>
  <c r="H20" i="1"/>
  <c r="R57" i="1"/>
  <c r="R56" i="1"/>
  <c r="R55" i="1"/>
  <c r="R54" i="1"/>
  <c r="R53" i="1"/>
  <c r="R52" i="1"/>
  <c r="F51" i="1"/>
  <c r="R51" i="1"/>
  <c r="G51" i="1"/>
  <c r="F50" i="1"/>
  <c r="H50" i="1"/>
  <c r="F48" i="1"/>
  <c r="H48" i="1"/>
  <c r="F46" i="1"/>
  <c r="H46" i="1"/>
  <c r="F44" i="1"/>
  <c r="H44" i="1"/>
  <c r="G40" i="1"/>
  <c r="R40" i="1"/>
  <c r="G38" i="1"/>
  <c r="R38" i="1"/>
  <c r="G36" i="1"/>
  <c r="R36" i="1"/>
  <c r="G34" i="1"/>
  <c r="R34" i="1"/>
  <c r="G30" i="1"/>
  <c r="G28" i="1"/>
  <c r="R28" i="1"/>
  <c r="H26" i="1"/>
  <c r="F24" i="1"/>
  <c r="H24" i="1"/>
  <c r="G23" i="1"/>
  <c r="H21" i="1"/>
  <c r="BJ31" i="1"/>
  <c r="BJ112" i="1"/>
  <c r="T31" i="1"/>
  <c r="T112" i="1"/>
  <c r="R19" i="1"/>
  <c r="F19" i="1"/>
  <c r="G18" i="1"/>
  <c r="R18" i="1"/>
  <c r="R50" i="1"/>
  <c r="R49" i="1"/>
  <c r="R48" i="1"/>
  <c r="R47" i="1"/>
  <c r="R46" i="1"/>
  <c r="R45" i="1"/>
  <c r="R44" i="1"/>
  <c r="R43" i="1"/>
  <c r="R25" i="1"/>
  <c r="R24" i="1"/>
  <c r="R20" i="1"/>
  <c r="G76" i="1"/>
  <c r="G41" i="1"/>
  <c r="G58" i="1"/>
  <c r="CZ76" i="1"/>
  <c r="CZ112" i="1"/>
  <c r="H31" i="1"/>
  <c r="H112" i="1"/>
  <c r="N112" i="1"/>
  <c r="G31" i="1"/>
  <c r="CE112" i="1"/>
  <c r="R111" i="1"/>
  <c r="R41" i="1"/>
  <c r="F58" i="1"/>
  <c r="I31" i="1"/>
  <c r="I112" i="1"/>
  <c r="H76" i="1"/>
  <c r="F64" i="1"/>
  <c r="F76" i="1"/>
  <c r="R64" i="1"/>
  <c r="R76" i="1"/>
  <c r="J112" i="1"/>
  <c r="L112" i="1"/>
  <c r="P112" i="1"/>
  <c r="AO112" i="1"/>
  <c r="F31" i="1"/>
  <c r="DU31" i="1"/>
  <c r="DU112" i="1"/>
  <c r="R23" i="1"/>
  <c r="R31" i="1"/>
  <c r="R112" i="1"/>
  <c r="F112" i="1"/>
  <c r="G112" i="1"/>
</calcChain>
</file>

<file path=xl/sharedStrings.xml><?xml version="1.0" encoding="utf-8"?>
<sst xmlns="http://schemas.openxmlformats.org/spreadsheetml/2006/main" count="515" uniqueCount="239">
  <si>
    <t>Wydział Elektryczny</t>
  </si>
  <si>
    <t>Nazwa kierunku studiów</t>
  </si>
  <si>
    <t>Elektrotechnika</t>
  </si>
  <si>
    <t>Dziedziny nauki</t>
  </si>
  <si>
    <t>dziedzina nauk inżynieryjno-technicznych</t>
  </si>
  <si>
    <t>Dyscypliny naukowe</t>
  </si>
  <si>
    <t>automatyka, elektronika i elektrotechnika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</si>
  <si>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</si>
  <si>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</si>
  <si>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</si>
  <si>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</si>
  <si>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</si>
  <si>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</si>
  <si>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</si>
  <si>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</si>
  <si>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</si>
  <si>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</si>
  <si>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</si>
  <si>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EL_1A_S_2021_2022_Z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</si>
  <si>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</si>
  <si>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</si>
  <si>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</si>
  <si>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</si>
  <si>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</si>
  <si>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</si>
  <si>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</si>
  <si>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</si>
  <si>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</si>
  <si>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</si>
  <si>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</si>
  <si>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</si>
  <si>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</si>
  <si>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</si>
  <si>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</si>
  <si>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</si>
  <si>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</si>
  <si>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</si>
  <si>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S</t>
  </si>
  <si>
    <t>L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</si>
  <si>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</si>
  <si>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</si>
  <si>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</si>
  <si>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</si>
  <si>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</si>
  <si>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</si>
  <si>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</si>
  <si>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</si>
  <si>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</si>
  <si>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</si>
  <si>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</si>
  <si>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</si>
  <si>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</si>
  <si>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</si>
  <si>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</si>
  <si>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</si>
  <si>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</si>
  <si>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</si>
  <si>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</si>
  <si>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</si>
  <si>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</si>
  <si>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</si>
  <si>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</si>
  <si>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Problemy ekologiczne w technice</t>
  </si>
  <si>
    <t>A02</t>
  </si>
  <si>
    <t>Wychowanie fizyczne 1</t>
  </si>
  <si>
    <t>Blok obieralny 2</t>
  </si>
  <si>
    <t>A04</t>
  </si>
  <si>
    <t>Wychowanie fizyczne 2</t>
  </si>
  <si>
    <t>Blok obieralny 4</t>
  </si>
  <si>
    <t>A06</t>
  </si>
  <si>
    <t>Zarządzanie projektami</t>
  </si>
  <si>
    <t>Blok obieralny 5</t>
  </si>
  <si>
    <t>e</t>
  </si>
  <si>
    <t>A08</t>
  </si>
  <si>
    <t>Ochrona własności intelektualnej</t>
  </si>
  <si>
    <t>A09</t>
  </si>
  <si>
    <t>BHP i ergonomia</t>
  </si>
  <si>
    <t>Blok obieralny 6</t>
  </si>
  <si>
    <t>A11</t>
  </si>
  <si>
    <t>Filozofia</t>
  </si>
  <si>
    <t>A12</t>
  </si>
  <si>
    <t>Socjologia</t>
  </si>
  <si>
    <t>A13</t>
  </si>
  <si>
    <t>Etyka</t>
  </si>
  <si>
    <t>Blok obieralny 7</t>
  </si>
  <si>
    <t>Razem</t>
  </si>
  <si>
    <t>Moduły/Przedmioty kształcenia podstawowego</t>
  </si>
  <si>
    <t>B01</t>
  </si>
  <si>
    <t>Algebra</t>
  </si>
  <si>
    <t>B02</t>
  </si>
  <si>
    <t>Podstawy algorytmizacji i programowania</t>
  </si>
  <si>
    <t>B03</t>
  </si>
  <si>
    <t>Wprowadzenie do analizy matematycznej</t>
  </si>
  <si>
    <t>B04</t>
  </si>
  <si>
    <t>Grafika CAD</t>
  </si>
  <si>
    <t>B05</t>
  </si>
  <si>
    <t>Fizyka</t>
  </si>
  <si>
    <t>B06</t>
  </si>
  <si>
    <t>Inżynieria materiałowa</t>
  </si>
  <si>
    <t>B07</t>
  </si>
  <si>
    <t>Informatyka i programowanie obiektowe</t>
  </si>
  <si>
    <t>B08</t>
  </si>
  <si>
    <t>Programowanie mikroprocesorów i architektura komputerów</t>
  </si>
  <si>
    <t>Moduły/Przedmioty kształcenia kierunkowego</t>
  </si>
  <si>
    <t>C01</t>
  </si>
  <si>
    <t>Urządzenia i instalacje niskiego napięcia</t>
  </si>
  <si>
    <t>C02</t>
  </si>
  <si>
    <t>Podstawy elektrotechniki</t>
  </si>
  <si>
    <t>C03</t>
  </si>
  <si>
    <t>Metody matematyczne w elektrotechnice</t>
  </si>
  <si>
    <t>C04</t>
  </si>
  <si>
    <t>Elektrotechnika teoretyczna i techniki symulacji</t>
  </si>
  <si>
    <t>C05</t>
  </si>
  <si>
    <t>Narzędzia CAD w instalacjach elektrycznych</t>
  </si>
  <si>
    <t>C06</t>
  </si>
  <si>
    <t>Analiza matematyczna</t>
  </si>
  <si>
    <t>C07</t>
  </si>
  <si>
    <t>Metrologia</t>
  </si>
  <si>
    <t>C08</t>
  </si>
  <si>
    <t>Procesy fizyczne w elektrotechnice</t>
  </si>
  <si>
    <t>C09</t>
  </si>
  <si>
    <t>Podstawy techniki oświetleniowej</t>
  </si>
  <si>
    <t>C10</t>
  </si>
  <si>
    <t>Elektromagnetyzm</t>
  </si>
  <si>
    <t>C11</t>
  </si>
  <si>
    <t>Podstawy elektroenergetyki</t>
  </si>
  <si>
    <t>C12</t>
  </si>
  <si>
    <t>Inżynieria wysokich napięć</t>
  </si>
  <si>
    <t>C13</t>
  </si>
  <si>
    <t>Podstawy automatyki</t>
  </si>
  <si>
    <t>C14</t>
  </si>
  <si>
    <t>Prawo energetyczne i przepisy normatywne</t>
  </si>
  <si>
    <t>C15</t>
  </si>
  <si>
    <t>Projektowanie sieci zasilających i instalacji elektrycznych obiektów budowlanych</t>
  </si>
  <si>
    <t>Blok obieralny 8</t>
  </si>
  <si>
    <t>C17</t>
  </si>
  <si>
    <t>Inteligentne instalacje elektryczne</t>
  </si>
  <si>
    <t>C18</t>
  </si>
  <si>
    <t>Maszyny elektryczne</t>
  </si>
  <si>
    <t>C19</t>
  </si>
  <si>
    <t>Sieci elektroenergetyczne</t>
  </si>
  <si>
    <t>C20</t>
  </si>
  <si>
    <t>Energoelektronika</t>
  </si>
  <si>
    <t>C21</t>
  </si>
  <si>
    <t>Zabezpieczenia elektroenergetyczne</t>
  </si>
  <si>
    <t>Blok obieralny 9</t>
  </si>
  <si>
    <t>Blok obieralny 10</t>
  </si>
  <si>
    <t>C24</t>
  </si>
  <si>
    <t>Podstawy elektroniki przemysłowej</t>
  </si>
  <si>
    <t>C25</t>
  </si>
  <si>
    <t>Metodyka badań naukowych</t>
  </si>
  <si>
    <t>C26</t>
  </si>
  <si>
    <t>Napęd elektryczny</t>
  </si>
  <si>
    <t>Blok obieralny 11</t>
  </si>
  <si>
    <t>C28</t>
  </si>
  <si>
    <t>Eksploatacja i diagnostyka techniczna</t>
  </si>
  <si>
    <t>C29</t>
  </si>
  <si>
    <t>Seminarium dyplomowe</t>
  </si>
  <si>
    <t>Blok obieralny 12</t>
  </si>
  <si>
    <t>C31</t>
  </si>
  <si>
    <t>Praca dyplomowa inżynierska</t>
  </si>
  <si>
    <t>Blok obieralny 13</t>
  </si>
  <si>
    <t>C33</t>
  </si>
  <si>
    <t>Kompatybilność elektromagnetyczna</t>
  </si>
  <si>
    <t>Moduły/Przedmioty obieralne</t>
  </si>
  <si>
    <t>A03.1</t>
  </si>
  <si>
    <t>Język angielski 1</t>
  </si>
  <si>
    <t>A03.2</t>
  </si>
  <si>
    <t>Język niemiecki 1</t>
  </si>
  <si>
    <t>A05.1</t>
  </si>
  <si>
    <t>Język angielski 2</t>
  </si>
  <si>
    <t>A05.2</t>
  </si>
  <si>
    <t>Język niemiecki 2</t>
  </si>
  <si>
    <t>A07.1</t>
  </si>
  <si>
    <t>Język angielski 3</t>
  </si>
  <si>
    <t>A07.2</t>
  </si>
  <si>
    <t>Język niemiecki 3</t>
  </si>
  <si>
    <t>A10.1</t>
  </si>
  <si>
    <t>Aspekty prawne przedsiębiorczości</t>
  </si>
  <si>
    <t>A10.2</t>
  </si>
  <si>
    <t>Ekonomika zarządzania jakością</t>
  </si>
  <si>
    <t>A14.1</t>
  </si>
  <si>
    <t>Wystąpienia publiczne</t>
  </si>
  <si>
    <t>A14.2</t>
  </si>
  <si>
    <t>Techniki autoprezentacji</t>
  </si>
  <si>
    <t>C16.1</t>
  </si>
  <si>
    <t>Badania sieci i instalacji elektroenergetycznych</t>
  </si>
  <si>
    <t>C16.2</t>
  </si>
  <si>
    <t>Sprawdzanie sieci i instalacji elektrycznych</t>
  </si>
  <si>
    <t>C22.1</t>
  </si>
  <si>
    <t>Aplikacje mobilne</t>
  </si>
  <si>
    <t>C22.2</t>
  </si>
  <si>
    <t>Zastosowania PLC w instalacjach elektrycznych</t>
  </si>
  <si>
    <t>C23.1</t>
  </si>
  <si>
    <t>Odnawialne źródła energii</t>
  </si>
  <si>
    <t>C23.2</t>
  </si>
  <si>
    <t>Generacja rozproszona w systemie elektroenergetycznym</t>
  </si>
  <si>
    <t>C27.1</t>
  </si>
  <si>
    <t>Elektromobilność</t>
  </si>
  <si>
    <t>C27.2</t>
  </si>
  <si>
    <t>Elektryczne systemy transportowe</t>
  </si>
  <si>
    <t>C30.1</t>
  </si>
  <si>
    <t>Symulacja procesów elektromechanicznych w urządzeniach elektrycznych</t>
  </si>
  <si>
    <t>C30.2</t>
  </si>
  <si>
    <t>Obliczenia polowe maszyn i urządzeń elektrycznych</t>
  </si>
  <si>
    <t>C32.1</t>
  </si>
  <si>
    <t>Systemy zarządzania niekonwencjonalnych budynków</t>
  </si>
  <si>
    <t>C32.2</t>
  </si>
  <si>
    <t>Wybrane zagadnienia elektromagnetycznych badań nieniszczących</t>
  </si>
  <si>
    <t>C32.3</t>
  </si>
  <si>
    <t>Wysokonapięciowe układy izolacyjne</t>
  </si>
  <si>
    <t>C32.4</t>
  </si>
  <si>
    <t>Elektronarzędzia</t>
  </si>
  <si>
    <t>C32.5</t>
  </si>
  <si>
    <t>Nowoczesne sieci i instalacje elektroenergetyczne</t>
  </si>
  <si>
    <t>C32.6</t>
  </si>
  <si>
    <t>Zasilanie urządzeń scenicznych</t>
  </si>
  <si>
    <t>Praktyki zawodowe (w tygodniach)</t>
  </si>
  <si>
    <t>P01</t>
  </si>
  <si>
    <t>Praktyka zawodowa</t>
  </si>
  <si>
    <t>Przedmioty jednorazowe</t>
  </si>
  <si>
    <t>A15</t>
  </si>
  <si>
    <t>Szkolenie BHP i przeciwpożarowe</t>
  </si>
  <si>
    <t>A16</t>
  </si>
  <si>
    <t>Szkolenie biblioteczne</t>
  </si>
  <si>
    <t>A17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</si>
  <si>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</si>
  <si>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</si>
  <si>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</si>
  <si>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</si>
  <si>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</si>
  <si>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</si>
  <si>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lektorat</t>
  </si>
  <si>
    <t>seminaria</t>
  </si>
  <si>
    <t>laboratoria</t>
  </si>
  <si>
    <t>projekty</t>
  </si>
  <si>
    <t>praca dyplomowa</t>
  </si>
  <si>
    <t>praktyki</t>
  </si>
  <si>
    <t xml:space="preserve">Załącznik nr 3 do Uchwały nr 162 Senatu ZUT z dnia 28 czerwca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</si>
</sst>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049410C7-7841-4FB7-BB8E-30A0FF3A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3AC4F90C-99A6-47EA-8CDC-8C98B416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6"/>
  <sheetViews>
    <sheetView tabSelected="1" workbookViewId="0">
      <selection activeCell="U8" sqref="U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85546875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85546875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85546875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85546875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3" width="3.85546875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5703125" customWidth="1"/>
    <col min="133" max="133" width="2" customWidth="1"/>
    <col min="134" max="134" width="3.85546875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5703125" customWidth="1"/>
    <col min="154" max="154" width="2" customWidth="1"/>
    <col min="155" max="155" width="3.85546875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5703125" customWidth="1"/>
    <col min="173" max="173" width="2" customWidth="1"/>
    <col min="174" max="174" width="3.5703125" customWidth="1"/>
    <col min="175" max="175" width="2" customWidth="1"/>
    <col min="176" max="176" width="3.85546875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238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53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56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54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55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57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58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8"/>
      <c r="AB14" s="18"/>
      <c r="AC14" s="14" t="s">
        <v>47</v>
      </c>
      <c r="AD14" s="18" t="s">
        <v>33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8"/>
      <c r="AU14" s="18"/>
      <c r="AV14" s="18"/>
      <c r="AW14" s="18"/>
      <c r="AX14" s="14" t="s">
        <v>47</v>
      </c>
      <c r="AY14" s="18" t="s">
        <v>33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8"/>
      <c r="BP14" s="18"/>
      <c r="BQ14" s="18"/>
      <c r="BR14" s="18"/>
      <c r="BS14" s="14" t="s">
        <v>47</v>
      </c>
      <c r="BT14" s="18" t="s">
        <v>33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8"/>
      <c r="CK14" s="18"/>
      <c r="CL14" s="18"/>
      <c r="CM14" s="18"/>
      <c r="CN14" s="14" t="s">
        <v>47</v>
      </c>
      <c r="CO14" s="18" t="s">
        <v>33</v>
      </c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  <c r="DA14" s="18" t="s">
        <v>32</v>
      </c>
      <c r="DB14" s="18"/>
      <c r="DC14" s="18"/>
      <c r="DD14" s="18"/>
      <c r="DE14" s="18"/>
      <c r="DF14" s="18"/>
      <c r="DG14" s="18"/>
      <c r="DH14" s="18"/>
      <c r="DI14" s="14" t="s">
        <v>47</v>
      </c>
      <c r="DJ14" s="18" t="s">
        <v>33</v>
      </c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47</v>
      </c>
      <c r="DU14" s="14" t="s">
        <v>48</v>
      </c>
      <c r="DV14" s="18" t="s">
        <v>32</v>
      </c>
      <c r="DW14" s="18"/>
      <c r="DX14" s="18"/>
      <c r="DY14" s="18"/>
      <c r="DZ14" s="18"/>
      <c r="EA14" s="18"/>
      <c r="EB14" s="18"/>
      <c r="EC14" s="18"/>
      <c r="ED14" s="14" t="s">
        <v>47</v>
      </c>
      <c r="EE14" s="18" t="s">
        <v>33</v>
      </c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47</v>
      </c>
      <c r="EP14" s="14" t="s">
        <v>48</v>
      </c>
      <c r="EQ14" s="18" t="s">
        <v>32</v>
      </c>
      <c r="ER14" s="18"/>
      <c r="ES14" s="18"/>
      <c r="ET14" s="18"/>
      <c r="EU14" s="18"/>
      <c r="EV14" s="18"/>
      <c r="EW14" s="18"/>
      <c r="EX14" s="18"/>
      <c r="EY14" s="14" t="s">
        <v>47</v>
      </c>
      <c r="EZ14" s="18" t="s">
        <v>33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47</v>
      </c>
      <c r="FK14" s="14" t="s">
        <v>48</v>
      </c>
      <c r="FL14" s="18" t="s">
        <v>32</v>
      </c>
      <c r="FM14" s="18"/>
      <c r="FN14" s="18"/>
      <c r="FO14" s="18"/>
      <c r="FP14" s="18"/>
      <c r="FQ14" s="18"/>
      <c r="FR14" s="18"/>
      <c r="FS14" s="18"/>
      <c r="FT14" s="14" t="s">
        <v>47</v>
      </c>
      <c r="FU14" s="18" t="s">
        <v>33</v>
      </c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47</v>
      </c>
      <c r="GF14" s="14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4"/>
      <c r="AD15" s="16" t="s">
        <v>35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4"/>
      <c r="AY15" s="16" t="s">
        <v>35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4"/>
      <c r="BT15" s="16" t="s">
        <v>35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4"/>
      <c r="CO15" s="16" t="s">
        <v>35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4"/>
      <c r="DJ15" s="16" t="s">
        <v>35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4"/>
      <c r="EE15" s="16" t="s">
        <v>35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6" t="s">
        <v>37</v>
      </c>
      <c r="EX15" s="16"/>
      <c r="EY15" s="14"/>
      <c r="EZ15" s="16" t="s">
        <v>35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41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6" t="s">
        <v>37</v>
      </c>
      <c r="FS15" s="16"/>
      <c r="FT15" s="14"/>
      <c r="FU15" s="16" t="s">
        <v>35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41</v>
      </c>
      <c r="GD15" s="16"/>
      <c r="GE15" s="14"/>
      <c r="GF15" s="14"/>
    </row>
    <row r="16" spans="1:188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/>
      <c r="B17" s="6"/>
      <c r="C17" s="6"/>
      <c r="D17" s="6" t="s">
        <v>61</v>
      </c>
      <c r="E17" s="3" t="s">
        <v>62</v>
      </c>
      <c r="F17" s="6">
        <f>COUNTIF(U17:GD17,"e")</f>
        <v>0</v>
      </c>
      <c r="G17" s="6">
        <f>COUNTIF(U17:GD17,"z")</f>
        <v>1</v>
      </c>
      <c r="H17" s="6">
        <f t="shared" ref="H17:H30" si="0">SUM(I17:Q17)</f>
        <v>15</v>
      </c>
      <c r="I17" s="6">
        <f t="shared" ref="I17:I30" si="1">U17+AP17+BK17+CF17+DA17+DV17+EQ17+FL17</f>
        <v>15</v>
      </c>
      <c r="J17" s="6">
        <f t="shared" ref="J17:J30" si="2">W17+AR17+BM17+CH17+DC17+DX17+ES17+FN17</f>
        <v>0</v>
      </c>
      <c r="K17" s="6">
        <f t="shared" ref="K17:K30" si="3">Y17+AT17+BO17+CJ17+DE17+DZ17+EU17+FP17</f>
        <v>0</v>
      </c>
      <c r="L17" s="6">
        <f t="shared" ref="L17:L30" si="4">AA17+AV17+BQ17+CL17+DG17+EB17+EW17+FR17</f>
        <v>0</v>
      </c>
      <c r="M17" s="6">
        <f t="shared" ref="M17:M30" si="5">AD17+AY17+BT17+CO17+DJ17+EE17+EZ17+FU17</f>
        <v>0</v>
      </c>
      <c r="N17" s="6">
        <f t="shared" ref="N17:N30" si="6">AF17+BA17+BV17+CQ17+DL17+EG17+FB17+FW17</f>
        <v>0</v>
      </c>
      <c r="O17" s="6">
        <f t="shared" ref="O17:O30" si="7">AH17+BC17+BX17+CS17+DN17+EI17+FD17+FY17</f>
        <v>0</v>
      </c>
      <c r="P17" s="6">
        <f t="shared" ref="P17:P30" si="8">AJ17+BE17+BZ17+CU17+DP17+EK17+FF17+GA17</f>
        <v>0</v>
      </c>
      <c r="Q17" s="6">
        <f t="shared" ref="Q17:Q30" si="9">AL17+BG17+CB17+CW17+DR17+EM17+FH17+GC17</f>
        <v>0</v>
      </c>
      <c r="R17" s="7">
        <f t="shared" ref="R17:R30" si="10">AO17+BJ17+CE17+CZ17+DU17+EP17+FK17+GF17</f>
        <v>1</v>
      </c>
      <c r="S17" s="7">
        <f t="shared" ref="S17:S30" si="11">AN17+BI17+CD17+CY17+DT17+EO17+FJ17+GE17</f>
        <v>0</v>
      </c>
      <c r="T17" s="7">
        <v>0.6</v>
      </c>
      <c r="U17" s="11">
        <v>15</v>
      </c>
      <c r="V17" s="10" t="s">
        <v>60</v>
      </c>
      <c r="W17" s="11"/>
      <c r="X17" s="10"/>
      <c r="Y17" s="11"/>
      <c r="Z17" s="10"/>
      <c r="AA17" s="11"/>
      <c r="AB17" s="10"/>
      <c r="AC17" s="7">
        <v>1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30" si="12">AC17+AN17</f>
        <v>1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30" si="13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30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30" si="15">CN17+CY17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30" si="16">DI17+DT17</f>
        <v>0</v>
      </c>
      <c r="DV17" s="11"/>
      <c r="DW17" s="10"/>
      <c r="DX17" s="11"/>
      <c r="DY17" s="10"/>
      <c r="DZ17" s="11"/>
      <c r="EA17" s="10"/>
      <c r="EB17" s="11"/>
      <c r="EC17" s="10"/>
      <c r="ED17" s="7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30" si="17">ED17+EO17</f>
        <v>0</v>
      </c>
      <c r="EQ17" s="11"/>
      <c r="ER17" s="10"/>
      <c r="ES17" s="11"/>
      <c r="ET17" s="10"/>
      <c r="EU17" s="11"/>
      <c r="EV17" s="10"/>
      <c r="EW17" s="11"/>
      <c r="EX17" s="10"/>
      <c r="EY17" s="7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30" si="18">EY17+FJ17</f>
        <v>0</v>
      </c>
      <c r="FL17" s="11"/>
      <c r="FM17" s="10"/>
      <c r="FN17" s="11"/>
      <c r="FO17" s="10"/>
      <c r="FP17" s="11"/>
      <c r="FQ17" s="10"/>
      <c r="FR17" s="11"/>
      <c r="FS17" s="10"/>
      <c r="FT17" s="7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30" si="19">FT17+GE17</f>
        <v>0</v>
      </c>
    </row>
    <row r="18" spans="1:188" x14ac:dyDescent="0.2">
      <c r="A18" s="6"/>
      <c r="B18" s="6"/>
      <c r="C18" s="6"/>
      <c r="D18" s="6" t="s">
        <v>63</v>
      </c>
      <c r="E18" s="3" t="s">
        <v>64</v>
      </c>
      <c r="F18" s="6">
        <f>COUNTIF(U18:GD18,"e")</f>
        <v>0</v>
      </c>
      <c r="G18" s="6">
        <f>COUNTIF(U18:GD18,"z")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0</v>
      </c>
      <c r="S18" s="7">
        <f t="shared" si="11"/>
        <v>0</v>
      </c>
      <c r="T18" s="7">
        <v>0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>
        <v>30</v>
      </c>
      <c r="BU18" s="10" t="s">
        <v>60</v>
      </c>
      <c r="BV18" s="11"/>
      <c r="BW18" s="10"/>
      <c r="BX18" s="11"/>
      <c r="BY18" s="10"/>
      <c r="BZ18" s="11"/>
      <c r="CA18" s="10"/>
      <c r="CB18" s="11"/>
      <c r="CC18" s="10"/>
      <c r="CD18" s="7">
        <v>0</v>
      </c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11"/>
      <c r="EC18" s="10"/>
      <c r="ED18" s="7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11"/>
      <c r="EX18" s="10"/>
      <c r="EY18" s="7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11"/>
      <c r="FS18" s="10"/>
      <c r="FT18" s="7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2</v>
      </c>
      <c r="B19" s="6">
        <v>1</v>
      </c>
      <c r="C19" s="6"/>
      <c r="D19" s="6"/>
      <c r="E19" s="3" t="s">
        <v>65</v>
      </c>
      <c r="F19" s="6">
        <f>$B$19*COUNTIF(U19:GD19,"e")</f>
        <v>0</v>
      </c>
      <c r="G19" s="6">
        <f>$B$19*COUNTIF(U19:GD19,"z")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f>$B$19*1.2</f>
        <v>1.2</v>
      </c>
      <c r="U19" s="11"/>
      <c r="V19" s="10"/>
      <c r="W19" s="11"/>
      <c r="X19" s="10"/>
      <c r="Y19" s="11"/>
      <c r="Z19" s="10"/>
      <c r="AA19" s="11"/>
      <c r="AB19" s="10"/>
      <c r="AC19" s="7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>
        <f>$B$19*30</f>
        <v>30</v>
      </c>
      <c r="BP19" s="10" t="s">
        <v>60</v>
      </c>
      <c r="BQ19" s="11"/>
      <c r="BR19" s="10"/>
      <c r="BS19" s="7">
        <f>$B$19*2</f>
        <v>2</v>
      </c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2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7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11"/>
      <c r="EX19" s="10"/>
      <c r="EY19" s="7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11"/>
      <c r="FS19" s="10"/>
      <c r="FT19" s="7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66</v>
      </c>
      <c r="E20" s="3" t="s">
        <v>67</v>
      </c>
      <c r="F20" s="6">
        <f>COUNTIF(U20:GD20,"e")</f>
        <v>0</v>
      </c>
      <c r="G20" s="6">
        <f>COUNTIF(U20:GD20,"z")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0</v>
      </c>
      <c r="S20" s="7">
        <f t="shared" si="11"/>
        <v>0</v>
      </c>
      <c r="T20" s="7">
        <v>0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11"/>
      <c r="AW20" s="10"/>
      <c r="AX20" s="7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7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>
        <v>30</v>
      </c>
      <c r="CP20" s="10" t="s">
        <v>60</v>
      </c>
      <c r="CQ20" s="11"/>
      <c r="CR20" s="10"/>
      <c r="CS20" s="11"/>
      <c r="CT20" s="10"/>
      <c r="CU20" s="11"/>
      <c r="CV20" s="10"/>
      <c r="CW20" s="11"/>
      <c r="CX20" s="10"/>
      <c r="CY20" s="7">
        <v>0</v>
      </c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7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11"/>
      <c r="EX20" s="10"/>
      <c r="EY20" s="7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11"/>
      <c r="FS20" s="10"/>
      <c r="FT20" s="7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>
        <v>4</v>
      </c>
      <c r="B21" s="6">
        <v>1</v>
      </c>
      <c r="C21" s="6"/>
      <c r="D21" s="6"/>
      <c r="E21" s="3" t="s">
        <v>68</v>
      </c>
      <c r="F21" s="6">
        <f>$B$21*COUNTIF(U21:GD21,"e")</f>
        <v>0</v>
      </c>
      <c r="G21" s="6">
        <f>$B$21*COUNTIF(U21:GD21,"z")</f>
        <v>1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0</v>
      </c>
      <c r="T21" s="7">
        <f>$B$21*2.4</f>
        <v>2.4</v>
      </c>
      <c r="U21" s="11"/>
      <c r="V21" s="10"/>
      <c r="W21" s="11"/>
      <c r="X21" s="10"/>
      <c r="Y21" s="11"/>
      <c r="Z21" s="10"/>
      <c r="AA21" s="11"/>
      <c r="AB21" s="10"/>
      <c r="AC21" s="7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11"/>
      <c r="AW21" s="10"/>
      <c r="AX21" s="7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>
        <f>$B$21*60</f>
        <v>60</v>
      </c>
      <c r="CK21" s="10" t="s">
        <v>60</v>
      </c>
      <c r="CL21" s="11"/>
      <c r="CM21" s="10"/>
      <c r="CN21" s="7">
        <f>$B$21*3</f>
        <v>3</v>
      </c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3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7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11"/>
      <c r="EX21" s="10"/>
      <c r="EY21" s="7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11"/>
      <c r="FS21" s="10"/>
      <c r="FT21" s="7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/>
      <c r="B22" s="6"/>
      <c r="C22" s="6"/>
      <c r="D22" s="6" t="s">
        <v>69</v>
      </c>
      <c r="E22" s="3" t="s">
        <v>70</v>
      </c>
      <c r="F22" s="6">
        <f>COUNTIF(U22:GD22,"e")</f>
        <v>0</v>
      </c>
      <c r="G22" s="6">
        <f>COUNTIF(U22:GD22,"z")</f>
        <v>2</v>
      </c>
      <c r="H22" s="6">
        <f t="shared" si="0"/>
        <v>30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15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1</v>
      </c>
      <c r="T22" s="7">
        <v>1.2</v>
      </c>
      <c r="U22" s="11"/>
      <c r="V22" s="10"/>
      <c r="W22" s="11"/>
      <c r="X22" s="10"/>
      <c r="Y22" s="11"/>
      <c r="Z22" s="10"/>
      <c r="AA22" s="11"/>
      <c r="AB22" s="10"/>
      <c r="AC22" s="7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11"/>
      <c r="AW22" s="10"/>
      <c r="AX22" s="7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>
        <v>15</v>
      </c>
      <c r="CG22" s="10" t="s">
        <v>60</v>
      </c>
      <c r="CH22" s="11"/>
      <c r="CI22" s="10"/>
      <c r="CJ22" s="11"/>
      <c r="CK22" s="10"/>
      <c r="CL22" s="11"/>
      <c r="CM22" s="10"/>
      <c r="CN22" s="7">
        <v>1</v>
      </c>
      <c r="CO22" s="11"/>
      <c r="CP22" s="10"/>
      <c r="CQ22" s="11">
        <v>15</v>
      </c>
      <c r="CR22" s="10" t="s">
        <v>60</v>
      </c>
      <c r="CS22" s="11"/>
      <c r="CT22" s="10"/>
      <c r="CU22" s="11"/>
      <c r="CV22" s="10"/>
      <c r="CW22" s="11"/>
      <c r="CX22" s="10"/>
      <c r="CY22" s="7">
        <v>1</v>
      </c>
      <c r="CZ22" s="7">
        <f t="shared" si="15"/>
        <v>2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7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11"/>
      <c r="EX22" s="10"/>
      <c r="EY22" s="7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11"/>
      <c r="FS22" s="10"/>
      <c r="FT22" s="7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>
        <v>5</v>
      </c>
      <c r="B23" s="6">
        <v>1</v>
      </c>
      <c r="C23" s="6"/>
      <c r="D23" s="6"/>
      <c r="E23" s="3" t="s">
        <v>71</v>
      </c>
      <c r="F23" s="6">
        <f>$B$23*COUNTIF(U23:GD23,"e")</f>
        <v>1</v>
      </c>
      <c r="G23" s="6">
        <f>$B$23*COUNTIF(U23:GD23,"z")</f>
        <v>0</v>
      </c>
      <c r="H23" s="6">
        <f t="shared" si="0"/>
        <v>60</v>
      </c>
      <c r="I23" s="6">
        <f t="shared" si="1"/>
        <v>0</v>
      </c>
      <c r="J23" s="6">
        <f t="shared" si="2"/>
        <v>0</v>
      </c>
      <c r="K23" s="6">
        <f t="shared" si="3"/>
        <v>60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3</v>
      </c>
      <c r="S23" s="7">
        <f t="shared" si="11"/>
        <v>0</v>
      </c>
      <c r="T23" s="7">
        <f>$B$23*2.6</f>
        <v>2.6</v>
      </c>
      <c r="U23" s="11"/>
      <c r="V23" s="10"/>
      <c r="W23" s="11"/>
      <c r="X23" s="10"/>
      <c r="Y23" s="11"/>
      <c r="Z23" s="10"/>
      <c r="AA23" s="11"/>
      <c r="AB23" s="10"/>
      <c r="AC23" s="7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7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7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11"/>
      <c r="CM23" s="10"/>
      <c r="CN23" s="7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>
        <f>$B$23*60</f>
        <v>60</v>
      </c>
      <c r="DF23" s="10" t="s">
        <v>72</v>
      </c>
      <c r="DG23" s="11"/>
      <c r="DH23" s="10"/>
      <c r="DI23" s="7">
        <f>$B$23*3</f>
        <v>3</v>
      </c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3</v>
      </c>
      <c r="DV23" s="11"/>
      <c r="DW23" s="10"/>
      <c r="DX23" s="11"/>
      <c r="DY23" s="10"/>
      <c r="DZ23" s="11"/>
      <c r="EA23" s="10"/>
      <c r="EB23" s="11"/>
      <c r="EC23" s="10"/>
      <c r="ED23" s="7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11"/>
      <c r="EX23" s="10"/>
      <c r="EY23" s="7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11"/>
      <c r="FS23" s="10"/>
      <c r="FT23" s="7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/>
      <c r="B24" s="6"/>
      <c r="C24" s="6"/>
      <c r="D24" s="6" t="s">
        <v>73</v>
      </c>
      <c r="E24" s="3" t="s">
        <v>74</v>
      </c>
      <c r="F24" s="6">
        <f>COUNTIF(U24:GD24,"e")</f>
        <v>0</v>
      </c>
      <c r="G24" s="6">
        <f>COUNTIF(U24:GD24,"z")</f>
        <v>1</v>
      </c>
      <c r="H24" s="6">
        <f t="shared" si="0"/>
        <v>5</v>
      </c>
      <c r="I24" s="6">
        <f t="shared" si="1"/>
        <v>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0</v>
      </c>
      <c r="S24" s="7">
        <f t="shared" si="11"/>
        <v>0</v>
      </c>
      <c r="T24" s="7">
        <v>0</v>
      </c>
      <c r="U24" s="11"/>
      <c r="V24" s="10"/>
      <c r="W24" s="11"/>
      <c r="X24" s="10"/>
      <c r="Y24" s="11"/>
      <c r="Z24" s="10"/>
      <c r="AA24" s="11"/>
      <c r="AB24" s="10"/>
      <c r="AC24" s="7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7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7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7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11"/>
      <c r="DH24" s="10"/>
      <c r="DI24" s="7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>
        <v>5</v>
      </c>
      <c r="DW24" s="10" t="s">
        <v>60</v>
      </c>
      <c r="DX24" s="11"/>
      <c r="DY24" s="10"/>
      <c r="DZ24" s="11"/>
      <c r="EA24" s="10"/>
      <c r="EB24" s="11"/>
      <c r="EC24" s="10"/>
      <c r="ED24" s="7">
        <v>0</v>
      </c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11"/>
      <c r="EX24" s="10"/>
      <c r="EY24" s="7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11"/>
      <c r="FS24" s="10"/>
      <c r="FT24" s="7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/>
      <c r="B25" s="6"/>
      <c r="C25" s="6"/>
      <c r="D25" s="6" t="s">
        <v>75</v>
      </c>
      <c r="E25" s="3" t="s">
        <v>76</v>
      </c>
      <c r="F25" s="6">
        <f>COUNTIF(U25:GD25,"e")</f>
        <v>0</v>
      </c>
      <c r="G25" s="6">
        <f>COUNTIF(U25:GD25,"z")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0.6</v>
      </c>
      <c r="U25" s="11"/>
      <c r="V25" s="10"/>
      <c r="W25" s="11"/>
      <c r="X25" s="10"/>
      <c r="Y25" s="11"/>
      <c r="Z25" s="10"/>
      <c r="AA25" s="11"/>
      <c r="AB25" s="10"/>
      <c r="AC25" s="7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7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7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7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7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>
        <v>15</v>
      </c>
      <c r="DW25" s="10" t="s">
        <v>60</v>
      </c>
      <c r="DX25" s="11"/>
      <c r="DY25" s="10"/>
      <c r="DZ25" s="11"/>
      <c r="EA25" s="10"/>
      <c r="EB25" s="11"/>
      <c r="EC25" s="10"/>
      <c r="ED25" s="7">
        <v>1</v>
      </c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1</v>
      </c>
      <c r="EQ25" s="11"/>
      <c r="ER25" s="10"/>
      <c r="ES25" s="11"/>
      <c r="ET25" s="10"/>
      <c r="EU25" s="11"/>
      <c r="EV25" s="10"/>
      <c r="EW25" s="11"/>
      <c r="EX25" s="10"/>
      <c r="EY25" s="7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11"/>
      <c r="FS25" s="10"/>
      <c r="FT25" s="7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>
        <v>6</v>
      </c>
      <c r="B26" s="6">
        <v>1</v>
      </c>
      <c r="C26" s="6"/>
      <c r="D26" s="6"/>
      <c r="E26" s="3" t="s">
        <v>77</v>
      </c>
      <c r="F26" s="6">
        <f>$B$26*COUNTIF(U26:GD26,"e")</f>
        <v>0</v>
      </c>
      <c r="G26" s="6">
        <f>$B$26*COUNTIF(U26:GD26,"z")</f>
        <v>1</v>
      </c>
      <c r="H26" s="6">
        <f t="shared" si="0"/>
        <v>30</v>
      </c>
      <c r="I26" s="6">
        <f t="shared" si="1"/>
        <v>30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f>$B$26*1.2</f>
        <v>1.2</v>
      </c>
      <c r="U26" s="11"/>
      <c r="V26" s="10"/>
      <c r="W26" s="11"/>
      <c r="X26" s="10"/>
      <c r="Y26" s="11"/>
      <c r="Z26" s="10"/>
      <c r="AA26" s="11"/>
      <c r="AB26" s="10"/>
      <c r="AC26" s="7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7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7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7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11"/>
      <c r="DH26" s="10"/>
      <c r="DI26" s="7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>
        <f>$B$26*30</f>
        <v>30</v>
      </c>
      <c r="DW26" s="10" t="s">
        <v>60</v>
      </c>
      <c r="DX26" s="11"/>
      <c r="DY26" s="10"/>
      <c r="DZ26" s="11"/>
      <c r="EA26" s="10"/>
      <c r="EB26" s="11"/>
      <c r="EC26" s="10"/>
      <c r="ED26" s="7">
        <f>$B$26*2</f>
        <v>2</v>
      </c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2</v>
      </c>
      <c r="EQ26" s="11"/>
      <c r="ER26" s="10"/>
      <c r="ES26" s="11"/>
      <c r="ET26" s="10"/>
      <c r="EU26" s="11"/>
      <c r="EV26" s="10"/>
      <c r="EW26" s="11"/>
      <c r="EX26" s="10"/>
      <c r="EY26" s="7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11"/>
      <c r="FQ26" s="10"/>
      <c r="FR26" s="11"/>
      <c r="FS26" s="10"/>
      <c r="FT26" s="7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x14ac:dyDescent="0.2">
      <c r="A27" s="6"/>
      <c r="B27" s="6"/>
      <c r="C27" s="6"/>
      <c r="D27" s="6" t="s">
        <v>78</v>
      </c>
      <c r="E27" s="3" t="s">
        <v>79</v>
      </c>
      <c r="F27" s="6">
        <f>COUNTIF(U27:GD27,"e")</f>
        <v>0</v>
      </c>
      <c r="G27" s="6">
        <f>COUNTIF(U27:GD27,"z")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0.6</v>
      </c>
      <c r="U27" s="11"/>
      <c r="V27" s="10"/>
      <c r="W27" s="11"/>
      <c r="X27" s="10"/>
      <c r="Y27" s="11"/>
      <c r="Z27" s="10"/>
      <c r="AA27" s="11"/>
      <c r="AB27" s="10"/>
      <c r="AC27" s="7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7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7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7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>
        <v>15</v>
      </c>
      <c r="DW27" s="10" t="s">
        <v>60</v>
      </c>
      <c r="DX27" s="11"/>
      <c r="DY27" s="10"/>
      <c r="DZ27" s="11"/>
      <c r="EA27" s="10"/>
      <c r="EB27" s="11"/>
      <c r="EC27" s="10"/>
      <c r="ED27" s="7">
        <v>1</v>
      </c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  <c r="EQ27" s="11"/>
      <c r="ER27" s="10"/>
      <c r="ES27" s="11"/>
      <c r="ET27" s="10"/>
      <c r="EU27" s="11"/>
      <c r="EV27" s="10"/>
      <c r="EW27" s="11"/>
      <c r="EX27" s="10"/>
      <c r="EY27" s="7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18"/>
        <v>0</v>
      </c>
      <c r="FL27" s="11"/>
      <c r="FM27" s="10"/>
      <c r="FN27" s="11"/>
      <c r="FO27" s="10"/>
      <c r="FP27" s="11"/>
      <c r="FQ27" s="10"/>
      <c r="FR27" s="11"/>
      <c r="FS27" s="10"/>
      <c r="FT27" s="7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x14ac:dyDescent="0.2">
      <c r="A28" s="6"/>
      <c r="B28" s="6"/>
      <c r="C28" s="6"/>
      <c r="D28" s="6" t="s">
        <v>80</v>
      </c>
      <c r="E28" s="3" t="s">
        <v>81</v>
      </c>
      <c r="F28" s="6">
        <f>COUNTIF(U28:GD28,"e")</f>
        <v>0</v>
      </c>
      <c r="G28" s="6">
        <f>COUNTIF(U28:GD28,"z")</f>
        <v>1</v>
      </c>
      <c r="H28" s="6">
        <f t="shared" si="0"/>
        <v>15</v>
      </c>
      <c r="I28" s="6">
        <f t="shared" si="1"/>
        <v>15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</v>
      </c>
      <c r="S28" s="7">
        <f t="shared" si="11"/>
        <v>0</v>
      </c>
      <c r="T28" s="7">
        <v>0.6</v>
      </c>
      <c r="U28" s="11"/>
      <c r="V28" s="10"/>
      <c r="W28" s="11"/>
      <c r="X28" s="10"/>
      <c r="Y28" s="11"/>
      <c r="Z28" s="10"/>
      <c r="AA28" s="11"/>
      <c r="AB28" s="10"/>
      <c r="AC28" s="7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7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7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>
        <v>15</v>
      </c>
      <c r="DW28" s="10" t="s">
        <v>60</v>
      </c>
      <c r="DX28" s="11"/>
      <c r="DY28" s="10"/>
      <c r="DZ28" s="11"/>
      <c r="EA28" s="10"/>
      <c r="EB28" s="11"/>
      <c r="EC28" s="10"/>
      <c r="ED28" s="7">
        <v>1</v>
      </c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</v>
      </c>
      <c r="EQ28" s="11"/>
      <c r="ER28" s="10"/>
      <c r="ES28" s="11"/>
      <c r="ET28" s="10"/>
      <c r="EU28" s="11"/>
      <c r="EV28" s="10"/>
      <c r="EW28" s="11"/>
      <c r="EX28" s="10"/>
      <c r="EY28" s="7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18"/>
        <v>0</v>
      </c>
      <c r="FL28" s="11"/>
      <c r="FM28" s="10"/>
      <c r="FN28" s="11"/>
      <c r="FO28" s="10"/>
      <c r="FP28" s="11"/>
      <c r="FQ28" s="10"/>
      <c r="FR28" s="11"/>
      <c r="FS28" s="10"/>
      <c r="FT28" s="7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19"/>
        <v>0</v>
      </c>
    </row>
    <row r="29" spans="1:188" x14ac:dyDescent="0.2">
      <c r="A29" s="6"/>
      <c r="B29" s="6"/>
      <c r="C29" s="6"/>
      <c r="D29" s="6" t="s">
        <v>82</v>
      </c>
      <c r="E29" s="3" t="s">
        <v>83</v>
      </c>
      <c r="F29" s="6">
        <f>COUNTIF(U29:GD29,"e")</f>
        <v>0</v>
      </c>
      <c r="G29" s="6">
        <f>COUNTIF(U29:GD29,"z")</f>
        <v>1</v>
      </c>
      <c r="H29" s="6">
        <f t="shared" si="0"/>
        <v>15</v>
      </c>
      <c r="I29" s="6">
        <f t="shared" si="1"/>
        <v>15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7">
        <f t="shared" si="10"/>
        <v>1</v>
      </c>
      <c r="S29" s="7">
        <f t="shared" si="11"/>
        <v>0</v>
      </c>
      <c r="T29" s="7">
        <v>0.6</v>
      </c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2"/>
        <v>0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3"/>
        <v>0</v>
      </c>
      <c r="BK29" s="11"/>
      <c r="BL29" s="10"/>
      <c r="BM29" s="11"/>
      <c r="BN29" s="10"/>
      <c r="BO29" s="11"/>
      <c r="BP29" s="10"/>
      <c r="BQ29" s="11"/>
      <c r="BR29" s="10"/>
      <c r="BS29" s="7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4"/>
        <v>0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5"/>
        <v>0</v>
      </c>
      <c r="DA29" s="11"/>
      <c r="DB29" s="10"/>
      <c r="DC29" s="11"/>
      <c r="DD29" s="10"/>
      <c r="DE29" s="11"/>
      <c r="DF29" s="10"/>
      <c r="DG29" s="11"/>
      <c r="DH29" s="10"/>
      <c r="DI29" s="7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6"/>
        <v>0</v>
      </c>
      <c r="DV29" s="11">
        <v>15</v>
      </c>
      <c r="DW29" s="10" t="s">
        <v>60</v>
      </c>
      <c r="DX29" s="11"/>
      <c r="DY29" s="10"/>
      <c r="DZ29" s="11"/>
      <c r="EA29" s="10"/>
      <c r="EB29" s="11"/>
      <c r="EC29" s="10"/>
      <c r="ED29" s="7">
        <v>1</v>
      </c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7"/>
        <v>1</v>
      </c>
      <c r="EQ29" s="11"/>
      <c r="ER29" s="10"/>
      <c r="ES29" s="11"/>
      <c r="ET29" s="10"/>
      <c r="EU29" s="11"/>
      <c r="EV29" s="10"/>
      <c r="EW29" s="11"/>
      <c r="EX29" s="10"/>
      <c r="EY29" s="7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18"/>
        <v>0</v>
      </c>
      <c r="FL29" s="11"/>
      <c r="FM29" s="10"/>
      <c r="FN29" s="11"/>
      <c r="FO29" s="10"/>
      <c r="FP29" s="11"/>
      <c r="FQ29" s="10"/>
      <c r="FR29" s="11"/>
      <c r="FS29" s="10"/>
      <c r="FT29" s="7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19"/>
        <v>0</v>
      </c>
    </row>
    <row r="30" spans="1:188" x14ac:dyDescent="0.2">
      <c r="A30" s="6">
        <v>7</v>
      </c>
      <c r="B30" s="6">
        <v>1</v>
      </c>
      <c r="C30" s="6"/>
      <c r="D30" s="6"/>
      <c r="E30" s="3" t="s">
        <v>84</v>
      </c>
      <c r="F30" s="6">
        <f>$B$30*COUNTIF(U30:GD30,"e")</f>
        <v>0</v>
      </c>
      <c r="G30" s="6">
        <f>$B$30*COUNTIF(U30:GD30,"z")</f>
        <v>1</v>
      </c>
      <c r="H30" s="6">
        <f t="shared" si="0"/>
        <v>15</v>
      </c>
      <c r="I30" s="6">
        <f t="shared" si="1"/>
        <v>15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7">
        <f t="shared" si="10"/>
        <v>1</v>
      </c>
      <c r="S30" s="7">
        <f t="shared" si="11"/>
        <v>0</v>
      </c>
      <c r="T30" s="7">
        <f>$B$30*0.6</f>
        <v>0.6</v>
      </c>
      <c r="U30" s="11"/>
      <c r="V30" s="10"/>
      <c r="W30" s="11"/>
      <c r="X30" s="10"/>
      <c r="Y30" s="11"/>
      <c r="Z30" s="10"/>
      <c r="AA30" s="11"/>
      <c r="AB30" s="10"/>
      <c r="AC30" s="7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2"/>
        <v>0</v>
      </c>
      <c r="AP30" s="11"/>
      <c r="AQ30" s="10"/>
      <c r="AR30" s="11"/>
      <c r="AS30" s="10"/>
      <c r="AT30" s="11"/>
      <c r="AU30" s="10"/>
      <c r="AV30" s="11"/>
      <c r="AW30" s="10"/>
      <c r="AX30" s="7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3"/>
        <v>0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4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5"/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6"/>
        <v>0</v>
      </c>
      <c r="DV30" s="11">
        <f>$B$30*15</f>
        <v>15</v>
      </c>
      <c r="DW30" s="10" t="s">
        <v>60</v>
      </c>
      <c r="DX30" s="11"/>
      <c r="DY30" s="10"/>
      <c r="DZ30" s="11"/>
      <c r="EA30" s="10"/>
      <c r="EB30" s="11"/>
      <c r="EC30" s="10"/>
      <c r="ED30" s="7">
        <f>$B$30*1</f>
        <v>1</v>
      </c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7"/>
        <v>1</v>
      </c>
      <c r="EQ30" s="11"/>
      <c r="ER30" s="10"/>
      <c r="ES30" s="11"/>
      <c r="ET30" s="10"/>
      <c r="EU30" s="11"/>
      <c r="EV30" s="10"/>
      <c r="EW30" s="11"/>
      <c r="EX30" s="10"/>
      <c r="EY30" s="7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18"/>
        <v>0</v>
      </c>
      <c r="FL30" s="11"/>
      <c r="FM30" s="10"/>
      <c r="FN30" s="11"/>
      <c r="FO30" s="10"/>
      <c r="FP30" s="11"/>
      <c r="FQ30" s="10"/>
      <c r="FR30" s="11"/>
      <c r="FS30" s="10"/>
      <c r="FT30" s="7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19"/>
        <v>0</v>
      </c>
    </row>
    <row r="31" spans="1:188" ht="15.95" customHeight="1" x14ac:dyDescent="0.2">
      <c r="A31" s="6"/>
      <c r="B31" s="6"/>
      <c r="C31" s="6"/>
      <c r="D31" s="6"/>
      <c r="E31" s="6" t="s">
        <v>85</v>
      </c>
      <c r="F31" s="6">
        <f t="shared" ref="F31:AK31" si="20">SUM(F17:F30)</f>
        <v>1</v>
      </c>
      <c r="G31" s="6">
        <f t="shared" si="20"/>
        <v>14</v>
      </c>
      <c r="H31" s="6">
        <f t="shared" si="20"/>
        <v>365</v>
      </c>
      <c r="I31" s="6">
        <f t="shared" si="20"/>
        <v>140</v>
      </c>
      <c r="J31" s="6">
        <f t="shared" si="20"/>
        <v>0</v>
      </c>
      <c r="K31" s="6">
        <f t="shared" si="20"/>
        <v>150</v>
      </c>
      <c r="L31" s="6">
        <f t="shared" si="20"/>
        <v>0</v>
      </c>
      <c r="M31" s="6">
        <f t="shared" si="20"/>
        <v>60</v>
      </c>
      <c r="N31" s="6">
        <f t="shared" si="20"/>
        <v>15</v>
      </c>
      <c r="O31" s="6">
        <f t="shared" si="20"/>
        <v>0</v>
      </c>
      <c r="P31" s="6">
        <f t="shared" si="20"/>
        <v>0</v>
      </c>
      <c r="Q31" s="6">
        <f t="shared" si="20"/>
        <v>0</v>
      </c>
      <c r="R31" s="7">
        <f t="shared" si="20"/>
        <v>18</v>
      </c>
      <c r="S31" s="7">
        <f t="shared" si="20"/>
        <v>1</v>
      </c>
      <c r="T31" s="7">
        <f t="shared" si="20"/>
        <v>12.199999999999998</v>
      </c>
      <c r="U31" s="11">
        <f t="shared" si="20"/>
        <v>15</v>
      </c>
      <c r="V31" s="10">
        <f t="shared" si="20"/>
        <v>0</v>
      </c>
      <c r="W31" s="11">
        <f t="shared" si="20"/>
        <v>0</v>
      </c>
      <c r="X31" s="10">
        <f t="shared" si="20"/>
        <v>0</v>
      </c>
      <c r="Y31" s="11">
        <f t="shared" si="20"/>
        <v>0</v>
      </c>
      <c r="Z31" s="10">
        <f t="shared" si="20"/>
        <v>0</v>
      </c>
      <c r="AA31" s="11">
        <f t="shared" si="20"/>
        <v>0</v>
      </c>
      <c r="AB31" s="10">
        <f t="shared" si="20"/>
        <v>0</v>
      </c>
      <c r="AC31" s="7">
        <f t="shared" si="20"/>
        <v>1</v>
      </c>
      <c r="AD31" s="11">
        <f t="shared" si="20"/>
        <v>0</v>
      </c>
      <c r="AE31" s="10">
        <f t="shared" si="20"/>
        <v>0</v>
      </c>
      <c r="AF31" s="11">
        <f t="shared" si="20"/>
        <v>0</v>
      </c>
      <c r="AG31" s="10">
        <f t="shared" si="20"/>
        <v>0</v>
      </c>
      <c r="AH31" s="11">
        <f t="shared" si="20"/>
        <v>0</v>
      </c>
      <c r="AI31" s="10">
        <f t="shared" si="20"/>
        <v>0</v>
      </c>
      <c r="AJ31" s="11">
        <f t="shared" si="20"/>
        <v>0</v>
      </c>
      <c r="AK31" s="10">
        <f t="shared" si="20"/>
        <v>0</v>
      </c>
      <c r="AL31" s="11">
        <f t="shared" ref="AL31:BQ31" si="21">SUM(AL17:AL30)</f>
        <v>0</v>
      </c>
      <c r="AM31" s="10">
        <f t="shared" si="21"/>
        <v>0</v>
      </c>
      <c r="AN31" s="7">
        <f t="shared" si="21"/>
        <v>0</v>
      </c>
      <c r="AO31" s="7">
        <f t="shared" si="21"/>
        <v>1</v>
      </c>
      <c r="AP31" s="11">
        <f t="shared" si="21"/>
        <v>0</v>
      </c>
      <c r="AQ31" s="10">
        <f t="shared" si="21"/>
        <v>0</v>
      </c>
      <c r="AR31" s="11">
        <f t="shared" si="21"/>
        <v>0</v>
      </c>
      <c r="AS31" s="10">
        <f t="shared" si="21"/>
        <v>0</v>
      </c>
      <c r="AT31" s="11">
        <f t="shared" si="21"/>
        <v>0</v>
      </c>
      <c r="AU31" s="10">
        <f t="shared" si="21"/>
        <v>0</v>
      </c>
      <c r="AV31" s="11">
        <f t="shared" si="21"/>
        <v>0</v>
      </c>
      <c r="AW31" s="10">
        <f t="shared" si="21"/>
        <v>0</v>
      </c>
      <c r="AX31" s="7">
        <f t="shared" si="21"/>
        <v>0</v>
      </c>
      <c r="AY31" s="11">
        <f t="shared" si="21"/>
        <v>0</v>
      </c>
      <c r="AZ31" s="10">
        <f t="shared" si="21"/>
        <v>0</v>
      </c>
      <c r="BA31" s="11">
        <f t="shared" si="21"/>
        <v>0</v>
      </c>
      <c r="BB31" s="10">
        <f t="shared" si="21"/>
        <v>0</v>
      </c>
      <c r="BC31" s="11">
        <f t="shared" si="21"/>
        <v>0</v>
      </c>
      <c r="BD31" s="10">
        <f t="shared" si="21"/>
        <v>0</v>
      </c>
      <c r="BE31" s="11">
        <f t="shared" si="21"/>
        <v>0</v>
      </c>
      <c r="BF31" s="10">
        <f t="shared" si="21"/>
        <v>0</v>
      </c>
      <c r="BG31" s="11">
        <f t="shared" si="21"/>
        <v>0</v>
      </c>
      <c r="BH31" s="10">
        <f t="shared" si="21"/>
        <v>0</v>
      </c>
      <c r="BI31" s="7">
        <f t="shared" si="21"/>
        <v>0</v>
      </c>
      <c r="BJ31" s="7">
        <f t="shared" si="21"/>
        <v>0</v>
      </c>
      <c r="BK31" s="11">
        <f t="shared" si="21"/>
        <v>0</v>
      </c>
      <c r="BL31" s="10">
        <f t="shared" si="21"/>
        <v>0</v>
      </c>
      <c r="BM31" s="11">
        <f t="shared" si="21"/>
        <v>0</v>
      </c>
      <c r="BN31" s="10">
        <f t="shared" si="21"/>
        <v>0</v>
      </c>
      <c r="BO31" s="11">
        <f t="shared" si="21"/>
        <v>30</v>
      </c>
      <c r="BP31" s="10">
        <f t="shared" si="21"/>
        <v>0</v>
      </c>
      <c r="BQ31" s="11">
        <f t="shared" si="21"/>
        <v>0</v>
      </c>
      <c r="BR31" s="10">
        <f t="shared" ref="BR31:CW31" si="22">SUM(BR17:BR30)</f>
        <v>0</v>
      </c>
      <c r="BS31" s="7">
        <f t="shared" si="22"/>
        <v>2</v>
      </c>
      <c r="BT31" s="11">
        <f t="shared" si="22"/>
        <v>30</v>
      </c>
      <c r="BU31" s="10">
        <f t="shared" si="22"/>
        <v>0</v>
      </c>
      <c r="BV31" s="11">
        <f t="shared" si="22"/>
        <v>0</v>
      </c>
      <c r="BW31" s="10">
        <f t="shared" si="22"/>
        <v>0</v>
      </c>
      <c r="BX31" s="11">
        <f t="shared" si="22"/>
        <v>0</v>
      </c>
      <c r="BY31" s="10">
        <f t="shared" si="22"/>
        <v>0</v>
      </c>
      <c r="BZ31" s="11">
        <f t="shared" si="22"/>
        <v>0</v>
      </c>
      <c r="CA31" s="10">
        <f t="shared" si="22"/>
        <v>0</v>
      </c>
      <c r="CB31" s="11">
        <f t="shared" si="22"/>
        <v>0</v>
      </c>
      <c r="CC31" s="10">
        <f t="shared" si="22"/>
        <v>0</v>
      </c>
      <c r="CD31" s="7">
        <f t="shared" si="22"/>
        <v>0</v>
      </c>
      <c r="CE31" s="7">
        <f t="shared" si="22"/>
        <v>2</v>
      </c>
      <c r="CF31" s="11">
        <f t="shared" si="22"/>
        <v>15</v>
      </c>
      <c r="CG31" s="10">
        <f t="shared" si="22"/>
        <v>0</v>
      </c>
      <c r="CH31" s="11">
        <f t="shared" si="22"/>
        <v>0</v>
      </c>
      <c r="CI31" s="10">
        <f t="shared" si="22"/>
        <v>0</v>
      </c>
      <c r="CJ31" s="11">
        <f t="shared" si="22"/>
        <v>60</v>
      </c>
      <c r="CK31" s="10">
        <f t="shared" si="22"/>
        <v>0</v>
      </c>
      <c r="CL31" s="11">
        <f t="shared" si="22"/>
        <v>0</v>
      </c>
      <c r="CM31" s="10">
        <f t="shared" si="22"/>
        <v>0</v>
      </c>
      <c r="CN31" s="7">
        <f t="shared" si="22"/>
        <v>4</v>
      </c>
      <c r="CO31" s="11">
        <f t="shared" si="22"/>
        <v>30</v>
      </c>
      <c r="CP31" s="10">
        <f t="shared" si="22"/>
        <v>0</v>
      </c>
      <c r="CQ31" s="11">
        <f t="shared" si="22"/>
        <v>15</v>
      </c>
      <c r="CR31" s="10">
        <f t="shared" si="22"/>
        <v>0</v>
      </c>
      <c r="CS31" s="11">
        <f t="shared" si="22"/>
        <v>0</v>
      </c>
      <c r="CT31" s="10">
        <f t="shared" si="22"/>
        <v>0</v>
      </c>
      <c r="CU31" s="11">
        <f t="shared" si="22"/>
        <v>0</v>
      </c>
      <c r="CV31" s="10">
        <f t="shared" si="22"/>
        <v>0</v>
      </c>
      <c r="CW31" s="11">
        <f t="shared" si="22"/>
        <v>0</v>
      </c>
      <c r="CX31" s="10">
        <f t="shared" ref="CX31:EC31" si="23">SUM(CX17:CX30)</f>
        <v>0</v>
      </c>
      <c r="CY31" s="7">
        <f t="shared" si="23"/>
        <v>1</v>
      </c>
      <c r="CZ31" s="7">
        <f t="shared" si="23"/>
        <v>5</v>
      </c>
      <c r="DA31" s="11">
        <f t="shared" si="23"/>
        <v>0</v>
      </c>
      <c r="DB31" s="10">
        <f t="shared" si="23"/>
        <v>0</v>
      </c>
      <c r="DC31" s="11">
        <f t="shared" si="23"/>
        <v>0</v>
      </c>
      <c r="DD31" s="10">
        <f t="shared" si="23"/>
        <v>0</v>
      </c>
      <c r="DE31" s="11">
        <f t="shared" si="23"/>
        <v>60</v>
      </c>
      <c r="DF31" s="10">
        <f t="shared" si="23"/>
        <v>0</v>
      </c>
      <c r="DG31" s="11">
        <f t="shared" si="23"/>
        <v>0</v>
      </c>
      <c r="DH31" s="10">
        <f t="shared" si="23"/>
        <v>0</v>
      </c>
      <c r="DI31" s="7">
        <f t="shared" si="23"/>
        <v>3</v>
      </c>
      <c r="DJ31" s="11">
        <f t="shared" si="23"/>
        <v>0</v>
      </c>
      <c r="DK31" s="10">
        <f t="shared" si="23"/>
        <v>0</v>
      </c>
      <c r="DL31" s="11">
        <f t="shared" si="23"/>
        <v>0</v>
      </c>
      <c r="DM31" s="10">
        <f t="shared" si="23"/>
        <v>0</v>
      </c>
      <c r="DN31" s="11">
        <f t="shared" si="23"/>
        <v>0</v>
      </c>
      <c r="DO31" s="10">
        <f t="shared" si="23"/>
        <v>0</v>
      </c>
      <c r="DP31" s="11">
        <f t="shared" si="23"/>
        <v>0</v>
      </c>
      <c r="DQ31" s="10">
        <f t="shared" si="23"/>
        <v>0</v>
      </c>
      <c r="DR31" s="11">
        <f t="shared" si="23"/>
        <v>0</v>
      </c>
      <c r="DS31" s="10">
        <f t="shared" si="23"/>
        <v>0</v>
      </c>
      <c r="DT31" s="7">
        <f t="shared" si="23"/>
        <v>0</v>
      </c>
      <c r="DU31" s="7">
        <f t="shared" si="23"/>
        <v>3</v>
      </c>
      <c r="DV31" s="11">
        <f t="shared" si="23"/>
        <v>110</v>
      </c>
      <c r="DW31" s="10">
        <f t="shared" si="23"/>
        <v>0</v>
      </c>
      <c r="DX31" s="11">
        <f t="shared" si="23"/>
        <v>0</v>
      </c>
      <c r="DY31" s="10">
        <f t="shared" si="23"/>
        <v>0</v>
      </c>
      <c r="DZ31" s="11">
        <f t="shared" si="23"/>
        <v>0</v>
      </c>
      <c r="EA31" s="10">
        <f t="shared" si="23"/>
        <v>0</v>
      </c>
      <c r="EB31" s="11">
        <f t="shared" si="23"/>
        <v>0</v>
      </c>
      <c r="EC31" s="10">
        <f t="shared" si="23"/>
        <v>0</v>
      </c>
      <c r="ED31" s="7">
        <f t="shared" ref="ED31:FI31" si="24">SUM(ED17:ED30)</f>
        <v>7</v>
      </c>
      <c r="EE31" s="11">
        <f t="shared" si="24"/>
        <v>0</v>
      </c>
      <c r="EF31" s="10">
        <f t="shared" si="24"/>
        <v>0</v>
      </c>
      <c r="EG31" s="11">
        <f t="shared" si="24"/>
        <v>0</v>
      </c>
      <c r="EH31" s="10">
        <f t="shared" si="24"/>
        <v>0</v>
      </c>
      <c r="EI31" s="11">
        <f t="shared" si="24"/>
        <v>0</v>
      </c>
      <c r="EJ31" s="10">
        <f t="shared" si="24"/>
        <v>0</v>
      </c>
      <c r="EK31" s="11">
        <f t="shared" si="24"/>
        <v>0</v>
      </c>
      <c r="EL31" s="10">
        <f t="shared" si="24"/>
        <v>0</v>
      </c>
      <c r="EM31" s="11">
        <f t="shared" si="24"/>
        <v>0</v>
      </c>
      <c r="EN31" s="10">
        <f t="shared" si="24"/>
        <v>0</v>
      </c>
      <c r="EO31" s="7">
        <f t="shared" si="24"/>
        <v>0</v>
      </c>
      <c r="EP31" s="7">
        <f t="shared" si="24"/>
        <v>7</v>
      </c>
      <c r="EQ31" s="11">
        <f t="shared" si="24"/>
        <v>0</v>
      </c>
      <c r="ER31" s="10">
        <f t="shared" si="24"/>
        <v>0</v>
      </c>
      <c r="ES31" s="11">
        <f t="shared" si="24"/>
        <v>0</v>
      </c>
      <c r="ET31" s="10">
        <f t="shared" si="24"/>
        <v>0</v>
      </c>
      <c r="EU31" s="11">
        <f t="shared" si="24"/>
        <v>0</v>
      </c>
      <c r="EV31" s="10">
        <f t="shared" si="24"/>
        <v>0</v>
      </c>
      <c r="EW31" s="11">
        <f t="shared" si="24"/>
        <v>0</v>
      </c>
      <c r="EX31" s="10">
        <f t="shared" si="24"/>
        <v>0</v>
      </c>
      <c r="EY31" s="7">
        <f t="shared" si="24"/>
        <v>0</v>
      </c>
      <c r="EZ31" s="11">
        <f t="shared" si="24"/>
        <v>0</v>
      </c>
      <c r="FA31" s="10">
        <f t="shared" si="24"/>
        <v>0</v>
      </c>
      <c r="FB31" s="11">
        <f t="shared" si="24"/>
        <v>0</v>
      </c>
      <c r="FC31" s="10">
        <f t="shared" si="24"/>
        <v>0</v>
      </c>
      <c r="FD31" s="11">
        <f t="shared" si="24"/>
        <v>0</v>
      </c>
      <c r="FE31" s="10">
        <f t="shared" si="24"/>
        <v>0</v>
      </c>
      <c r="FF31" s="11">
        <f t="shared" si="24"/>
        <v>0</v>
      </c>
      <c r="FG31" s="10">
        <f t="shared" si="24"/>
        <v>0</v>
      </c>
      <c r="FH31" s="11">
        <f t="shared" si="24"/>
        <v>0</v>
      </c>
      <c r="FI31" s="10">
        <f t="shared" si="24"/>
        <v>0</v>
      </c>
      <c r="FJ31" s="7">
        <f t="shared" ref="FJ31:GF31" si="25">SUM(FJ17:FJ30)</f>
        <v>0</v>
      </c>
      <c r="FK31" s="7">
        <f t="shared" si="25"/>
        <v>0</v>
      </c>
      <c r="FL31" s="11">
        <f t="shared" si="25"/>
        <v>0</v>
      </c>
      <c r="FM31" s="10">
        <f t="shared" si="25"/>
        <v>0</v>
      </c>
      <c r="FN31" s="11">
        <f t="shared" si="25"/>
        <v>0</v>
      </c>
      <c r="FO31" s="10">
        <f t="shared" si="25"/>
        <v>0</v>
      </c>
      <c r="FP31" s="11">
        <f t="shared" si="25"/>
        <v>0</v>
      </c>
      <c r="FQ31" s="10">
        <f t="shared" si="25"/>
        <v>0</v>
      </c>
      <c r="FR31" s="11">
        <f t="shared" si="25"/>
        <v>0</v>
      </c>
      <c r="FS31" s="10">
        <f t="shared" si="25"/>
        <v>0</v>
      </c>
      <c r="FT31" s="7">
        <f t="shared" si="25"/>
        <v>0</v>
      </c>
      <c r="FU31" s="11">
        <f t="shared" si="25"/>
        <v>0</v>
      </c>
      <c r="FV31" s="10">
        <f t="shared" si="25"/>
        <v>0</v>
      </c>
      <c r="FW31" s="11">
        <f t="shared" si="25"/>
        <v>0</v>
      </c>
      <c r="FX31" s="10">
        <f t="shared" si="25"/>
        <v>0</v>
      </c>
      <c r="FY31" s="11">
        <f t="shared" si="25"/>
        <v>0</v>
      </c>
      <c r="FZ31" s="10">
        <f t="shared" si="25"/>
        <v>0</v>
      </c>
      <c r="GA31" s="11">
        <f t="shared" si="25"/>
        <v>0</v>
      </c>
      <c r="GB31" s="10">
        <f t="shared" si="25"/>
        <v>0</v>
      </c>
      <c r="GC31" s="11">
        <f t="shared" si="25"/>
        <v>0</v>
      </c>
      <c r="GD31" s="10">
        <f t="shared" si="25"/>
        <v>0</v>
      </c>
      <c r="GE31" s="7">
        <f t="shared" si="25"/>
        <v>0</v>
      </c>
      <c r="GF31" s="7">
        <f t="shared" si="25"/>
        <v>0</v>
      </c>
    </row>
    <row r="32" spans="1:188" ht="20.100000000000001" customHeight="1" x14ac:dyDescent="0.2">
      <c r="A32" s="19" t="s">
        <v>86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9"/>
      <c r="GF32" s="13"/>
    </row>
    <row r="33" spans="1:188" x14ac:dyDescent="0.2">
      <c r="A33" s="6"/>
      <c r="B33" s="6"/>
      <c r="C33" s="6"/>
      <c r="D33" s="6" t="s">
        <v>87</v>
      </c>
      <c r="E33" s="3" t="s">
        <v>88</v>
      </c>
      <c r="F33" s="6">
        <f t="shared" ref="F33:F40" si="26">COUNTIF(U33:GD33,"e")</f>
        <v>1</v>
      </c>
      <c r="G33" s="6">
        <f t="shared" ref="G33:G40" si="27">COUNTIF(U33:GD33,"z")</f>
        <v>1</v>
      </c>
      <c r="H33" s="6">
        <f t="shared" ref="H33:H40" si="28">SUM(I33:Q33)</f>
        <v>60</v>
      </c>
      <c r="I33" s="6">
        <f t="shared" ref="I33:I40" si="29">U33+AP33+BK33+CF33+DA33+DV33+EQ33+FL33</f>
        <v>30</v>
      </c>
      <c r="J33" s="6">
        <f t="shared" ref="J33:J40" si="30">W33+AR33+BM33+CH33+DC33+DX33+ES33+FN33</f>
        <v>30</v>
      </c>
      <c r="K33" s="6">
        <f t="shared" ref="K33:K40" si="31">Y33+AT33+BO33+CJ33+DE33+DZ33+EU33+FP33</f>
        <v>0</v>
      </c>
      <c r="L33" s="6">
        <f t="shared" ref="L33:L40" si="32">AA33+AV33+BQ33+CL33+DG33+EB33+EW33+FR33</f>
        <v>0</v>
      </c>
      <c r="M33" s="6">
        <f t="shared" ref="M33:M40" si="33">AD33+AY33+BT33+CO33+DJ33+EE33+EZ33+FU33</f>
        <v>0</v>
      </c>
      <c r="N33" s="6">
        <f t="shared" ref="N33:N40" si="34">AF33+BA33+BV33+CQ33+DL33+EG33+FB33+FW33</f>
        <v>0</v>
      </c>
      <c r="O33" s="6">
        <f t="shared" ref="O33:O40" si="35">AH33+BC33+BX33+CS33+DN33+EI33+FD33+FY33</f>
        <v>0</v>
      </c>
      <c r="P33" s="6">
        <f t="shared" ref="P33:P40" si="36">AJ33+BE33+BZ33+CU33+DP33+EK33+FF33+GA33</f>
        <v>0</v>
      </c>
      <c r="Q33" s="6">
        <f t="shared" ref="Q33:Q40" si="37">AL33+BG33+CB33+CW33+DR33+EM33+FH33+GC33</f>
        <v>0</v>
      </c>
      <c r="R33" s="7">
        <f t="shared" ref="R33:R40" si="38">AO33+BJ33+CE33+CZ33+DU33+EP33+FK33+GF33</f>
        <v>5</v>
      </c>
      <c r="S33" s="7">
        <f t="shared" ref="S33:S40" si="39">AN33+BI33+CD33+CY33+DT33+EO33+FJ33+GE33</f>
        <v>0</v>
      </c>
      <c r="T33" s="7">
        <v>2.6</v>
      </c>
      <c r="U33" s="11">
        <v>30</v>
      </c>
      <c r="V33" s="10" t="s">
        <v>72</v>
      </c>
      <c r="W33" s="11">
        <v>30</v>
      </c>
      <c r="X33" s="10" t="s">
        <v>60</v>
      </c>
      <c r="Y33" s="11"/>
      <c r="Z33" s="10"/>
      <c r="AA33" s="11"/>
      <c r="AB33" s="10"/>
      <c r="AC33" s="7">
        <v>5</v>
      </c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ref="AO33:AO40" si="40">AC33+AN33</f>
        <v>5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ref="BJ33:BJ40" si="41">AX33+BI33</f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ref="CE33:CE40" si="42">BS33+CD33</f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ref="CZ33:CZ40" si="43">CN33+CY33</f>
        <v>0</v>
      </c>
      <c r="DA33" s="11"/>
      <c r="DB33" s="10"/>
      <c r="DC33" s="11"/>
      <c r="DD33" s="10"/>
      <c r="DE33" s="11"/>
      <c r="DF33" s="10"/>
      <c r="DG33" s="11"/>
      <c r="DH33" s="10"/>
      <c r="DI33" s="7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ref="DU33:DU40" si="44">DI33+DT33</f>
        <v>0</v>
      </c>
      <c r="DV33" s="11"/>
      <c r="DW33" s="10"/>
      <c r="DX33" s="11"/>
      <c r="DY33" s="10"/>
      <c r="DZ33" s="11"/>
      <c r="EA33" s="10"/>
      <c r="EB33" s="11"/>
      <c r="EC33" s="10"/>
      <c r="ED33" s="7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ref="EP33:EP40" si="45">ED33+EO33</f>
        <v>0</v>
      </c>
      <c r="EQ33" s="11"/>
      <c r="ER33" s="10"/>
      <c r="ES33" s="11"/>
      <c r="ET33" s="10"/>
      <c r="EU33" s="11"/>
      <c r="EV33" s="10"/>
      <c r="EW33" s="11"/>
      <c r="EX33" s="10"/>
      <c r="EY33" s="7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ref="FK33:FK40" si="46">EY33+FJ33</f>
        <v>0</v>
      </c>
      <c r="FL33" s="11"/>
      <c r="FM33" s="10"/>
      <c r="FN33" s="11"/>
      <c r="FO33" s="10"/>
      <c r="FP33" s="11"/>
      <c r="FQ33" s="10"/>
      <c r="FR33" s="11"/>
      <c r="FS33" s="10"/>
      <c r="FT33" s="7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ref="GF33:GF40" si="47">FT33+GE33</f>
        <v>0</v>
      </c>
    </row>
    <row r="34" spans="1:188" x14ac:dyDescent="0.2">
      <c r="A34" s="6"/>
      <c r="B34" s="6"/>
      <c r="C34" s="6"/>
      <c r="D34" s="6" t="s">
        <v>89</v>
      </c>
      <c r="E34" s="3" t="s">
        <v>90</v>
      </c>
      <c r="F34" s="6">
        <f t="shared" si="26"/>
        <v>1</v>
      </c>
      <c r="G34" s="6">
        <f t="shared" si="27"/>
        <v>1</v>
      </c>
      <c r="H34" s="6">
        <f t="shared" si="28"/>
        <v>75</v>
      </c>
      <c r="I34" s="6">
        <f t="shared" si="29"/>
        <v>45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30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6</v>
      </c>
      <c r="S34" s="7">
        <f t="shared" si="39"/>
        <v>2.6</v>
      </c>
      <c r="T34" s="7">
        <v>3.2</v>
      </c>
      <c r="U34" s="11">
        <v>45</v>
      </c>
      <c r="V34" s="10" t="s">
        <v>72</v>
      </c>
      <c r="W34" s="11"/>
      <c r="X34" s="10"/>
      <c r="Y34" s="11"/>
      <c r="Z34" s="10"/>
      <c r="AA34" s="11"/>
      <c r="AB34" s="10"/>
      <c r="AC34" s="7">
        <v>3.4</v>
      </c>
      <c r="AD34" s="11"/>
      <c r="AE34" s="10"/>
      <c r="AF34" s="11">
        <v>30</v>
      </c>
      <c r="AG34" s="10" t="s">
        <v>60</v>
      </c>
      <c r="AH34" s="11"/>
      <c r="AI34" s="10"/>
      <c r="AJ34" s="11"/>
      <c r="AK34" s="10"/>
      <c r="AL34" s="11"/>
      <c r="AM34" s="10"/>
      <c r="AN34" s="7">
        <v>2.6</v>
      </c>
      <c r="AO34" s="7">
        <f t="shared" si="40"/>
        <v>6</v>
      </c>
      <c r="AP34" s="11"/>
      <c r="AQ34" s="10"/>
      <c r="AR34" s="11"/>
      <c r="AS34" s="10"/>
      <c r="AT34" s="11"/>
      <c r="AU34" s="10"/>
      <c r="AV34" s="11"/>
      <c r="AW34" s="10"/>
      <c r="AX34" s="7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11"/>
      <c r="EC34" s="10"/>
      <c r="ED34" s="7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11"/>
      <c r="EX34" s="10"/>
      <c r="EY34" s="7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11"/>
      <c r="FS34" s="10"/>
      <c r="FT34" s="7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91</v>
      </c>
      <c r="E35" s="3" t="s">
        <v>92</v>
      </c>
      <c r="F35" s="6">
        <f t="shared" si="26"/>
        <v>0</v>
      </c>
      <c r="G35" s="6">
        <f t="shared" si="27"/>
        <v>2</v>
      </c>
      <c r="H35" s="6">
        <f t="shared" si="28"/>
        <v>60</v>
      </c>
      <c r="I35" s="6">
        <f t="shared" si="29"/>
        <v>30</v>
      </c>
      <c r="J35" s="6">
        <f t="shared" si="30"/>
        <v>30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5</v>
      </c>
      <c r="S35" s="7">
        <f t="shared" si="39"/>
        <v>0</v>
      </c>
      <c r="T35" s="7">
        <v>2.4</v>
      </c>
      <c r="U35" s="11">
        <v>30</v>
      </c>
      <c r="V35" s="10" t="s">
        <v>60</v>
      </c>
      <c r="W35" s="11">
        <v>30</v>
      </c>
      <c r="X35" s="10" t="s">
        <v>60</v>
      </c>
      <c r="Y35" s="11"/>
      <c r="Z35" s="10"/>
      <c r="AA35" s="11"/>
      <c r="AB35" s="10"/>
      <c r="AC35" s="7">
        <v>5</v>
      </c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5</v>
      </c>
      <c r="AP35" s="11"/>
      <c r="AQ35" s="10"/>
      <c r="AR35" s="11"/>
      <c r="AS35" s="10"/>
      <c r="AT35" s="11"/>
      <c r="AU35" s="10"/>
      <c r="AV35" s="11"/>
      <c r="AW35" s="10"/>
      <c r="AX35" s="7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11"/>
      <c r="EC35" s="10"/>
      <c r="ED35" s="7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11"/>
      <c r="EX35" s="10"/>
      <c r="EY35" s="7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11"/>
      <c r="FS35" s="10"/>
      <c r="FT35" s="7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93</v>
      </c>
      <c r="E36" s="3" t="s">
        <v>94</v>
      </c>
      <c r="F36" s="6">
        <f t="shared" si="26"/>
        <v>0</v>
      </c>
      <c r="G36" s="6">
        <f t="shared" si="27"/>
        <v>2</v>
      </c>
      <c r="H36" s="6">
        <f t="shared" si="28"/>
        <v>60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45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2</v>
      </c>
      <c r="T36" s="7">
        <v>2.4</v>
      </c>
      <c r="U36" s="11">
        <v>15</v>
      </c>
      <c r="V36" s="10" t="s">
        <v>60</v>
      </c>
      <c r="W36" s="11"/>
      <c r="X36" s="10"/>
      <c r="Y36" s="11"/>
      <c r="Z36" s="10"/>
      <c r="AA36" s="11"/>
      <c r="AB36" s="10"/>
      <c r="AC36" s="7">
        <v>1</v>
      </c>
      <c r="AD36" s="11"/>
      <c r="AE36" s="10"/>
      <c r="AF36" s="11">
        <v>45</v>
      </c>
      <c r="AG36" s="10" t="s">
        <v>60</v>
      </c>
      <c r="AH36" s="11"/>
      <c r="AI36" s="10"/>
      <c r="AJ36" s="11"/>
      <c r="AK36" s="10"/>
      <c r="AL36" s="11"/>
      <c r="AM36" s="10"/>
      <c r="AN36" s="7">
        <v>2</v>
      </c>
      <c r="AO36" s="7">
        <f t="shared" si="40"/>
        <v>3</v>
      </c>
      <c r="AP36" s="11"/>
      <c r="AQ36" s="10"/>
      <c r="AR36" s="11"/>
      <c r="AS36" s="10"/>
      <c r="AT36" s="11"/>
      <c r="AU36" s="10"/>
      <c r="AV36" s="11"/>
      <c r="AW36" s="10"/>
      <c r="AX36" s="7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11"/>
      <c r="EC36" s="10"/>
      <c r="ED36" s="7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11"/>
      <c r="EX36" s="10"/>
      <c r="EY36" s="7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11"/>
      <c r="FS36" s="10"/>
      <c r="FT36" s="7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95</v>
      </c>
      <c r="E37" s="3" t="s">
        <v>96</v>
      </c>
      <c r="F37" s="6">
        <f t="shared" si="26"/>
        <v>1</v>
      </c>
      <c r="G37" s="6">
        <f t="shared" si="27"/>
        <v>2</v>
      </c>
      <c r="H37" s="6">
        <f t="shared" si="28"/>
        <v>75</v>
      </c>
      <c r="I37" s="6">
        <f t="shared" si="29"/>
        <v>30</v>
      </c>
      <c r="J37" s="6">
        <f t="shared" si="30"/>
        <v>30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15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5</v>
      </c>
      <c r="S37" s="7">
        <f t="shared" si="39"/>
        <v>1</v>
      </c>
      <c r="T37" s="7">
        <v>3</v>
      </c>
      <c r="U37" s="11"/>
      <c r="V37" s="10"/>
      <c r="W37" s="11"/>
      <c r="X37" s="10"/>
      <c r="Y37" s="11"/>
      <c r="Z37" s="10"/>
      <c r="AA37" s="11"/>
      <c r="AB37" s="10"/>
      <c r="AC37" s="7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30</v>
      </c>
      <c r="AQ37" s="10" t="s">
        <v>72</v>
      </c>
      <c r="AR37" s="11">
        <v>30</v>
      </c>
      <c r="AS37" s="10" t="s">
        <v>60</v>
      </c>
      <c r="AT37" s="11"/>
      <c r="AU37" s="10"/>
      <c r="AV37" s="11"/>
      <c r="AW37" s="10"/>
      <c r="AX37" s="7">
        <v>4</v>
      </c>
      <c r="AY37" s="11"/>
      <c r="AZ37" s="10"/>
      <c r="BA37" s="11">
        <v>15</v>
      </c>
      <c r="BB37" s="10" t="s">
        <v>60</v>
      </c>
      <c r="BC37" s="11"/>
      <c r="BD37" s="10"/>
      <c r="BE37" s="11"/>
      <c r="BF37" s="10"/>
      <c r="BG37" s="11"/>
      <c r="BH37" s="10"/>
      <c r="BI37" s="7">
        <v>1</v>
      </c>
      <c r="BJ37" s="7">
        <f t="shared" si="41"/>
        <v>5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11"/>
      <c r="EC37" s="10"/>
      <c r="ED37" s="7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11"/>
      <c r="EX37" s="10"/>
      <c r="EY37" s="7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11"/>
      <c r="FS37" s="10"/>
      <c r="FT37" s="7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97</v>
      </c>
      <c r="E38" s="3" t="s">
        <v>98</v>
      </c>
      <c r="F38" s="6">
        <f t="shared" si="26"/>
        <v>0</v>
      </c>
      <c r="G38" s="6">
        <f t="shared" si="27"/>
        <v>2</v>
      </c>
      <c r="H38" s="6">
        <f t="shared" si="28"/>
        <v>32</v>
      </c>
      <c r="I38" s="6">
        <f t="shared" si="29"/>
        <v>15</v>
      </c>
      <c r="J38" s="6">
        <f t="shared" si="30"/>
        <v>0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17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2</v>
      </c>
      <c r="S38" s="7">
        <f t="shared" si="39"/>
        <v>1</v>
      </c>
      <c r="T38" s="7">
        <v>1.3</v>
      </c>
      <c r="U38" s="11"/>
      <c r="V38" s="10"/>
      <c r="W38" s="11"/>
      <c r="X38" s="10"/>
      <c r="Y38" s="11"/>
      <c r="Z38" s="10"/>
      <c r="AA38" s="11"/>
      <c r="AB38" s="10"/>
      <c r="AC38" s="7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0</v>
      </c>
      <c r="AP38" s="11">
        <v>15</v>
      </c>
      <c r="AQ38" s="10" t="s">
        <v>60</v>
      </c>
      <c r="AR38" s="11"/>
      <c r="AS38" s="10"/>
      <c r="AT38" s="11"/>
      <c r="AU38" s="10"/>
      <c r="AV38" s="11"/>
      <c r="AW38" s="10"/>
      <c r="AX38" s="7">
        <v>1</v>
      </c>
      <c r="AY38" s="11"/>
      <c r="AZ38" s="10"/>
      <c r="BA38" s="11">
        <v>17</v>
      </c>
      <c r="BB38" s="10" t="s">
        <v>60</v>
      </c>
      <c r="BC38" s="11"/>
      <c r="BD38" s="10"/>
      <c r="BE38" s="11"/>
      <c r="BF38" s="10"/>
      <c r="BG38" s="11"/>
      <c r="BH38" s="10"/>
      <c r="BI38" s="7">
        <v>1</v>
      </c>
      <c r="BJ38" s="7">
        <f t="shared" si="41"/>
        <v>2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11"/>
      <c r="EC38" s="10"/>
      <c r="ED38" s="7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11"/>
      <c r="EX38" s="10"/>
      <c r="EY38" s="7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11"/>
      <c r="FS38" s="10"/>
      <c r="FT38" s="7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">
      <c r="A39" s="6"/>
      <c r="B39" s="6"/>
      <c r="C39" s="6"/>
      <c r="D39" s="6" t="s">
        <v>99</v>
      </c>
      <c r="E39" s="3" t="s">
        <v>100</v>
      </c>
      <c r="F39" s="6">
        <f t="shared" si="26"/>
        <v>1</v>
      </c>
      <c r="G39" s="6">
        <f t="shared" si="27"/>
        <v>1</v>
      </c>
      <c r="H39" s="6">
        <f t="shared" si="28"/>
        <v>60</v>
      </c>
      <c r="I39" s="6">
        <f t="shared" si="29"/>
        <v>30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30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4</v>
      </c>
      <c r="S39" s="7">
        <f t="shared" si="39"/>
        <v>2</v>
      </c>
      <c r="T39" s="7">
        <v>2.6</v>
      </c>
      <c r="U39" s="11"/>
      <c r="V39" s="10"/>
      <c r="W39" s="11"/>
      <c r="X39" s="10"/>
      <c r="Y39" s="11"/>
      <c r="Z39" s="10"/>
      <c r="AA39" s="11"/>
      <c r="AB39" s="10"/>
      <c r="AC39" s="7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0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>
        <v>30</v>
      </c>
      <c r="BL39" s="10" t="s">
        <v>72</v>
      </c>
      <c r="BM39" s="11"/>
      <c r="BN39" s="10"/>
      <c r="BO39" s="11"/>
      <c r="BP39" s="10"/>
      <c r="BQ39" s="11"/>
      <c r="BR39" s="10"/>
      <c r="BS39" s="7">
        <v>2</v>
      </c>
      <c r="BT39" s="11"/>
      <c r="BU39" s="10"/>
      <c r="BV39" s="11">
        <v>30</v>
      </c>
      <c r="BW39" s="10" t="s">
        <v>60</v>
      </c>
      <c r="BX39" s="11"/>
      <c r="BY39" s="10"/>
      <c r="BZ39" s="11"/>
      <c r="CA39" s="10"/>
      <c r="CB39" s="11"/>
      <c r="CC39" s="10"/>
      <c r="CD39" s="7">
        <v>2</v>
      </c>
      <c r="CE39" s="7">
        <f t="shared" si="42"/>
        <v>4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11"/>
      <c r="EC39" s="10"/>
      <c r="ED39" s="7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11"/>
      <c r="EX39" s="10"/>
      <c r="EY39" s="7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11"/>
      <c r="FS39" s="10"/>
      <c r="FT39" s="7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">
      <c r="A40" s="6"/>
      <c r="B40" s="6"/>
      <c r="C40" s="6"/>
      <c r="D40" s="6" t="s">
        <v>101</v>
      </c>
      <c r="E40" s="3" t="s">
        <v>102</v>
      </c>
      <c r="F40" s="6">
        <f t="shared" si="26"/>
        <v>0</v>
      </c>
      <c r="G40" s="6">
        <f t="shared" si="27"/>
        <v>2</v>
      </c>
      <c r="H40" s="6">
        <f t="shared" si="28"/>
        <v>80</v>
      </c>
      <c r="I40" s="6">
        <f t="shared" si="29"/>
        <v>25</v>
      </c>
      <c r="J40" s="6">
        <f t="shared" si="30"/>
        <v>0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55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5</v>
      </c>
      <c r="S40" s="7">
        <f t="shared" si="39"/>
        <v>3</v>
      </c>
      <c r="T40" s="7">
        <v>3.2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/>
      <c r="AQ40" s="10"/>
      <c r="AR40" s="11"/>
      <c r="AS40" s="10"/>
      <c r="AT40" s="11"/>
      <c r="AU40" s="10"/>
      <c r="AV40" s="11"/>
      <c r="AW40" s="10"/>
      <c r="AX40" s="7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0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>
        <v>25</v>
      </c>
      <c r="CG40" s="10" t="s">
        <v>60</v>
      </c>
      <c r="CH40" s="11"/>
      <c r="CI40" s="10"/>
      <c r="CJ40" s="11"/>
      <c r="CK40" s="10"/>
      <c r="CL40" s="11"/>
      <c r="CM40" s="10"/>
      <c r="CN40" s="7">
        <v>2</v>
      </c>
      <c r="CO40" s="11"/>
      <c r="CP40" s="10"/>
      <c r="CQ40" s="11">
        <v>55</v>
      </c>
      <c r="CR40" s="10" t="s">
        <v>60</v>
      </c>
      <c r="CS40" s="11"/>
      <c r="CT40" s="10"/>
      <c r="CU40" s="11"/>
      <c r="CV40" s="10"/>
      <c r="CW40" s="11"/>
      <c r="CX40" s="10"/>
      <c r="CY40" s="7">
        <v>3</v>
      </c>
      <c r="CZ40" s="7">
        <f t="shared" si="43"/>
        <v>5</v>
      </c>
      <c r="DA40" s="11"/>
      <c r="DB40" s="10"/>
      <c r="DC40" s="11"/>
      <c r="DD40" s="10"/>
      <c r="DE40" s="11"/>
      <c r="DF40" s="10"/>
      <c r="DG40" s="11"/>
      <c r="DH40" s="10"/>
      <c r="DI40" s="7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11"/>
      <c r="EC40" s="10"/>
      <c r="ED40" s="7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11"/>
      <c r="EX40" s="10"/>
      <c r="EY40" s="7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11"/>
      <c r="FS40" s="10"/>
      <c r="FT40" s="7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ht="15.95" customHeight="1" x14ac:dyDescent="0.2">
      <c r="A41" s="6"/>
      <c r="B41" s="6"/>
      <c r="C41" s="6"/>
      <c r="D41" s="6"/>
      <c r="E41" s="6" t="s">
        <v>85</v>
      </c>
      <c r="F41" s="6">
        <f t="shared" ref="F41:AK41" si="48">SUM(F33:F40)</f>
        <v>4</v>
      </c>
      <c r="G41" s="6">
        <f t="shared" si="48"/>
        <v>13</v>
      </c>
      <c r="H41" s="6">
        <f t="shared" si="48"/>
        <v>502</v>
      </c>
      <c r="I41" s="6">
        <f t="shared" si="48"/>
        <v>220</v>
      </c>
      <c r="J41" s="6">
        <f t="shared" si="48"/>
        <v>90</v>
      </c>
      <c r="K41" s="6">
        <f t="shared" si="48"/>
        <v>0</v>
      </c>
      <c r="L41" s="6">
        <f t="shared" si="48"/>
        <v>0</v>
      </c>
      <c r="M41" s="6">
        <f t="shared" si="48"/>
        <v>0</v>
      </c>
      <c r="N41" s="6">
        <f t="shared" si="48"/>
        <v>192</v>
      </c>
      <c r="O41" s="6">
        <f t="shared" si="48"/>
        <v>0</v>
      </c>
      <c r="P41" s="6">
        <f t="shared" si="48"/>
        <v>0</v>
      </c>
      <c r="Q41" s="6">
        <f t="shared" si="48"/>
        <v>0</v>
      </c>
      <c r="R41" s="7">
        <f t="shared" si="48"/>
        <v>35</v>
      </c>
      <c r="S41" s="7">
        <f t="shared" si="48"/>
        <v>11.6</v>
      </c>
      <c r="T41" s="7">
        <f t="shared" si="48"/>
        <v>20.700000000000003</v>
      </c>
      <c r="U41" s="11">
        <f t="shared" si="48"/>
        <v>120</v>
      </c>
      <c r="V41" s="10">
        <f t="shared" si="48"/>
        <v>0</v>
      </c>
      <c r="W41" s="11">
        <f t="shared" si="48"/>
        <v>60</v>
      </c>
      <c r="X41" s="10">
        <f t="shared" si="48"/>
        <v>0</v>
      </c>
      <c r="Y41" s="11">
        <f t="shared" si="48"/>
        <v>0</v>
      </c>
      <c r="Z41" s="10">
        <f t="shared" si="48"/>
        <v>0</v>
      </c>
      <c r="AA41" s="11">
        <f t="shared" si="48"/>
        <v>0</v>
      </c>
      <c r="AB41" s="10">
        <f t="shared" si="48"/>
        <v>0</v>
      </c>
      <c r="AC41" s="7">
        <f t="shared" si="48"/>
        <v>14.4</v>
      </c>
      <c r="AD41" s="11">
        <f t="shared" si="48"/>
        <v>0</v>
      </c>
      <c r="AE41" s="10">
        <f t="shared" si="48"/>
        <v>0</v>
      </c>
      <c r="AF41" s="11">
        <f t="shared" si="48"/>
        <v>75</v>
      </c>
      <c r="AG41" s="10">
        <f t="shared" si="48"/>
        <v>0</v>
      </c>
      <c r="AH41" s="11">
        <f t="shared" si="48"/>
        <v>0</v>
      </c>
      <c r="AI41" s="10">
        <f t="shared" si="48"/>
        <v>0</v>
      </c>
      <c r="AJ41" s="11">
        <f t="shared" si="48"/>
        <v>0</v>
      </c>
      <c r="AK41" s="10">
        <f t="shared" si="48"/>
        <v>0</v>
      </c>
      <c r="AL41" s="11">
        <f t="shared" ref="AL41:BQ41" si="49">SUM(AL33:AL40)</f>
        <v>0</v>
      </c>
      <c r="AM41" s="10">
        <f t="shared" si="49"/>
        <v>0</v>
      </c>
      <c r="AN41" s="7">
        <f t="shared" si="49"/>
        <v>4.5999999999999996</v>
      </c>
      <c r="AO41" s="7">
        <f t="shared" si="49"/>
        <v>19</v>
      </c>
      <c r="AP41" s="11">
        <f t="shared" si="49"/>
        <v>45</v>
      </c>
      <c r="AQ41" s="10">
        <f t="shared" si="49"/>
        <v>0</v>
      </c>
      <c r="AR41" s="11">
        <f t="shared" si="49"/>
        <v>30</v>
      </c>
      <c r="AS41" s="10">
        <f t="shared" si="49"/>
        <v>0</v>
      </c>
      <c r="AT41" s="11">
        <f t="shared" si="49"/>
        <v>0</v>
      </c>
      <c r="AU41" s="10">
        <f t="shared" si="49"/>
        <v>0</v>
      </c>
      <c r="AV41" s="11">
        <f t="shared" si="49"/>
        <v>0</v>
      </c>
      <c r="AW41" s="10">
        <f t="shared" si="49"/>
        <v>0</v>
      </c>
      <c r="AX41" s="7">
        <f t="shared" si="49"/>
        <v>5</v>
      </c>
      <c r="AY41" s="11">
        <f t="shared" si="49"/>
        <v>0</v>
      </c>
      <c r="AZ41" s="10">
        <f t="shared" si="49"/>
        <v>0</v>
      </c>
      <c r="BA41" s="11">
        <f t="shared" si="49"/>
        <v>32</v>
      </c>
      <c r="BB41" s="10">
        <f t="shared" si="49"/>
        <v>0</v>
      </c>
      <c r="BC41" s="11">
        <f t="shared" si="49"/>
        <v>0</v>
      </c>
      <c r="BD41" s="10">
        <f t="shared" si="49"/>
        <v>0</v>
      </c>
      <c r="BE41" s="11">
        <f t="shared" si="49"/>
        <v>0</v>
      </c>
      <c r="BF41" s="10">
        <f t="shared" si="49"/>
        <v>0</v>
      </c>
      <c r="BG41" s="11">
        <f t="shared" si="49"/>
        <v>0</v>
      </c>
      <c r="BH41" s="10">
        <f t="shared" si="49"/>
        <v>0</v>
      </c>
      <c r="BI41" s="7">
        <f t="shared" si="49"/>
        <v>2</v>
      </c>
      <c r="BJ41" s="7">
        <f t="shared" si="49"/>
        <v>7</v>
      </c>
      <c r="BK41" s="11">
        <f t="shared" si="49"/>
        <v>30</v>
      </c>
      <c r="BL41" s="10">
        <f t="shared" si="49"/>
        <v>0</v>
      </c>
      <c r="BM41" s="11">
        <f t="shared" si="49"/>
        <v>0</v>
      </c>
      <c r="BN41" s="10">
        <f t="shared" si="49"/>
        <v>0</v>
      </c>
      <c r="BO41" s="11">
        <f t="shared" si="49"/>
        <v>0</v>
      </c>
      <c r="BP41" s="10">
        <f t="shared" si="49"/>
        <v>0</v>
      </c>
      <c r="BQ41" s="11">
        <f t="shared" si="49"/>
        <v>0</v>
      </c>
      <c r="BR41" s="10">
        <f t="shared" ref="BR41:CW41" si="50">SUM(BR33:BR40)</f>
        <v>0</v>
      </c>
      <c r="BS41" s="7">
        <f t="shared" si="50"/>
        <v>2</v>
      </c>
      <c r="BT41" s="11">
        <f t="shared" si="50"/>
        <v>0</v>
      </c>
      <c r="BU41" s="10">
        <f t="shared" si="50"/>
        <v>0</v>
      </c>
      <c r="BV41" s="11">
        <f t="shared" si="50"/>
        <v>30</v>
      </c>
      <c r="BW41" s="10">
        <f t="shared" si="50"/>
        <v>0</v>
      </c>
      <c r="BX41" s="11">
        <f t="shared" si="50"/>
        <v>0</v>
      </c>
      <c r="BY41" s="10">
        <f t="shared" si="50"/>
        <v>0</v>
      </c>
      <c r="BZ41" s="11">
        <f t="shared" si="50"/>
        <v>0</v>
      </c>
      <c r="CA41" s="10">
        <f t="shared" si="50"/>
        <v>0</v>
      </c>
      <c r="CB41" s="11">
        <f t="shared" si="50"/>
        <v>0</v>
      </c>
      <c r="CC41" s="10">
        <f t="shared" si="50"/>
        <v>0</v>
      </c>
      <c r="CD41" s="7">
        <f t="shared" si="50"/>
        <v>2</v>
      </c>
      <c r="CE41" s="7">
        <f t="shared" si="50"/>
        <v>4</v>
      </c>
      <c r="CF41" s="11">
        <f t="shared" si="50"/>
        <v>25</v>
      </c>
      <c r="CG41" s="10">
        <f t="shared" si="50"/>
        <v>0</v>
      </c>
      <c r="CH41" s="11">
        <f t="shared" si="50"/>
        <v>0</v>
      </c>
      <c r="CI41" s="10">
        <f t="shared" si="50"/>
        <v>0</v>
      </c>
      <c r="CJ41" s="11">
        <f t="shared" si="50"/>
        <v>0</v>
      </c>
      <c r="CK41" s="10">
        <f t="shared" si="50"/>
        <v>0</v>
      </c>
      <c r="CL41" s="11">
        <f t="shared" si="50"/>
        <v>0</v>
      </c>
      <c r="CM41" s="10">
        <f t="shared" si="50"/>
        <v>0</v>
      </c>
      <c r="CN41" s="7">
        <f t="shared" si="50"/>
        <v>2</v>
      </c>
      <c r="CO41" s="11">
        <f t="shared" si="50"/>
        <v>0</v>
      </c>
      <c r="CP41" s="10">
        <f t="shared" si="50"/>
        <v>0</v>
      </c>
      <c r="CQ41" s="11">
        <f t="shared" si="50"/>
        <v>55</v>
      </c>
      <c r="CR41" s="10">
        <f t="shared" si="50"/>
        <v>0</v>
      </c>
      <c r="CS41" s="11">
        <f t="shared" si="50"/>
        <v>0</v>
      </c>
      <c r="CT41" s="10">
        <f t="shared" si="50"/>
        <v>0</v>
      </c>
      <c r="CU41" s="11">
        <f t="shared" si="50"/>
        <v>0</v>
      </c>
      <c r="CV41" s="10">
        <f t="shared" si="50"/>
        <v>0</v>
      </c>
      <c r="CW41" s="11">
        <f t="shared" si="50"/>
        <v>0</v>
      </c>
      <c r="CX41" s="10">
        <f t="shared" ref="CX41:EC41" si="51">SUM(CX33:CX40)</f>
        <v>0</v>
      </c>
      <c r="CY41" s="7">
        <f t="shared" si="51"/>
        <v>3</v>
      </c>
      <c r="CZ41" s="7">
        <f t="shared" si="51"/>
        <v>5</v>
      </c>
      <c r="DA41" s="11">
        <f t="shared" si="51"/>
        <v>0</v>
      </c>
      <c r="DB41" s="10">
        <f t="shared" si="51"/>
        <v>0</v>
      </c>
      <c r="DC41" s="11">
        <f t="shared" si="51"/>
        <v>0</v>
      </c>
      <c r="DD41" s="10">
        <f t="shared" si="51"/>
        <v>0</v>
      </c>
      <c r="DE41" s="11">
        <f t="shared" si="51"/>
        <v>0</v>
      </c>
      <c r="DF41" s="10">
        <f t="shared" si="51"/>
        <v>0</v>
      </c>
      <c r="DG41" s="11">
        <f t="shared" si="51"/>
        <v>0</v>
      </c>
      <c r="DH41" s="10">
        <f t="shared" si="51"/>
        <v>0</v>
      </c>
      <c r="DI41" s="7">
        <f t="shared" si="51"/>
        <v>0</v>
      </c>
      <c r="DJ41" s="11">
        <f t="shared" si="51"/>
        <v>0</v>
      </c>
      <c r="DK41" s="10">
        <f t="shared" si="51"/>
        <v>0</v>
      </c>
      <c r="DL41" s="11">
        <f t="shared" si="51"/>
        <v>0</v>
      </c>
      <c r="DM41" s="10">
        <f t="shared" si="51"/>
        <v>0</v>
      </c>
      <c r="DN41" s="11">
        <f t="shared" si="51"/>
        <v>0</v>
      </c>
      <c r="DO41" s="10">
        <f t="shared" si="51"/>
        <v>0</v>
      </c>
      <c r="DP41" s="11">
        <f t="shared" si="51"/>
        <v>0</v>
      </c>
      <c r="DQ41" s="10">
        <f t="shared" si="51"/>
        <v>0</v>
      </c>
      <c r="DR41" s="11">
        <f t="shared" si="51"/>
        <v>0</v>
      </c>
      <c r="DS41" s="10">
        <f t="shared" si="51"/>
        <v>0</v>
      </c>
      <c r="DT41" s="7">
        <f t="shared" si="51"/>
        <v>0</v>
      </c>
      <c r="DU41" s="7">
        <f t="shared" si="51"/>
        <v>0</v>
      </c>
      <c r="DV41" s="11">
        <f t="shared" si="51"/>
        <v>0</v>
      </c>
      <c r="DW41" s="10">
        <f t="shared" si="51"/>
        <v>0</v>
      </c>
      <c r="DX41" s="11">
        <f t="shared" si="51"/>
        <v>0</v>
      </c>
      <c r="DY41" s="10">
        <f t="shared" si="51"/>
        <v>0</v>
      </c>
      <c r="DZ41" s="11">
        <f t="shared" si="51"/>
        <v>0</v>
      </c>
      <c r="EA41" s="10">
        <f t="shared" si="51"/>
        <v>0</v>
      </c>
      <c r="EB41" s="11">
        <f t="shared" si="51"/>
        <v>0</v>
      </c>
      <c r="EC41" s="10">
        <f t="shared" si="51"/>
        <v>0</v>
      </c>
      <c r="ED41" s="7">
        <f t="shared" ref="ED41:FI41" si="52">SUM(ED33:ED40)</f>
        <v>0</v>
      </c>
      <c r="EE41" s="11">
        <f t="shared" si="52"/>
        <v>0</v>
      </c>
      <c r="EF41" s="10">
        <f t="shared" si="52"/>
        <v>0</v>
      </c>
      <c r="EG41" s="11">
        <f t="shared" si="52"/>
        <v>0</v>
      </c>
      <c r="EH41" s="10">
        <f t="shared" si="52"/>
        <v>0</v>
      </c>
      <c r="EI41" s="11">
        <f t="shared" si="52"/>
        <v>0</v>
      </c>
      <c r="EJ41" s="10">
        <f t="shared" si="52"/>
        <v>0</v>
      </c>
      <c r="EK41" s="11">
        <f t="shared" si="52"/>
        <v>0</v>
      </c>
      <c r="EL41" s="10">
        <f t="shared" si="52"/>
        <v>0</v>
      </c>
      <c r="EM41" s="11">
        <f t="shared" si="52"/>
        <v>0</v>
      </c>
      <c r="EN41" s="10">
        <f t="shared" si="52"/>
        <v>0</v>
      </c>
      <c r="EO41" s="7">
        <f t="shared" si="52"/>
        <v>0</v>
      </c>
      <c r="EP41" s="7">
        <f t="shared" si="52"/>
        <v>0</v>
      </c>
      <c r="EQ41" s="11">
        <f t="shared" si="52"/>
        <v>0</v>
      </c>
      <c r="ER41" s="10">
        <f t="shared" si="52"/>
        <v>0</v>
      </c>
      <c r="ES41" s="11">
        <f t="shared" si="52"/>
        <v>0</v>
      </c>
      <c r="ET41" s="10">
        <f t="shared" si="52"/>
        <v>0</v>
      </c>
      <c r="EU41" s="11">
        <f t="shared" si="52"/>
        <v>0</v>
      </c>
      <c r="EV41" s="10">
        <f t="shared" si="52"/>
        <v>0</v>
      </c>
      <c r="EW41" s="11">
        <f t="shared" si="52"/>
        <v>0</v>
      </c>
      <c r="EX41" s="10">
        <f t="shared" si="52"/>
        <v>0</v>
      </c>
      <c r="EY41" s="7">
        <f t="shared" si="52"/>
        <v>0</v>
      </c>
      <c r="EZ41" s="11">
        <f t="shared" si="52"/>
        <v>0</v>
      </c>
      <c r="FA41" s="10">
        <f t="shared" si="52"/>
        <v>0</v>
      </c>
      <c r="FB41" s="11">
        <f t="shared" si="52"/>
        <v>0</v>
      </c>
      <c r="FC41" s="10">
        <f t="shared" si="52"/>
        <v>0</v>
      </c>
      <c r="FD41" s="11">
        <f t="shared" si="52"/>
        <v>0</v>
      </c>
      <c r="FE41" s="10">
        <f t="shared" si="52"/>
        <v>0</v>
      </c>
      <c r="FF41" s="11">
        <f t="shared" si="52"/>
        <v>0</v>
      </c>
      <c r="FG41" s="10">
        <f t="shared" si="52"/>
        <v>0</v>
      </c>
      <c r="FH41" s="11">
        <f t="shared" si="52"/>
        <v>0</v>
      </c>
      <c r="FI41" s="10">
        <f t="shared" si="52"/>
        <v>0</v>
      </c>
      <c r="FJ41" s="7">
        <f t="shared" ref="FJ41:GF41" si="53">SUM(FJ33:FJ40)</f>
        <v>0</v>
      </c>
      <c r="FK41" s="7">
        <f t="shared" si="53"/>
        <v>0</v>
      </c>
      <c r="FL41" s="11">
        <f t="shared" si="53"/>
        <v>0</v>
      </c>
      <c r="FM41" s="10">
        <f t="shared" si="53"/>
        <v>0</v>
      </c>
      <c r="FN41" s="11">
        <f t="shared" si="53"/>
        <v>0</v>
      </c>
      <c r="FO41" s="10">
        <f t="shared" si="53"/>
        <v>0</v>
      </c>
      <c r="FP41" s="11">
        <f t="shared" si="53"/>
        <v>0</v>
      </c>
      <c r="FQ41" s="10">
        <f t="shared" si="53"/>
        <v>0</v>
      </c>
      <c r="FR41" s="11">
        <f t="shared" si="53"/>
        <v>0</v>
      </c>
      <c r="FS41" s="10">
        <f t="shared" si="53"/>
        <v>0</v>
      </c>
      <c r="FT41" s="7">
        <f t="shared" si="53"/>
        <v>0</v>
      </c>
      <c r="FU41" s="11">
        <f t="shared" si="53"/>
        <v>0</v>
      </c>
      <c r="FV41" s="10">
        <f t="shared" si="53"/>
        <v>0</v>
      </c>
      <c r="FW41" s="11">
        <f t="shared" si="53"/>
        <v>0</v>
      </c>
      <c r="FX41" s="10">
        <f t="shared" si="53"/>
        <v>0</v>
      </c>
      <c r="FY41" s="11">
        <f t="shared" si="53"/>
        <v>0</v>
      </c>
      <c r="FZ41" s="10">
        <f t="shared" si="53"/>
        <v>0</v>
      </c>
      <c r="GA41" s="11">
        <f t="shared" si="53"/>
        <v>0</v>
      </c>
      <c r="GB41" s="10">
        <f t="shared" si="53"/>
        <v>0</v>
      </c>
      <c r="GC41" s="11">
        <f t="shared" si="53"/>
        <v>0</v>
      </c>
      <c r="GD41" s="10">
        <f t="shared" si="53"/>
        <v>0</v>
      </c>
      <c r="GE41" s="7">
        <f t="shared" si="53"/>
        <v>0</v>
      </c>
      <c r="GF41" s="7">
        <f t="shared" si="53"/>
        <v>0</v>
      </c>
    </row>
    <row r="42" spans="1:188" ht="20.100000000000001" customHeight="1" x14ac:dyDescent="0.2">
      <c r="A42" s="19" t="s">
        <v>103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9"/>
      <c r="GF42" s="13"/>
    </row>
    <row r="43" spans="1:188" x14ac:dyDescent="0.2">
      <c r="A43" s="6"/>
      <c r="B43" s="6"/>
      <c r="C43" s="6"/>
      <c r="D43" s="6" t="s">
        <v>104</v>
      </c>
      <c r="E43" s="3" t="s">
        <v>105</v>
      </c>
      <c r="F43" s="6">
        <f t="shared" ref="F43:F57" si="54">COUNTIF(U43:GD43,"e")</f>
        <v>1</v>
      </c>
      <c r="G43" s="6">
        <f t="shared" ref="G43:G57" si="55">COUNTIF(U43:GD43,"z")</f>
        <v>1</v>
      </c>
      <c r="H43" s="6">
        <f t="shared" ref="H43:H75" si="56">SUM(I43:Q43)</f>
        <v>65</v>
      </c>
      <c r="I43" s="6">
        <f t="shared" ref="I43:I75" si="57">U43+AP43+BK43+CF43+DA43+DV43+EQ43+FL43</f>
        <v>30</v>
      </c>
      <c r="J43" s="6">
        <f t="shared" ref="J43:J75" si="58">W43+AR43+BM43+CH43+DC43+DX43+ES43+FN43</f>
        <v>0</v>
      </c>
      <c r="K43" s="6">
        <f t="shared" ref="K43:K75" si="59">Y43+AT43+BO43+CJ43+DE43+DZ43+EU43+FP43</f>
        <v>0</v>
      </c>
      <c r="L43" s="6">
        <f t="shared" ref="L43:L75" si="60">AA43+AV43+BQ43+CL43+DG43+EB43+EW43+FR43</f>
        <v>0</v>
      </c>
      <c r="M43" s="6">
        <f t="shared" ref="M43:M75" si="61">AD43+AY43+BT43+CO43+DJ43+EE43+EZ43+FU43</f>
        <v>0</v>
      </c>
      <c r="N43" s="6">
        <f t="shared" ref="N43:N75" si="62">AF43+BA43+BV43+CQ43+DL43+EG43+FB43+FW43</f>
        <v>35</v>
      </c>
      <c r="O43" s="6">
        <f t="shared" ref="O43:O75" si="63">AH43+BC43+BX43+CS43+DN43+EI43+FD43+FY43</f>
        <v>0</v>
      </c>
      <c r="P43" s="6">
        <f t="shared" ref="P43:P75" si="64">AJ43+BE43+BZ43+CU43+DP43+EK43+FF43+GA43</f>
        <v>0</v>
      </c>
      <c r="Q43" s="6">
        <f t="shared" ref="Q43:Q75" si="65">AL43+BG43+CB43+CW43+DR43+EM43+FH43+GC43</f>
        <v>0</v>
      </c>
      <c r="R43" s="7">
        <f t="shared" ref="R43:R75" si="66">AO43+BJ43+CE43+CZ43+DU43+EP43+FK43+GF43</f>
        <v>5</v>
      </c>
      <c r="S43" s="7">
        <f t="shared" ref="S43:S75" si="67">AN43+BI43+CD43+CY43+DT43+EO43+FJ43+GE43</f>
        <v>3</v>
      </c>
      <c r="T43" s="7">
        <v>2.8</v>
      </c>
      <c r="U43" s="11">
        <v>30</v>
      </c>
      <c r="V43" s="10" t="s">
        <v>72</v>
      </c>
      <c r="W43" s="11"/>
      <c r="X43" s="10"/>
      <c r="Y43" s="11"/>
      <c r="Z43" s="10"/>
      <c r="AA43" s="11"/>
      <c r="AB43" s="10"/>
      <c r="AC43" s="7">
        <v>2</v>
      </c>
      <c r="AD43" s="11"/>
      <c r="AE43" s="10"/>
      <c r="AF43" s="11">
        <v>35</v>
      </c>
      <c r="AG43" s="10" t="s">
        <v>60</v>
      </c>
      <c r="AH43" s="11"/>
      <c r="AI43" s="10"/>
      <c r="AJ43" s="11"/>
      <c r="AK43" s="10"/>
      <c r="AL43" s="11"/>
      <c r="AM43" s="10"/>
      <c r="AN43" s="7">
        <v>3</v>
      </c>
      <c r="AO43" s="7">
        <f t="shared" ref="AO43:AO75" si="68">AC43+AN43</f>
        <v>5</v>
      </c>
      <c r="AP43" s="11"/>
      <c r="AQ43" s="10"/>
      <c r="AR43" s="11"/>
      <c r="AS43" s="10"/>
      <c r="AT43" s="11"/>
      <c r="AU43" s="10"/>
      <c r="AV43" s="11"/>
      <c r="AW43" s="10"/>
      <c r="AX43" s="7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ref="BJ43:BJ75" si="69">AX43+BI43</f>
        <v>0</v>
      </c>
      <c r="BK43" s="11"/>
      <c r="BL43" s="10"/>
      <c r="BM43" s="11"/>
      <c r="BN43" s="10"/>
      <c r="BO43" s="11"/>
      <c r="BP43" s="10"/>
      <c r="BQ43" s="11"/>
      <c r="BR43" s="10"/>
      <c r="BS43" s="7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ref="CE43:CE75" si="70">BS43+CD43</f>
        <v>0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ref="CZ43:CZ75" si="71">CN43+CY43</f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ref="DU43:DU75" si="72">DI43+DT43</f>
        <v>0</v>
      </c>
      <c r="DV43" s="11"/>
      <c r="DW43" s="10"/>
      <c r="DX43" s="11"/>
      <c r="DY43" s="10"/>
      <c r="DZ43" s="11"/>
      <c r="EA43" s="10"/>
      <c r="EB43" s="11"/>
      <c r="EC43" s="10"/>
      <c r="ED43" s="7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ref="EP43:EP75" si="73">ED43+EO43</f>
        <v>0</v>
      </c>
      <c r="EQ43" s="11"/>
      <c r="ER43" s="10"/>
      <c r="ES43" s="11"/>
      <c r="ET43" s="10"/>
      <c r="EU43" s="11"/>
      <c r="EV43" s="10"/>
      <c r="EW43" s="11"/>
      <c r="EX43" s="10"/>
      <c r="EY43" s="7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ref="FK43:FK75" si="74">EY43+FJ43</f>
        <v>0</v>
      </c>
      <c r="FL43" s="11"/>
      <c r="FM43" s="10"/>
      <c r="FN43" s="11"/>
      <c r="FO43" s="10"/>
      <c r="FP43" s="11"/>
      <c r="FQ43" s="10"/>
      <c r="FR43" s="11"/>
      <c r="FS43" s="10"/>
      <c r="FT43" s="7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ref="GF43:GF75" si="75">FT43+GE43</f>
        <v>0</v>
      </c>
    </row>
    <row r="44" spans="1:188" x14ac:dyDescent="0.2">
      <c r="A44" s="6"/>
      <c r="B44" s="6"/>
      <c r="C44" s="6"/>
      <c r="D44" s="6" t="s">
        <v>106</v>
      </c>
      <c r="E44" s="3" t="s">
        <v>107</v>
      </c>
      <c r="F44" s="6">
        <f t="shared" si="54"/>
        <v>0</v>
      </c>
      <c r="G44" s="6">
        <f t="shared" si="55"/>
        <v>2</v>
      </c>
      <c r="H44" s="6">
        <f t="shared" si="56"/>
        <v>75</v>
      </c>
      <c r="I44" s="6">
        <f t="shared" si="57"/>
        <v>45</v>
      </c>
      <c r="J44" s="6">
        <f t="shared" si="58"/>
        <v>30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5</v>
      </c>
      <c r="S44" s="7">
        <f t="shared" si="67"/>
        <v>0</v>
      </c>
      <c r="T44" s="7">
        <v>3</v>
      </c>
      <c r="U44" s="11">
        <v>45</v>
      </c>
      <c r="V44" s="10" t="s">
        <v>60</v>
      </c>
      <c r="W44" s="11">
        <v>30</v>
      </c>
      <c r="X44" s="10" t="s">
        <v>60</v>
      </c>
      <c r="Y44" s="11"/>
      <c r="Z44" s="10"/>
      <c r="AA44" s="11"/>
      <c r="AB44" s="10"/>
      <c r="AC44" s="7">
        <v>5</v>
      </c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5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/>
      <c r="BL44" s="10"/>
      <c r="BM44" s="11"/>
      <c r="BN44" s="10"/>
      <c r="BO44" s="11"/>
      <c r="BP44" s="10"/>
      <c r="BQ44" s="11"/>
      <c r="BR44" s="10"/>
      <c r="BS44" s="7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0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11"/>
      <c r="EA44" s="10"/>
      <c r="EB44" s="11"/>
      <c r="EC44" s="10"/>
      <c r="ED44" s="7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11"/>
      <c r="EV44" s="10"/>
      <c r="EW44" s="11"/>
      <c r="EX44" s="10"/>
      <c r="EY44" s="7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11"/>
      <c r="FQ44" s="10"/>
      <c r="FR44" s="11"/>
      <c r="FS44" s="10"/>
      <c r="FT44" s="7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">
      <c r="A45" s="6"/>
      <c r="B45" s="6"/>
      <c r="C45" s="6"/>
      <c r="D45" s="6" t="s">
        <v>108</v>
      </c>
      <c r="E45" s="3" t="s">
        <v>109</v>
      </c>
      <c r="F45" s="6">
        <f t="shared" si="54"/>
        <v>1</v>
      </c>
      <c r="G45" s="6">
        <f t="shared" si="55"/>
        <v>2</v>
      </c>
      <c r="H45" s="6">
        <f t="shared" si="56"/>
        <v>75</v>
      </c>
      <c r="I45" s="6">
        <f t="shared" si="57"/>
        <v>30</v>
      </c>
      <c r="J45" s="6">
        <f t="shared" si="58"/>
        <v>15</v>
      </c>
      <c r="K45" s="6">
        <f t="shared" si="59"/>
        <v>0</v>
      </c>
      <c r="L45" s="6">
        <f t="shared" si="60"/>
        <v>0</v>
      </c>
      <c r="M45" s="6">
        <f t="shared" si="61"/>
        <v>0</v>
      </c>
      <c r="N45" s="6">
        <f t="shared" si="62"/>
        <v>30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5</v>
      </c>
      <c r="S45" s="7">
        <f t="shared" si="67"/>
        <v>2</v>
      </c>
      <c r="T45" s="7">
        <v>3</v>
      </c>
      <c r="U45" s="11"/>
      <c r="V45" s="10"/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>
        <v>30</v>
      </c>
      <c r="AQ45" s="10" t="s">
        <v>72</v>
      </c>
      <c r="AR45" s="11">
        <v>15</v>
      </c>
      <c r="AS45" s="10" t="s">
        <v>60</v>
      </c>
      <c r="AT45" s="11"/>
      <c r="AU45" s="10"/>
      <c r="AV45" s="11"/>
      <c r="AW45" s="10"/>
      <c r="AX45" s="7">
        <v>3</v>
      </c>
      <c r="AY45" s="11"/>
      <c r="AZ45" s="10"/>
      <c r="BA45" s="11">
        <v>30</v>
      </c>
      <c r="BB45" s="10" t="s">
        <v>60</v>
      </c>
      <c r="BC45" s="11"/>
      <c r="BD45" s="10"/>
      <c r="BE45" s="11"/>
      <c r="BF45" s="10"/>
      <c r="BG45" s="11"/>
      <c r="BH45" s="10"/>
      <c r="BI45" s="7">
        <v>2</v>
      </c>
      <c r="BJ45" s="7">
        <f t="shared" si="69"/>
        <v>5</v>
      </c>
      <c r="BK45" s="11"/>
      <c r="BL45" s="10"/>
      <c r="BM45" s="11"/>
      <c r="BN45" s="10"/>
      <c r="BO45" s="11"/>
      <c r="BP45" s="10"/>
      <c r="BQ45" s="11"/>
      <c r="BR45" s="10"/>
      <c r="BS45" s="7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11"/>
      <c r="EC45" s="10"/>
      <c r="ED45" s="7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11"/>
      <c r="EX45" s="10"/>
      <c r="EY45" s="7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11"/>
      <c r="FS45" s="10"/>
      <c r="FT45" s="7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">
      <c r="A46" s="6"/>
      <c r="B46" s="6"/>
      <c r="C46" s="6"/>
      <c r="D46" s="6" t="s">
        <v>110</v>
      </c>
      <c r="E46" s="3" t="s">
        <v>111</v>
      </c>
      <c r="F46" s="6">
        <f t="shared" si="54"/>
        <v>1</v>
      </c>
      <c r="G46" s="6">
        <f t="shared" si="55"/>
        <v>2</v>
      </c>
      <c r="H46" s="6">
        <f t="shared" si="56"/>
        <v>105</v>
      </c>
      <c r="I46" s="6">
        <f t="shared" si="57"/>
        <v>45</v>
      </c>
      <c r="J46" s="6">
        <f t="shared" si="58"/>
        <v>30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30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7</v>
      </c>
      <c r="S46" s="7">
        <f t="shared" si="67"/>
        <v>2</v>
      </c>
      <c r="T46" s="7">
        <v>4.4000000000000004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>
        <v>45</v>
      </c>
      <c r="AQ46" s="10" t="s">
        <v>72</v>
      </c>
      <c r="AR46" s="11">
        <v>30</v>
      </c>
      <c r="AS46" s="10" t="s">
        <v>60</v>
      </c>
      <c r="AT46" s="11"/>
      <c r="AU46" s="10"/>
      <c r="AV46" s="11"/>
      <c r="AW46" s="10"/>
      <c r="AX46" s="7">
        <v>5</v>
      </c>
      <c r="AY46" s="11"/>
      <c r="AZ46" s="10"/>
      <c r="BA46" s="11">
        <v>30</v>
      </c>
      <c r="BB46" s="10" t="s">
        <v>60</v>
      </c>
      <c r="BC46" s="11"/>
      <c r="BD46" s="10"/>
      <c r="BE46" s="11"/>
      <c r="BF46" s="10"/>
      <c r="BG46" s="11"/>
      <c r="BH46" s="10"/>
      <c r="BI46" s="7">
        <v>2</v>
      </c>
      <c r="BJ46" s="7">
        <f t="shared" si="69"/>
        <v>7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/>
      <c r="CG46" s="10"/>
      <c r="CH46" s="11"/>
      <c r="CI46" s="10"/>
      <c r="CJ46" s="11"/>
      <c r="CK46" s="10"/>
      <c r="CL46" s="11"/>
      <c r="CM46" s="10"/>
      <c r="CN46" s="7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11"/>
      <c r="EA46" s="10"/>
      <c r="EB46" s="11"/>
      <c r="EC46" s="10"/>
      <c r="ED46" s="7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11"/>
      <c r="EV46" s="10"/>
      <c r="EW46" s="11"/>
      <c r="EX46" s="10"/>
      <c r="EY46" s="7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11"/>
      <c r="FS46" s="10"/>
      <c r="FT46" s="7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">
      <c r="A47" s="6"/>
      <c r="B47" s="6"/>
      <c r="C47" s="6"/>
      <c r="D47" s="6" t="s">
        <v>112</v>
      </c>
      <c r="E47" s="3" t="s">
        <v>113</v>
      </c>
      <c r="F47" s="6">
        <f t="shared" si="54"/>
        <v>0</v>
      </c>
      <c r="G47" s="6">
        <f t="shared" si="55"/>
        <v>2</v>
      </c>
      <c r="H47" s="6">
        <f t="shared" si="56"/>
        <v>40</v>
      </c>
      <c r="I47" s="6">
        <f t="shared" si="57"/>
        <v>0</v>
      </c>
      <c r="J47" s="6">
        <f t="shared" si="58"/>
        <v>0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25</v>
      </c>
      <c r="O47" s="6">
        <f t="shared" si="63"/>
        <v>15</v>
      </c>
      <c r="P47" s="6">
        <f t="shared" si="64"/>
        <v>0</v>
      </c>
      <c r="Q47" s="6">
        <f t="shared" si="65"/>
        <v>0</v>
      </c>
      <c r="R47" s="7">
        <f t="shared" si="66"/>
        <v>3</v>
      </c>
      <c r="S47" s="7">
        <f t="shared" si="67"/>
        <v>3</v>
      </c>
      <c r="T47" s="7">
        <v>1.6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11"/>
      <c r="AU47" s="10"/>
      <c r="AV47" s="11"/>
      <c r="AW47" s="10"/>
      <c r="AX47" s="7"/>
      <c r="AY47" s="11"/>
      <c r="AZ47" s="10"/>
      <c r="BA47" s="11">
        <v>25</v>
      </c>
      <c r="BB47" s="10" t="s">
        <v>60</v>
      </c>
      <c r="BC47" s="11">
        <v>15</v>
      </c>
      <c r="BD47" s="10" t="s">
        <v>60</v>
      </c>
      <c r="BE47" s="11"/>
      <c r="BF47" s="10"/>
      <c r="BG47" s="11"/>
      <c r="BH47" s="10"/>
      <c r="BI47" s="7">
        <v>3</v>
      </c>
      <c r="BJ47" s="7">
        <f t="shared" si="69"/>
        <v>3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11"/>
      <c r="DH47" s="10"/>
      <c r="DI47" s="7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11"/>
      <c r="EA47" s="10"/>
      <c r="EB47" s="11"/>
      <c r="EC47" s="10"/>
      <c r="ED47" s="7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11"/>
      <c r="EX47" s="10"/>
      <c r="EY47" s="7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11"/>
      <c r="FS47" s="10"/>
      <c r="FT47" s="7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">
      <c r="A48" s="6"/>
      <c r="B48" s="6"/>
      <c r="C48" s="6"/>
      <c r="D48" s="6" t="s">
        <v>114</v>
      </c>
      <c r="E48" s="3" t="s">
        <v>115</v>
      </c>
      <c r="F48" s="6">
        <f t="shared" si="54"/>
        <v>0</v>
      </c>
      <c r="G48" s="6">
        <f t="shared" si="55"/>
        <v>2</v>
      </c>
      <c r="H48" s="6">
        <f t="shared" si="56"/>
        <v>60</v>
      </c>
      <c r="I48" s="6">
        <f t="shared" si="57"/>
        <v>30</v>
      </c>
      <c r="J48" s="6">
        <f t="shared" si="58"/>
        <v>30</v>
      </c>
      <c r="K48" s="6">
        <f t="shared" si="59"/>
        <v>0</v>
      </c>
      <c r="L48" s="6">
        <f t="shared" si="60"/>
        <v>0</v>
      </c>
      <c r="M48" s="6">
        <f t="shared" si="61"/>
        <v>0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0</v>
      </c>
      <c r="T48" s="7">
        <v>2.4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>
        <v>30</v>
      </c>
      <c r="AQ48" s="10" t="s">
        <v>60</v>
      </c>
      <c r="AR48" s="11">
        <v>30</v>
      </c>
      <c r="AS48" s="10" t="s">
        <v>60</v>
      </c>
      <c r="AT48" s="11"/>
      <c r="AU48" s="10"/>
      <c r="AV48" s="11"/>
      <c r="AW48" s="10"/>
      <c r="AX48" s="7">
        <v>4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4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11"/>
      <c r="EC48" s="10"/>
      <c r="ED48" s="7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11"/>
      <c r="EV48" s="10"/>
      <c r="EW48" s="11"/>
      <c r="EX48" s="10"/>
      <c r="EY48" s="7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11"/>
      <c r="FQ48" s="10"/>
      <c r="FR48" s="11"/>
      <c r="FS48" s="10"/>
      <c r="FT48" s="7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">
      <c r="A49" s="6"/>
      <c r="B49" s="6"/>
      <c r="C49" s="6"/>
      <c r="D49" s="6" t="s">
        <v>116</v>
      </c>
      <c r="E49" s="3" t="s">
        <v>117</v>
      </c>
      <c r="F49" s="6">
        <f t="shared" si="54"/>
        <v>0</v>
      </c>
      <c r="G49" s="6">
        <f t="shared" si="55"/>
        <v>2</v>
      </c>
      <c r="H49" s="6">
        <f t="shared" si="56"/>
        <v>60</v>
      </c>
      <c r="I49" s="6">
        <f t="shared" si="57"/>
        <v>30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0</v>
      </c>
      <c r="N49" s="6">
        <f t="shared" si="62"/>
        <v>30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4</v>
      </c>
      <c r="S49" s="7">
        <f t="shared" si="67"/>
        <v>2</v>
      </c>
      <c r="T49" s="7">
        <v>2.4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>
        <v>30</v>
      </c>
      <c r="AQ49" s="10" t="s">
        <v>60</v>
      </c>
      <c r="AR49" s="11"/>
      <c r="AS49" s="10"/>
      <c r="AT49" s="11"/>
      <c r="AU49" s="10"/>
      <c r="AV49" s="11"/>
      <c r="AW49" s="10"/>
      <c r="AX49" s="7">
        <v>2</v>
      </c>
      <c r="AY49" s="11"/>
      <c r="AZ49" s="10"/>
      <c r="BA49" s="11">
        <v>30</v>
      </c>
      <c r="BB49" s="10" t="s">
        <v>60</v>
      </c>
      <c r="BC49" s="11"/>
      <c r="BD49" s="10"/>
      <c r="BE49" s="11"/>
      <c r="BF49" s="10"/>
      <c r="BG49" s="11"/>
      <c r="BH49" s="10"/>
      <c r="BI49" s="7">
        <v>2</v>
      </c>
      <c r="BJ49" s="7">
        <f t="shared" si="69"/>
        <v>4</v>
      </c>
      <c r="BK49" s="11"/>
      <c r="BL49" s="10"/>
      <c r="BM49" s="11"/>
      <c r="BN49" s="10"/>
      <c r="BO49" s="11"/>
      <c r="BP49" s="10"/>
      <c r="BQ49" s="11"/>
      <c r="BR49" s="10"/>
      <c r="BS49" s="7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11"/>
      <c r="EC49" s="10"/>
      <c r="ED49" s="7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11"/>
      <c r="EV49" s="10"/>
      <c r="EW49" s="11"/>
      <c r="EX49" s="10"/>
      <c r="EY49" s="7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11"/>
      <c r="FQ49" s="10"/>
      <c r="FR49" s="11"/>
      <c r="FS49" s="10"/>
      <c r="FT49" s="7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">
      <c r="A50" s="6"/>
      <c r="B50" s="6"/>
      <c r="C50" s="6"/>
      <c r="D50" s="6" t="s">
        <v>118</v>
      </c>
      <c r="E50" s="3" t="s">
        <v>119</v>
      </c>
      <c r="F50" s="6">
        <f t="shared" si="54"/>
        <v>1</v>
      </c>
      <c r="G50" s="6">
        <f t="shared" si="55"/>
        <v>1</v>
      </c>
      <c r="H50" s="6">
        <f t="shared" si="56"/>
        <v>45</v>
      </c>
      <c r="I50" s="6">
        <f t="shared" si="57"/>
        <v>15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0</v>
      </c>
      <c r="N50" s="6">
        <f t="shared" si="62"/>
        <v>30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2</v>
      </c>
      <c r="T50" s="7">
        <v>2</v>
      </c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11"/>
      <c r="AW50" s="10"/>
      <c r="AX50" s="7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>
        <v>15</v>
      </c>
      <c r="BL50" s="10" t="s">
        <v>72</v>
      </c>
      <c r="BM50" s="11"/>
      <c r="BN50" s="10"/>
      <c r="BO50" s="11"/>
      <c r="BP50" s="10"/>
      <c r="BQ50" s="11"/>
      <c r="BR50" s="10"/>
      <c r="BS50" s="7">
        <v>1</v>
      </c>
      <c r="BT50" s="11"/>
      <c r="BU50" s="10"/>
      <c r="BV50" s="11">
        <v>30</v>
      </c>
      <c r="BW50" s="10" t="s">
        <v>60</v>
      </c>
      <c r="BX50" s="11"/>
      <c r="BY50" s="10"/>
      <c r="BZ50" s="11"/>
      <c r="CA50" s="10"/>
      <c r="CB50" s="11"/>
      <c r="CC50" s="10"/>
      <c r="CD50" s="7">
        <v>2</v>
      </c>
      <c r="CE50" s="7">
        <f t="shared" si="70"/>
        <v>3</v>
      </c>
      <c r="CF50" s="11"/>
      <c r="CG50" s="10"/>
      <c r="CH50" s="11"/>
      <c r="CI50" s="10"/>
      <c r="CJ50" s="11"/>
      <c r="CK50" s="10"/>
      <c r="CL50" s="11"/>
      <c r="CM50" s="10"/>
      <c r="CN50" s="7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11"/>
      <c r="EA50" s="10"/>
      <c r="EB50" s="11"/>
      <c r="EC50" s="10"/>
      <c r="ED50" s="7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11"/>
      <c r="EV50" s="10"/>
      <c r="EW50" s="11"/>
      <c r="EX50" s="10"/>
      <c r="EY50" s="7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11"/>
      <c r="FS50" s="10"/>
      <c r="FT50" s="7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">
      <c r="A51" s="6"/>
      <c r="B51" s="6"/>
      <c r="C51" s="6"/>
      <c r="D51" s="6" t="s">
        <v>120</v>
      </c>
      <c r="E51" s="3" t="s">
        <v>121</v>
      </c>
      <c r="F51" s="6">
        <f t="shared" si="54"/>
        <v>0</v>
      </c>
      <c r="G51" s="6">
        <f t="shared" si="55"/>
        <v>2</v>
      </c>
      <c r="H51" s="6">
        <f t="shared" si="56"/>
        <v>40</v>
      </c>
      <c r="I51" s="6">
        <f t="shared" si="57"/>
        <v>15</v>
      </c>
      <c r="J51" s="6">
        <f t="shared" si="58"/>
        <v>0</v>
      </c>
      <c r="K51" s="6">
        <f t="shared" si="59"/>
        <v>0</v>
      </c>
      <c r="L51" s="6">
        <f t="shared" si="60"/>
        <v>0</v>
      </c>
      <c r="M51" s="6">
        <f t="shared" si="61"/>
        <v>0</v>
      </c>
      <c r="N51" s="6">
        <f t="shared" si="62"/>
        <v>25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3</v>
      </c>
      <c r="S51" s="7">
        <f t="shared" si="67"/>
        <v>2</v>
      </c>
      <c r="T51" s="7">
        <v>1.6</v>
      </c>
      <c r="U51" s="11"/>
      <c r="V51" s="10"/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11"/>
      <c r="AW51" s="10"/>
      <c r="AX51" s="7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>
        <v>15</v>
      </c>
      <c r="BL51" s="10" t="s">
        <v>60</v>
      </c>
      <c r="BM51" s="11"/>
      <c r="BN51" s="10"/>
      <c r="BO51" s="11"/>
      <c r="BP51" s="10"/>
      <c r="BQ51" s="11"/>
      <c r="BR51" s="10"/>
      <c r="BS51" s="7">
        <v>1</v>
      </c>
      <c r="BT51" s="11"/>
      <c r="BU51" s="10"/>
      <c r="BV51" s="11">
        <v>25</v>
      </c>
      <c r="BW51" s="10" t="s">
        <v>60</v>
      </c>
      <c r="BX51" s="11"/>
      <c r="BY51" s="10"/>
      <c r="BZ51" s="11"/>
      <c r="CA51" s="10"/>
      <c r="CB51" s="11"/>
      <c r="CC51" s="10"/>
      <c r="CD51" s="7">
        <v>2</v>
      </c>
      <c r="CE51" s="7">
        <f t="shared" si="70"/>
        <v>3</v>
      </c>
      <c r="CF51" s="11"/>
      <c r="CG51" s="10"/>
      <c r="CH51" s="11"/>
      <c r="CI51" s="10"/>
      <c r="CJ51" s="11"/>
      <c r="CK51" s="10"/>
      <c r="CL51" s="11"/>
      <c r="CM51" s="10"/>
      <c r="CN51" s="7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11"/>
      <c r="EA51" s="10"/>
      <c r="EB51" s="11"/>
      <c r="EC51" s="10"/>
      <c r="ED51" s="7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11"/>
      <c r="EV51" s="10"/>
      <c r="EW51" s="11"/>
      <c r="EX51" s="10"/>
      <c r="EY51" s="7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11"/>
      <c r="FQ51" s="10"/>
      <c r="FR51" s="11"/>
      <c r="FS51" s="10"/>
      <c r="FT51" s="7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">
      <c r="A52" s="6"/>
      <c r="B52" s="6"/>
      <c r="C52" s="6"/>
      <c r="D52" s="6" t="s">
        <v>122</v>
      </c>
      <c r="E52" s="3" t="s">
        <v>123</v>
      </c>
      <c r="F52" s="6">
        <f t="shared" si="54"/>
        <v>1</v>
      </c>
      <c r="G52" s="6">
        <f t="shared" si="55"/>
        <v>2</v>
      </c>
      <c r="H52" s="6">
        <f t="shared" si="56"/>
        <v>75</v>
      </c>
      <c r="I52" s="6">
        <f t="shared" si="57"/>
        <v>30</v>
      </c>
      <c r="J52" s="6">
        <f t="shared" si="58"/>
        <v>0</v>
      </c>
      <c r="K52" s="6">
        <f t="shared" si="59"/>
        <v>0</v>
      </c>
      <c r="L52" s="6">
        <f t="shared" si="60"/>
        <v>0</v>
      </c>
      <c r="M52" s="6">
        <f t="shared" si="61"/>
        <v>0</v>
      </c>
      <c r="N52" s="6">
        <f t="shared" si="62"/>
        <v>30</v>
      </c>
      <c r="O52" s="6">
        <f t="shared" si="63"/>
        <v>15</v>
      </c>
      <c r="P52" s="6">
        <f t="shared" si="64"/>
        <v>0</v>
      </c>
      <c r="Q52" s="6">
        <f t="shared" si="65"/>
        <v>0</v>
      </c>
      <c r="R52" s="7">
        <f t="shared" si="66"/>
        <v>5</v>
      </c>
      <c r="S52" s="7">
        <f t="shared" si="67"/>
        <v>3</v>
      </c>
      <c r="T52" s="7">
        <v>3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>
        <v>30</v>
      </c>
      <c r="BL52" s="10" t="s">
        <v>72</v>
      </c>
      <c r="BM52" s="11"/>
      <c r="BN52" s="10"/>
      <c r="BO52" s="11"/>
      <c r="BP52" s="10"/>
      <c r="BQ52" s="11"/>
      <c r="BR52" s="10"/>
      <c r="BS52" s="7">
        <v>2</v>
      </c>
      <c r="BT52" s="11"/>
      <c r="BU52" s="10"/>
      <c r="BV52" s="11">
        <v>30</v>
      </c>
      <c r="BW52" s="10" t="s">
        <v>60</v>
      </c>
      <c r="BX52" s="11">
        <v>15</v>
      </c>
      <c r="BY52" s="10" t="s">
        <v>60</v>
      </c>
      <c r="BZ52" s="11"/>
      <c r="CA52" s="10"/>
      <c r="CB52" s="11"/>
      <c r="CC52" s="10"/>
      <c r="CD52" s="7">
        <v>3</v>
      </c>
      <c r="CE52" s="7">
        <f t="shared" si="70"/>
        <v>5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11"/>
      <c r="EC52" s="10"/>
      <c r="ED52" s="7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11"/>
      <c r="EX52" s="10"/>
      <c r="EY52" s="7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11"/>
      <c r="FS52" s="10"/>
      <c r="FT52" s="7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">
      <c r="A53" s="6"/>
      <c r="B53" s="6"/>
      <c r="C53" s="6"/>
      <c r="D53" s="6" t="s">
        <v>124</v>
      </c>
      <c r="E53" s="3" t="s">
        <v>125</v>
      </c>
      <c r="F53" s="6">
        <f t="shared" si="54"/>
        <v>0</v>
      </c>
      <c r="G53" s="6">
        <f t="shared" si="55"/>
        <v>3</v>
      </c>
      <c r="H53" s="6">
        <f t="shared" si="56"/>
        <v>75</v>
      </c>
      <c r="I53" s="6">
        <f t="shared" si="57"/>
        <v>30</v>
      </c>
      <c r="J53" s="6">
        <f t="shared" si="58"/>
        <v>15</v>
      </c>
      <c r="K53" s="6">
        <f t="shared" si="59"/>
        <v>0</v>
      </c>
      <c r="L53" s="6">
        <f t="shared" si="60"/>
        <v>0</v>
      </c>
      <c r="M53" s="6">
        <f t="shared" si="61"/>
        <v>0</v>
      </c>
      <c r="N53" s="6">
        <f t="shared" si="62"/>
        <v>30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5</v>
      </c>
      <c r="S53" s="7">
        <f t="shared" si="67"/>
        <v>2</v>
      </c>
      <c r="T53" s="7">
        <v>3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11"/>
      <c r="AU53" s="10"/>
      <c r="AV53" s="11"/>
      <c r="AW53" s="10"/>
      <c r="AX53" s="7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>
        <v>30</v>
      </c>
      <c r="BL53" s="10" t="s">
        <v>60</v>
      </c>
      <c r="BM53" s="11">
        <v>15</v>
      </c>
      <c r="BN53" s="10" t="s">
        <v>60</v>
      </c>
      <c r="BO53" s="11"/>
      <c r="BP53" s="10"/>
      <c r="BQ53" s="11"/>
      <c r="BR53" s="10"/>
      <c r="BS53" s="7">
        <v>3</v>
      </c>
      <c r="BT53" s="11"/>
      <c r="BU53" s="10"/>
      <c r="BV53" s="11">
        <v>30</v>
      </c>
      <c r="BW53" s="10" t="s">
        <v>60</v>
      </c>
      <c r="BX53" s="11"/>
      <c r="BY53" s="10"/>
      <c r="BZ53" s="11"/>
      <c r="CA53" s="10"/>
      <c r="CB53" s="11"/>
      <c r="CC53" s="10"/>
      <c r="CD53" s="7">
        <v>2</v>
      </c>
      <c r="CE53" s="7">
        <f t="shared" si="70"/>
        <v>5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11"/>
      <c r="DF53" s="10"/>
      <c r="DG53" s="11"/>
      <c r="DH53" s="10"/>
      <c r="DI53" s="7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11"/>
      <c r="EC53" s="10"/>
      <c r="ED53" s="7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11"/>
      <c r="EX53" s="10"/>
      <c r="EY53" s="7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11"/>
      <c r="FS53" s="10"/>
      <c r="FT53" s="7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">
      <c r="A54" s="6"/>
      <c r="B54" s="6"/>
      <c r="C54" s="6"/>
      <c r="D54" s="6" t="s">
        <v>126</v>
      </c>
      <c r="E54" s="3" t="s">
        <v>127</v>
      </c>
      <c r="F54" s="6">
        <f t="shared" si="54"/>
        <v>1</v>
      </c>
      <c r="G54" s="6">
        <f t="shared" si="55"/>
        <v>2</v>
      </c>
      <c r="H54" s="6">
        <f t="shared" si="56"/>
        <v>75</v>
      </c>
      <c r="I54" s="6">
        <f t="shared" si="57"/>
        <v>30</v>
      </c>
      <c r="J54" s="6">
        <f t="shared" si="58"/>
        <v>15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30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6</v>
      </c>
      <c r="S54" s="7">
        <f t="shared" si="67"/>
        <v>2</v>
      </c>
      <c r="T54" s="7">
        <v>3.2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11"/>
      <c r="AW54" s="10"/>
      <c r="AX54" s="7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>
        <v>30</v>
      </c>
      <c r="BL54" s="10" t="s">
        <v>72</v>
      </c>
      <c r="BM54" s="11">
        <v>15</v>
      </c>
      <c r="BN54" s="10" t="s">
        <v>60</v>
      </c>
      <c r="BO54" s="11"/>
      <c r="BP54" s="10"/>
      <c r="BQ54" s="11"/>
      <c r="BR54" s="10"/>
      <c r="BS54" s="7">
        <v>4</v>
      </c>
      <c r="BT54" s="11"/>
      <c r="BU54" s="10"/>
      <c r="BV54" s="11">
        <v>30</v>
      </c>
      <c r="BW54" s="10" t="s">
        <v>60</v>
      </c>
      <c r="BX54" s="11"/>
      <c r="BY54" s="10"/>
      <c r="BZ54" s="11"/>
      <c r="CA54" s="10"/>
      <c r="CB54" s="11"/>
      <c r="CC54" s="10"/>
      <c r="CD54" s="7">
        <v>2</v>
      </c>
      <c r="CE54" s="7">
        <f t="shared" si="70"/>
        <v>6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/>
      <c r="DB54" s="10"/>
      <c r="DC54" s="11"/>
      <c r="DD54" s="10"/>
      <c r="DE54" s="11"/>
      <c r="DF54" s="10"/>
      <c r="DG54" s="11"/>
      <c r="DH54" s="10"/>
      <c r="DI54" s="7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11"/>
      <c r="EC54" s="10"/>
      <c r="ED54" s="7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11"/>
      <c r="EX54" s="10"/>
      <c r="EY54" s="7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11"/>
      <c r="FS54" s="10"/>
      <c r="FT54" s="7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">
      <c r="A55" s="6"/>
      <c r="B55" s="6"/>
      <c r="C55" s="6"/>
      <c r="D55" s="6" t="s">
        <v>128</v>
      </c>
      <c r="E55" s="3" t="s">
        <v>129</v>
      </c>
      <c r="F55" s="6">
        <f t="shared" si="54"/>
        <v>0</v>
      </c>
      <c r="G55" s="6">
        <f t="shared" si="55"/>
        <v>2</v>
      </c>
      <c r="H55" s="6">
        <f t="shared" si="56"/>
        <v>45</v>
      </c>
      <c r="I55" s="6">
        <f t="shared" si="57"/>
        <v>15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0</v>
      </c>
      <c r="N55" s="6">
        <f t="shared" si="62"/>
        <v>30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3</v>
      </c>
      <c r="S55" s="7">
        <f t="shared" si="67"/>
        <v>2</v>
      </c>
      <c r="T55" s="7">
        <v>1.8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11"/>
      <c r="AW55" s="10"/>
      <c r="AX55" s="7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11"/>
      <c r="BP55" s="10"/>
      <c r="BQ55" s="11"/>
      <c r="BR55" s="10"/>
      <c r="BS55" s="7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>
        <v>15</v>
      </c>
      <c r="CG55" s="10" t="s">
        <v>60</v>
      </c>
      <c r="CH55" s="11"/>
      <c r="CI55" s="10"/>
      <c r="CJ55" s="11"/>
      <c r="CK55" s="10"/>
      <c r="CL55" s="11"/>
      <c r="CM55" s="10"/>
      <c r="CN55" s="7">
        <v>1</v>
      </c>
      <c r="CO55" s="11"/>
      <c r="CP55" s="10"/>
      <c r="CQ55" s="11">
        <v>30</v>
      </c>
      <c r="CR55" s="10" t="s">
        <v>60</v>
      </c>
      <c r="CS55" s="11"/>
      <c r="CT55" s="10"/>
      <c r="CU55" s="11"/>
      <c r="CV55" s="10"/>
      <c r="CW55" s="11"/>
      <c r="CX55" s="10"/>
      <c r="CY55" s="7">
        <v>2</v>
      </c>
      <c r="CZ55" s="7">
        <f t="shared" si="71"/>
        <v>3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11"/>
      <c r="EC55" s="10"/>
      <c r="ED55" s="7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11"/>
      <c r="EX55" s="10"/>
      <c r="EY55" s="7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11"/>
      <c r="FS55" s="10"/>
      <c r="FT55" s="7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">
      <c r="A56" s="6"/>
      <c r="B56" s="6"/>
      <c r="C56" s="6"/>
      <c r="D56" s="6" t="s">
        <v>130</v>
      </c>
      <c r="E56" s="3" t="s">
        <v>131</v>
      </c>
      <c r="F56" s="6">
        <f t="shared" si="54"/>
        <v>0</v>
      </c>
      <c r="G56" s="6">
        <f t="shared" si="55"/>
        <v>2</v>
      </c>
      <c r="H56" s="6">
        <f t="shared" si="56"/>
        <v>30</v>
      </c>
      <c r="I56" s="6">
        <f t="shared" si="57"/>
        <v>15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0</v>
      </c>
      <c r="O56" s="6">
        <f t="shared" si="63"/>
        <v>15</v>
      </c>
      <c r="P56" s="6">
        <f t="shared" si="64"/>
        <v>0</v>
      </c>
      <c r="Q56" s="6">
        <f t="shared" si="65"/>
        <v>0</v>
      </c>
      <c r="R56" s="7">
        <f t="shared" si="66"/>
        <v>2</v>
      </c>
      <c r="S56" s="7">
        <f t="shared" si="67"/>
        <v>1</v>
      </c>
      <c r="T56" s="7">
        <v>1.2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>
        <v>15</v>
      </c>
      <c r="BL56" s="10" t="s">
        <v>60</v>
      </c>
      <c r="BM56" s="11"/>
      <c r="BN56" s="10"/>
      <c r="BO56" s="11"/>
      <c r="BP56" s="10"/>
      <c r="BQ56" s="11"/>
      <c r="BR56" s="10"/>
      <c r="BS56" s="7">
        <v>1</v>
      </c>
      <c r="BT56" s="11"/>
      <c r="BU56" s="10"/>
      <c r="BV56" s="11"/>
      <c r="BW56" s="10"/>
      <c r="BX56" s="11">
        <v>15</v>
      </c>
      <c r="BY56" s="10" t="s">
        <v>60</v>
      </c>
      <c r="BZ56" s="11"/>
      <c r="CA56" s="10"/>
      <c r="CB56" s="11"/>
      <c r="CC56" s="10"/>
      <c r="CD56" s="7">
        <v>1</v>
      </c>
      <c r="CE56" s="7">
        <f t="shared" si="70"/>
        <v>2</v>
      </c>
      <c r="CF56" s="11"/>
      <c r="CG56" s="10"/>
      <c r="CH56" s="11"/>
      <c r="CI56" s="10"/>
      <c r="CJ56" s="11"/>
      <c r="CK56" s="10"/>
      <c r="CL56" s="11"/>
      <c r="CM56" s="10"/>
      <c r="CN56" s="7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11"/>
      <c r="EC56" s="10"/>
      <c r="ED56" s="7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11"/>
      <c r="EX56" s="10"/>
      <c r="EY56" s="7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11"/>
      <c r="FS56" s="10"/>
      <c r="FT56" s="7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">
      <c r="A57" s="6"/>
      <c r="B57" s="6"/>
      <c r="C57" s="6"/>
      <c r="D57" s="6" t="s">
        <v>132</v>
      </c>
      <c r="E57" s="3" t="s">
        <v>133</v>
      </c>
      <c r="F57" s="6">
        <f t="shared" si="54"/>
        <v>0</v>
      </c>
      <c r="G57" s="6">
        <f t="shared" si="55"/>
        <v>3</v>
      </c>
      <c r="H57" s="6">
        <f t="shared" si="56"/>
        <v>70</v>
      </c>
      <c r="I57" s="6">
        <f t="shared" si="57"/>
        <v>30</v>
      </c>
      <c r="J57" s="6">
        <f t="shared" si="58"/>
        <v>10</v>
      </c>
      <c r="K57" s="6">
        <f t="shared" si="59"/>
        <v>0</v>
      </c>
      <c r="L57" s="6">
        <f t="shared" si="60"/>
        <v>0</v>
      </c>
      <c r="M57" s="6">
        <f t="shared" si="61"/>
        <v>0</v>
      </c>
      <c r="N57" s="6">
        <f t="shared" si="62"/>
        <v>0</v>
      </c>
      <c r="O57" s="6">
        <f t="shared" si="63"/>
        <v>30</v>
      </c>
      <c r="P57" s="6">
        <f t="shared" si="64"/>
        <v>0</v>
      </c>
      <c r="Q57" s="6">
        <f t="shared" si="65"/>
        <v>0</v>
      </c>
      <c r="R57" s="7">
        <f t="shared" si="66"/>
        <v>5</v>
      </c>
      <c r="S57" s="7">
        <f t="shared" si="67"/>
        <v>2</v>
      </c>
      <c r="T57" s="7">
        <v>2.8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11"/>
      <c r="BR57" s="10"/>
      <c r="BS57" s="7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>
        <v>30</v>
      </c>
      <c r="CG57" s="10" t="s">
        <v>60</v>
      </c>
      <c r="CH57" s="11">
        <v>10</v>
      </c>
      <c r="CI57" s="10" t="s">
        <v>60</v>
      </c>
      <c r="CJ57" s="11"/>
      <c r="CK57" s="10"/>
      <c r="CL57" s="11"/>
      <c r="CM57" s="10"/>
      <c r="CN57" s="7">
        <v>3</v>
      </c>
      <c r="CO57" s="11"/>
      <c r="CP57" s="10"/>
      <c r="CQ57" s="11"/>
      <c r="CR57" s="10"/>
      <c r="CS57" s="11">
        <v>30</v>
      </c>
      <c r="CT57" s="10" t="s">
        <v>60</v>
      </c>
      <c r="CU57" s="11"/>
      <c r="CV57" s="10"/>
      <c r="CW57" s="11"/>
      <c r="CX57" s="10"/>
      <c r="CY57" s="7">
        <v>2</v>
      </c>
      <c r="CZ57" s="7">
        <f t="shared" si="71"/>
        <v>5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11"/>
      <c r="EC57" s="10"/>
      <c r="ED57" s="7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11"/>
      <c r="EX57" s="10"/>
      <c r="EY57" s="7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11"/>
      <c r="FS57" s="10"/>
      <c r="FT57" s="7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">
      <c r="A58" s="6">
        <v>8</v>
      </c>
      <c r="B58" s="6">
        <v>1</v>
      </c>
      <c r="C58" s="6"/>
      <c r="D58" s="6"/>
      <c r="E58" s="3" t="s">
        <v>134</v>
      </c>
      <c r="F58" s="6">
        <f>$B$58*COUNTIF(U58:GD58,"e")</f>
        <v>1</v>
      </c>
      <c r="G58" s="6">
        <f>$B$58*COUNTIF(U58:GD58,"z")</f>
        <v>1</v>
      </c>
      <c r="H58" s="6">
        <f t="shared" si="56"/>
        <v>50</v>
      </c>
      <c r="I58" s="6">
        <f t="shared" si="57"/>
        <v>20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30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5</v>
      </c>
      <c r="S58" s="7">
        <f t="shared" si="67"/>
        <v>3</v>
      </c>
      <c r="T58" s="7">
        <f>$B$58*2.2</f>
        <v>2.2000000000000002</v>
      </c>
      <c r="U58" s="11"/>
      <c r="V58" s="10"/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11"/>
      <c r="AW58" s="10"/>
      <c r="AX58" s="7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11"/>
      <c r="BR58" s="10"/>
      <c r="BS58" s="7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>
        <f>$B$58*20</f>
        <v>20</v>
      </c>
      <c r="CG58" s="10" t="s">
        <v>72</v>
      </c>
      <c r="CH58" s="11"/>
      <c r="CI58" s="10"/>
      <c r="CJ58" s="11"/>
      <c r="CK58" s="10"/>
      <c r="CL58" s="11"/>
      <c r="CM58" s="10"/>
      <c r="CN58" s="7">
        <f>$B$58*2</f>
        <v>2</v>
      </c>
      <c r="CO58" s="11"/>
      <c r="CP58" s="10"/>
      <c r="CQ58" s="11">
        <f>$B$58*30</f>
        <v>30</v>
      </c>
      <c r="CR58" s="10" t="s">
        <v>60</v>
      </c>
      <c r="CS58" s="11"/>
      <c r="CT58" s="10"/>
      <c r="CU58" s="11"/>
      <c r="CV58" s="10"/>
      <c r="CW58" s="11"/>
      <c r="CX58" s="10"/>
      <c r="CY58" s="7">
        <f>$B$58*3</f>
        <v>3</v>
      </c>
      <c r="CZ58" s="7">
        <f t="shared" si="71"/>
        <v>5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/>
      <c r="DW58" s="10"/>
      <c r="DX58" s="11"/>
      <c r="DY58" s="10"/>
      <c r="DZ58" s="11"/>
      <c r="EA58" s="10"/>
      <c r="EB58" s="11"/>
      <c r="EC58" s="10"/>
      <c r="ED58" s="7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11"/>
      <c r="EV58" s="10"/>
      <c r="EW58" s="11"/>
      <c r="EX58" s="10"/>
      <c r="EY58" s="7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11"/>
      <c r="FS58" s="10"/>
      <c r="FT58" s="7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">
      <c r="A59" s="6"/>
      <c r="B59" s="6"/>
      <c r="C59" s="6"/>
      <c r="D59" s="6" t="s">
        <v>135</v>
      </c>
      <c r="E59" s="3" t="s">
        <v>136</v>
      </c>
      <c r="F59" s="6">
        <f>COUNTIF(U59:GD59,"e")</f>
        <v>0</v>
      </c>
      <c r="G59" s="6">
        <f>COUNTIF(U59:GD59,"z")</f>
        <v>2</v>
      </c>
      <c r="H59" s="6">
        <f t="shared" si="56"/>
        <v>50</v>
      </c>
      <c r="I59" s="6">
        <f t="shared" si="57"/>
        <v>20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30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4</v>
      </c>
      <c r="S59" s="7">
        <f t="shared" si="67"/>
        <v>2</v>
      </c>
      <c r="T59" s="7">
        <v>2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11"/>
      <c r="AU59" s="10"/>
      <c r="AV59" s="11"/>
      <c r="AW59" s="10"/>
      <c r="AX59" s="7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>
        <v>20</v>
      </c>
      <c r="CG59" s="10" t="s">
        <v>60</v>
      </c>
      <c r="CH59" s="11"/>
      <c r="CI59" s="10"/>
      <c r="CJ59" s="11"/>
      <c r="CK59" s="10"/>
      <c r="CL59" s="11"/>
      <c r="CM59" s="10"/>
      <c r="CN59" s="7">
        <v>2</v>
      </c>
      <c r="CO59" s="11"/>
      <c r="CP59" s="10"/>
      <c r="CQ59" s="11">
        <v>30</v>
      </c>
      <c r="CR59" s="10" t="s">
        <v>60</v>
      </c>
      <c r="CS59" s="11"/>
      <c r="CT59" s="10"/>
      <c r="CU59" s="11"/>
      <c r="CV59" s="10"/>
      <c r="CW59" s="11"/>
      <c r="CX59" s="10"/>
      <c r="CY59" s="7">
        <v>2</v>
      </c>
      <c r="CZ59" s="7">
        <f t="shared" si="71"/>
        <v>4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11"/>
      <c r="EC59" s="10"/>
      <c r="ED59" s="7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11"/>
      <c r="EX59" s="10"/>
      <c r="EY59" s="7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11"/>
      <c r="FS59" s="10"/>
      <c r="FT59" s="7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">
      <c r="A60" s="6"/>
      <c r="B60" s="6"/>
      <c r="C60" s="6"/>
      <c r="D60" s="6" t="s">
        <v>137</v>
      </c>
      <c r="E60" s="3" t="s">
        <v>138</v>
      </c>
      <c r="F60" s="6">
        <f>COUNTIF(U60:GD60,"e")</f>
        <v>1</v>
      </c>
      <c r="G60" s="6">
        <f>COUNTIF(U60:GD60,"z")</f>
        <v>2</v>
      </c>
      <c r="H60" s="6">
        <f t="shared" si="56"/>
        <v>75</v>
      </c>
      <c r="I60" s="6">
        <f t="shared" si="57"/>
        <v>30</v>
      </c>
      <c r="J60" s="6">
        <f t="shared" si="58"/>
        <v>15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30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5</v>
      </c>
      <c r="S60" s="7">
        <f t="shared" si="67"/>
        <v>2</v>
      </c>
      <c r="T60" s="7">
        <v>3.2</v>
      </c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11"/>
      <c r="AW60" s="10"/>
      <c r="AX60" s="7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11"/>
      <c r="BP60" s="10"/>
      <c r="BQ60" s="11"/>
      <c r="BR60" s="10"/>
      <c r="BS60" s="7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11"/>
      <c r="CK60" s="10"/>
      <c r="CL60" s="11"/>
      <c r="CM60" s="10"/>
      <c r="CN60" s="7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>
        <v>30</v>
      </c>
      <c r="DB60" s="10" t="s">
        <v>72</v>
      </c>
      <c r="DC60" s="11">
        <v>15</v>
      </c>
      <c r="DD60" s="10" t="s">
        <v>60</v>
      </c>
      <c r="DE60" s="11"/>
      <c r="DF60" s="10"/>
      <c r="DG60" s="11"/>
      <c r="DH60" s="10"/>
      <c r="DI60" s="7">
        <v>3</v>
      </c>
      <c r="DJ60" s="11"/>
      <c r="DK60" s="10"/>
      <c r="DL60" s="11">
        <v>30</v>
      </c>
      <c r="DM60" s="10" t="s">
        <v>60</v>
      </c>
      <c r="DN60" s="11"/>
      <c r="DO60" s="10"/>
      <c r="DP60" s="11"/>
      <c r="DQ60" s="10"/>
      <c r="DR60" s="11"/>
      <c r="DS60" s="10"/>
      <c r="DT60" s="7">
        <v>2</v>
      </c>
      <c r="DU60" s="7">
        <f t="shared" si="72"/>
        <v>5</v>
      </c>
      <c r="DV60" s="11"/>
      <c r="DW60" s="10"/>
      <c r="DX60" s="11"/>
      <c r="DY60" s="10"/>
      <c r="DZ60" s="11"/>
      <c r="EA60" s="10"/>
      <c r="EB60" s="11"/>
      <c r="EC60" s="10"/>
      <c r="ED60" s="7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11"/>
      <c r="EX60" s="10"/>
      <c r="EY60" s="7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11"/>
      <c r="FS60" s="10"/>
      <c r="FT60" s="7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">
      <c r="A61" s="6"/>
      <c r="B61" s="6"/>
      <c r="C61" s="6"/>
      <c r="D61" s="6" t="s">
        <v>139</v>
      </c>
      <c r="E61" s="3" t="s">
        <v>140</v>
      </c>
      <c r="F61" s="6">
        <f>COUNTIF(U61:GD61,"e")</f>
        <v>0</v>
      </c>
      <c r="G61" s="6">
        <f>COUNTIF(U61:GD61,"z")</f>
        <v>2</v>
      </c>
      <c r="H61" s="6">
        <f t="shared" si="56"/>
        <v>45</v>
      </c>
      <c r="I61" s="6">
        <f t="shared" si="57"/>
        <v>15</v>
      </c>
      <c r="J61" s="6">
        <f t="shared" si="58"/>
        <v>0</v>
      </c>
      <c r="K61" s="6">
        <f t="shared" si="59"/>
        <v>0</v>
      </c>
      <c r="L61" s="6">
        <f t="shared" si="60"/>
        <v>0</v>
      </c>
      <c r="M61" s="6">
        <f t="shared" si="61"/>
        <v>0</v>
      </c>
      <c r="N61" s="6">
        <f t="shared" si="62"/>
        <v>0</v>
      </c>
      <c r="O61" s="6">
        <f t="shared" si="63"/>
        <v>30</v>
      </c>
      <c r="P61" s="6">
        <f t="shared" si="64"/>
        <v>0</v>
      </c>
      <c r="Q61" s="6">
        <f t="shared" si="65"/>
        <v>0</v>
      </c>
      <c r="R61" s="7">
        <f t="shared" si="66"/>
        <v>5</v>
      </c>
      <c r="S61" s="7">
        <f t="shared" si="67"/>
        <v>3</v>
      </c>
      <c r="T61" s="7">
        <v>1.8</v>
      </c>
      <c r="U61" s="11"/>
      <c r="V61" s="10"/>
      <c r="W61" s="11"/>
      <c r="X61" s="10"/>
      <c r="Y61" s="11"/>
      <c r="Z61" s="10"/>
      <c r="AA61" s="11"/>
      <c r="AB61" s="10"/>
      <c r="AC61" s="7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11"/>
      <c r="AU61" s="10"/>
      <c r="AV61" s="11"/>
      <c r="AW61" s="10"/>
      <c r="AX61" s="7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11"/>
      <c r="BP61" s="10"/>
      <c r="BQ61" s="11"/>
      <c r="BR61" s="10"/>
      <c r="BS61" s="7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11"/>
      <c r="CK61" s="10"/>
      <c r="CL61" s="11"/>
      <c r="CM61" s="10"/>
      <c r="CN61" s="7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>
        <v>15</v>
      </c>
      <c r="DB61" s="10" t="s">
        <v>60</v>
      </c>
      <c r="DC61" s="11"/>
      <c r="DD61" s="10"/>
      <c r="DE61" s="11"/>
      <c r="DF61" s="10"/>
      <c r="DG61" s="11"/>
      <c r="DH61" s="10"/>
      <c r="DI61" s="7">
        <v>2</v>
      </c>
      <c r="DJ61" s="11"/>
      <c r="DK61" s="10"/>
      <c r="DL61" s="11"/>
      <c r="DM61" s="10"/>
      <c r="DN61" s="11">
        <v>30</v>
      </c>
      <c r="DO61" s="10" t="s">
        <v>60</v>
      </c>
      <c r="DP61" s="11"/>
      <c r="DQ61" s="10"/>
      <c r="DR61" s="11"/>
      <c r="DS61" s="10"/>
      <c r="DT61" s="7">
        <v>3</v>
      </c>
      <c r="DU61" s="7">
        <f t="shared" si="72"/>
        <v>5</v>
      </c>
      <c r="DV61" s="11"/>
      <c r="DW61" s="10"/>
      <c r="DX61" s="11"/>
      <c r="DY61" s="10"/>
      <c r="DZ61" s="11"/>
      <c r="EA61" s="10"/>
      <c r="EB61" s="11"/>
      <c r="EC61" s="10"/>
      <c r="ED61" s="7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0</v>
      </c>
      <c r="EQ61" s="11"/>
      <c r="ER61" s="10"/>
      <c r="ES61" s="11"/>
      <c r="ET61" s="10"/>
      <c r="EU61" s="11"/>
      <c r="EV61" s="10"/>
      <c r="EW61" s="11"/>
      <c r="EX61" s="10"/>
      <c r="EY61" s="7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11"/>
      <c r="FQ61" s="10"/>
      <c r="FR61" s="11"/>
      <c r="FS61" s="10"/>
      <c r="FT61" s="7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">
      <c r="A62" s="6"/>
      <c r="B62" s="6"/>
      <c r="C62" s="6"/>
      <c r="D62" s="6" t="s">
        <v>141</v>
      </c>
      <c r="E62" s="3" t="s">
        <v>142</v>
      </c>
      <c r="F62" s="6">
        <f>COUNTIF(U62:GD62,"e")</f>
        <v>1</v>
      </c>
      <c r="G62" s="6">
        <f>COUNTIF(U62:GD62,"z")</f>
        <v>2</v>
      </c>
      <c r="H62" s="6">
        <f t="shared" si="56"/>
        <v>75</v>
      </c>
      <c r="I62" s="6">
        <f t="shared" si="57"/>
        <v>30</v>
      </c>
      <c r="J62" s="6">
        <f t="shared" si="58"/>
        <v>15</v>
      </c>
      <c r="K62" s="6">
        <f t="shared" si="59"/>
        <v>0</v>
      </c>
      <c r="L62" s="6">
        <f t="shared" si="60"/>
        <v>0</v>
      </c>
      <c r="M62" s="6">
        <f t="shared" si="61"/>
        <v>0</v>
      </c>
      <c r="N62" s="6">
        <f t="shared" si="62"/>
        <v>30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5</v>
      </c>
      <c r="S62" s="7">
        <f t="shared" si="67"/>
        <v>2</v>
      </c>
      <c r="T62" s="7">
        <v>3.2</v>
      </c>
      <c r="U62" s="11"/>
      <c r="V62" s="10"/>
      <c r="W62" s="11"/>
      <c r="X62" s="10"/>
      <c r="Y62" s="11"/>
      <c r="Z62" s="10"/>
      <c r="AA62" s="11"/>
      <c r="AB62" s="10"/>
      <c r="AC62" s="7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11"/>
      <c r="AW62" s="10"/>
      <c r="AX62" s="7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11"/>
      <c r="BP62" s="10"/>
      <c r="BQ62" s="11"/>
      <c r="BR62" s="10"/>
      <c r="BS62" s="7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11"/>
      <c r="CK62" s="10"/>
      <c r="CL62" s="11"/>
      <c r="CM62" s="10"/>
      <c r="CN62" s="7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>
        <v>30</v>
      </c>
      <c r="DB62" s="10" t="s">
        <v>72</v>
      </c>
      <c r="DC62" s="11">
        <v>15</v>
      </c>
      <c r="DD62" s="10" t="s">
        <v>60</v>
      </c>
      <c r="DE62" s="11"/>
      <c r="DF62" s="10"/>
      <c r="DG62" s="11"/>
      <c r="DH62" s="10"/>
      <c r="DI62" s="7">
        <v>3</v>
      </c>
      <c r="DJ62" s="11"/>
      <c r="DK62" s="10"/>
      <c r="DL62" s="11">
        <v>30</v>
      </c>
      <c r="DM62" s="10" t="s">
        <v>60</v>
      </c>
      <c r="DN62" s="11"/>
      <c r="DO62" s="10"/>
      <c r="DP62" s="11"/>
      <c r="DQ62" s="10"/>
      <c r="DR62" s="11"/>
      <c r="DS62" s="10"/>
      <c r="DT62" s="7">
        <v>2</v>
      </c>
      <c r="DU62" s="7">
        <f t="shared" si="72"/>
        <v>5</v>
      </c>
      <c r="DV62" s="11"/>
      <c r="DW62" s="10"/>
      <c r="DX62" s="11"/>
      <c r="DY62" s="10"/>
      <c r="DZ62" s="11"/>
      <c r="EA62" s="10"/>
      <c r="EB62" s="11"/>
      <c r="EC62" s="10"/>
      <c r="ED62" s="7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/>
      <c r="ER62" s="10"/>
      <c r="ES62" s="11"/>
      <c r="ET62" s="10"/>
      <c r="EU62" s="11"/>
      <c r="EV62" s="10"/>
      <c r="EW62" s="11"/>
      <c r="EX62" s="10"/>
      <c r="EY62" s="7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11"/>
      <c r="FQ62" s="10"/>
      <c r="FR62" s="11"/>
      <c r="FS62" s="10"/>
      <c r="FT62" s="7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">
      <c r="A63" s="6"/>
      <c r="B63" s="6"/>
      <c r="C63" s="6"/>
      <c r="D63" s="6" t="s">
        <v>143</v>
      </c>
      <c r="E63" s="3" t="s">
        <v>144</v>
      </c>
      <c r="F63" s="6">
        <f>COUNTIF(U63:GD63,"e")</f>
        <v>0</v>
      </c>
      <c r="G63" s="6">
        <f>COUNTIF(U63:GD63,"z")</f>
        <v>2</v>
      </c>
      <c r="H63" s="6">
        <f t="shared" si="56"/>
        <v>30</v>
      </c>
      <c r="I63" s="6">
        <f t="shared" si="57"/>
        <v>15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15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2</v>
      </c>
      <c r="T63" s="7">
        <v>1.2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11"/>
      <c r="AU63" s="10"/>
      <c r="AV63" s="11"/>
      <c r="AW63" s="10"/>
      <c r="AX63" s="7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>
        <v>15</v>
      </c>
      <c r="DB63" s="10" t="s">
        <v>60</v>
      </c>
      <c r="DC63" s="11"/>
      <c r="DD63" s="10"/>
      <c r="DE63" s="11"/>
      <c r="DF63" s="10"/>
      <c r="DG63" s="11"/>
      <c r="DH63" s="10"/>
      <c r="DI63" s="7">
        <v>1</v>
      </c>
      <c r="DJ63" s="11"/>
      <c r="DK63" s="10"/>
      <c r="DL63" s="11">
        <v>15</v>
      </c>
      <c r="DM63" s="10" t="s">
        <v>60</v>
      </c>
      <c r="DN63" s="11"/>
      <c r="DO63" s="10"/>
      <c r="DP63" s="11"/>
      <c r="DQ63" s="10"/>
      <c r="DR63" s="11"/>
      <c r="DS63" s="10"/>
      <c r="DT63" s="7">
        <v>2</v>
      </c>
      <c r="DU63" s="7">
        <f t="shared" si="72"/>
        <v>3</v>
      </c>
      <c r="DV63" s="11"/>
      <c r="DW63" s="10"/>
      <c r="DX63" s="11"/>
      <c r="DY63" s="10"/>
      <c r="DZ63" s="11"/>
      <c r="EA63" s="10"/>
      <c r="EB63" s="11"/>
      <c r="EC63" s="10"/>
      <c r="ED63" s="7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0</v>
      </c>
      <c r="EQ63" s="11"/>
      <c r="ER63" s="10"/>
      <c r="ES63" s="11"/>
      <c r="ET63" s="10"/>
      <c r="EU63" s="11"/>
      <c r="EV63" s="10"/>
      <c r="EW63" s="11"/>
      <c r="EX63" s="10"/>
      <c r="EY63" s="7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11"/>
      <c r="FS63" s="10"/>
      <c r="FT63" s="7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">
      <c r="A64" s="6">
        <v>9</v>
      </c>
      <c r="B64" s="6">
        <v>1</v>
      </c>
      <c r="C64" s="6"/>
      <c r="D64" s="6"/>
      <c r="E64" s="3" t="s">
        <v>145</v>
      </c>
      <c r="F64" s="6">
        <f>$B$64*COUNTIF(U64:GD64,"e")</f>
        <v>0</v>
      </c>
      <c r="G64" s="6">
        <f>$B$64*COUNTIF(U64:GD64,"z")</f>
        <v>2</v>
      </c>
      <c r="H64" s="6">
        <f t="shared" si="56"/>
        <v>45</v>
      </c>
      <c r="I64" s="6">
        <f t="shared" si="57"/>
        <v>15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30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3</v>
      </c>
      <c r="S64" s="7">
        <f t="shared" si="67"/>
        <v>2</v>
      </c>
      <c r="T64" s="7">
        <f>$B$64*1.8</f>
        <v>1.8</v>
      </c>
      <c r="U64" s="11"/>
      <c r="V64" s="10"/>
      <c r="W64" s="11"/>
      <c r="X64" s="10"/>
      <c r="Y64" s="11"/>
      <c r="Z64" s="10"/>
      <c r="AA64" s="11"/>
      <c r="AB64" s="10"/>
      <c r="AC64" s="7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11"/>
      <c r="AU64" s="10"/>
      <c r="AV64" s="11"/>
      <c r="AW64" s="10"/>
      <c r="AX64" s="7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11"/>
      <c r="BR64" s="10"/>
      <c r="BS64" s="7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11"/>
      <c r="CM64" s="10"/>
      <c r="CN64" s="7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>
        <f>$B$64*15</f>
        <v>15</v>
      </c>
      <c r="DB64" s="10" t="s">
        <v>60</v>
      </c>
      <c r="DC64" s="11"/>
      <c r="DD64" s="10"/>
      <c r="DE64" s="11"/>
      <c r="DF64" s="10"/>
      <c r="DG64" s="11"/>
      <c r="DH64" s="10"/>
      <c r="DI64" s="7">
        <f>$B$64*1</f>
        <v>1</v>
      </c>
      <c r="DJ64" s="11"/>
      <c r="DK64" s="10"/>
      <c r="DL64" s="11">
        <f>$B$64*30</f>
        <v>30</v>
      </c>
      <c r="DM64" s="10" t="s">
        <v>60</v>
      </c>
      <c r="DN64" s="11"/>
      <c r="DO64" s="10"/>
      <c r="DP64" s="11"/>
      <c r="DQ64" s="10"/>
      <c r="DR64" s="11"/>
      <c r="DS64" s="10"/>
      <c r="DT64" s="7">
        <f>$B$64*2</f>
        <v>2</v>
      </c>
      <c r="DU64" s="7">
        <f t="shared" si="72"/>
        <v>3</v>
      </c>
      <c r="DV64" s="11"/>
      <c r="DW64" s="10"/>
      <c r="DX64" s="11"/>
      <c r="DY64" s="10"/>
      <c r="DZ64" s="11"/>
      <c r="EA64" s="10"/>
      <c r="EB64" s="11"/>
      <c r="EC64" s="10"/>
      <c r="ED64" s="7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/>
      <c r="ER64" s="10"/>
      <c r="ES64" s="11"/>
      <c r="ET64" s="10"/>
      <c r="EU64" s="11"/>
      <c r="EV64" s="10"/>
      <c r="EW64" s="11"/>
      <c r="EX64" s="10"/>
      <c r="EY64" s="7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11"/>
      <c r="FQ64" s="10"/>
      <c r="FR64" s="11"/>
      <c r="FS64" s="10"/>
      <c r="FT64" s="7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">
      <c r="A65" s="6">
        <v>10</v>
      </c>
      <c r="B65" s="6">
        <v>1</v>
      </c>
      <c r="C65" s="6"/>
      <c r="D65" s="6"/>
      <c r="E65" s="3" t="s">
        <v>146</v>
      </c>
      <c r="F65" s="6">
        <f>$B$65*COUNTIF(U65:GD65,"e")</f>
        <v>0</v>
      </c>
      <c r="G65" s="6">
        <f>$B$65*COUNTIF(U65:GD65,"z")</f>
        <v>2</v>
      </c>
      <c r="H65" s="6">
        <f t="shared" si="56"/>
        <v>55</v>
      </c>
      <c r="I65" s="6">
        <f t="shared" si="57"/>
        <v>30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25</v>
      </c>
      <c r="P65" s="6">
        <f t="shared" si="64"/>
        <v>0</v>
      </c>
      <c r="Q65" s="6">
        <f t="shared" si="65"/>
        <v>0</v>
      </c>
      <c r="R65" s="7">
        <f t="shared" si="66"/>
        <v>4</v>
      </c>
      <c r="S65" s="7">
        <f t="shared" si="67"/>
        <v>2</v>
      </c>
      <c r="T65" s="7">
        <f>$B$65*2.2</f>
        <v>2.2000000000000002</v>
      </c>
      <c r="U65" s="11"/>
      <c r="V65" s="10"/>
      <c r="W65" s="11"/>
      <c r="X65" s="10"/>
      <c r="Y65" s="11"/>
      <c r="Z65" s="10"/>
      <c r="AA65" s="11"/>
      <c r="AB65" s="10"/>
      <c r="AC65" s="7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11"/>
      <c r="AU65" s="10"/>
      <c r="AV65" s="11"/>
      <c r="AW65" s="10"/>
      <c r="AX65" s="7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11"/>
      <c r="BP65" s="10"/>
      <c r="BQ65" s="11"/>
      <c r="BR65" s="10"/>
      <c r="BS65" s="7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11"/>
      <c r="CK65" s="10"/>
      <c r="CL65" s="11"/>
      <c r="CM65" s="10"/>
      <c r="CN65" s="7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>
        <f>$B$65*30</f>
        <v>30</v>
      </c>
      <c r="DB65" s="10" t="s">
        <v>60</v>
      </c>
      <c r="DC65" s="11"/>
      <c r="DD65" s="10"/>
      <c r="DE65" s="11"/>
      <c r="DF65" s="10"/>
      <c r="DG65" s="11"/>
      <c r="DH65" s="10"/>
      <c r="DI65" s="7">
        <f>$B$65*2</f>
        <v>2</v>
      </c>
      <c r="DJ65" s="11"/>
      <c r="DK65" s="10"/>
      <c r="DL65" s="11"/>
      <c r="DM65" s="10"/>
      <c r="DN65" s="11">
        <f>$B$65*25</f>
        <v>25</v>
      </c>
      <c r="DO65" s="10" t="s">
        <v>60</v>
      </c>
      <c r="DP65" s="11"/>
      <c r="DQ65" s="10"/>
      <c r="DR65" s="11"/>
      <c r="DS65" s="10"/>
      <c r="DT65" s="7">
        <f>$B$65*2</f>
        <v>2</v>
      </c>
      <c r="DU65" s="7">
        <f t="shared" si="72"/>
        <v>4</v>
      </c>
      <c r="DV65" s="11"/>
      <c r="DW65" s="10"/>
      <c r="DX65" s="11"/>
      <c r="DY65" s="10"/>
      <c r="DZ65" s="11"/>
      <c r="EA65" s="10"/>
      <c r="EB65" s="11"/>
      <c r="EC65" s="10"/>
      <c r="ED65" s="7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11"/>
      <c r="EV65" s="10"/>
      <c r="EW65" s="11"/>
      <c r="EX65" s="10"/>
      <c r="EY65" s="7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11"/>
      <c r="FQ65" s="10"/>
      <c r="FR65" s="11"/>
      <c r="FS65" s="10"/>
      <c r="FT65" s="7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">
      <c r="A66" s="6"/>
      <c r="B66" s="6"/>
      <c r="C66" s="6"/>
      <c r="D66" s="6" t="s">
        <v>147</v>
      </c>
      <c r="E66" s="3" t="s">
        <v>148</v>
      </c>
      <c r="F66" s="6">
        <f>COUNTIF(U66:GD66,"e")</f>
        <v>0</v>
      </c>
      <c r="G66" s="6">
        <f>COUNTIF(U66:GD66,"z")</f>
        <v>2</v>
      </c>
      <c r="H66" s="6">
        <f t="shared" si="56"/>
        <v>30</v>
      </c>
      <c r="I66" s="6">
        <f t="shared" si="57"/>
        <v>15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15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2</v>
      </c>
      <c r="S66" s="7">
        <f t="shared" si="67"/>
        <v>1</v>
      </c>
      <c r="T66" s="7">
        <v>1.2</v>
      </c>
      <c r="U66" s="11"/>
      <c r="V66" s="10"/>
      <c r="W66" s="11"/>
      <c r="X66" s="10"/>
      <c r="Y66" s="11"/>
      <c r="Z66" s="10"/>
      <c r="AA66" s="11"/>
      <c r="AB66" s="10"/>
      <c r="AC66" s="7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11"/>
      <c r="AW66" s="10"/>
      <c r="AX66" s="7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11"/>
      <c r="BP66" s="10"/>
      <c r="BQ66" s="11"/>
      <c r="BR66" s="10"/>
      <c r="BS66" s="7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11"/>
      <c r="CK66" s="10"/>
      <c r="CL66" s="11"/>
      <c r="CM66" s="10"/>
      <c r="CN66" s="7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>
        <v>15</v>
      </c>
      <c r="DB66" s="10" t="s">
        <v>60</v>
      </c>
      <c r="DC66" s="11"/>
      <c r="DD66" s="10"/>
      <c r="DE66" s="11"/>
      <c r="DF66" s="10"/>
      <c r="DG66" s="11"/>
      <c r="DH66" s="10"/>
      <c r="DI66" s="7">
        <v>1</v>
      </c>
      <c r="DJ66" s="11"/>
      <c r="DK66" s="10"/>
      <c r="DL66" s="11">
        <v>15</v>
      </c>
      <c r="DM66" s="10" t="s">
        <v>60</v>
      </c>
      <c r="DN66" s="11"/>
      <c r="DO66" s="10"/>
      <c r="DP66" s="11"/>
      <c r="DQ66" s="10"/>
      <c r="DR66" s="11"/>
      <c r="DS66" s="10"/>
      <c r="DT66" s="7">
        <v>1</v>
      </c>
      <c r="DU66" s="7">
        <f t="shared" si="72"/>
        <v>2</v>
      </c>
      <c r="DV66" s="11"/>
      <c r="DW66" s="10"/>
      <c r="DX66" s="11"/>
      <c r="DY66" s="10"/>
      <c r="DZ66" s="11"/>
      <c r="EA66" s="10"/>
      <c r="EB66" s="11"/>
      <c r="EC66" s="10"/>
      <c r="ED66" s="7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11"/>
      <c r="EV66" s="10"/>
      <c r="EW66" s="11"/>
      <c r="EX66" s="10"/>
      <c r="EY66" s="7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11"/>
      <c r="FQ66" s="10"/>
      <c r="FR66" s="11"/>
      <c r="FS66" s="10"/>
      <c r="FT66" s="7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">
      <c r="A67" s="6"/>
      <c r="B67" s="6"/>
      <c r="C67" s="6"/>
      <c r="D67" s="6" t="s">
        <v>149</v>
      </c>
      <c r="E67" s="3" t="s">
        <v>150</v>
      </c>
      <c r="F67" s="6">
        <f>COUNTIF(U67:GD67,"e")</f>
        <v>0</v>
      </c>
      <c r="G67" s="6">
        <f>COUNTIF(U67:GD67,"z")</f>
        <v>1</v>
      </c>
      <c r="H67" s="6">
        <f t="shared" si="56"/>
        <v>15</v>
      </c>
      <c r="I67" s="6">
        <f t="shared" si="57"/>
        <v>15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1</v>
      </c>
      <c r="S67" s="7">
        <f t="shared" si="67"/>
        <v>0</v>
      </c>
      <c r="T67" s="7">
        <v>0.6</v>
      </c>
      <c r="U67" s="11"/>
      <c r="V67" s="10"/>
      <c r="W67" s="11"/>
      <c r="X67" s="10"/>
      <c r="Y67" s="11"/>
      <c r="Z67" s="10"/>
      <c r="AA67" s="11"/>
      <c r="AB67" s="10"/>
      <c r="AC67" s="7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11"/>
      <c r="AW67" s="10"/>
      <c r="AX67" s="7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11"/>
      <c r="BP67" s="10"/>
      <c r="BQ67" s="11"/>
      <c r="BR67" s="10"/>
      <c r="BS67" s="7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11"/>
      <c r="CK67" s="10"/>
      <c r="CL67" s="11"/>
      <c r="CM67" s="10"/>
      <c r="CN67" s="7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11"/>
      <c r="DF67" s="10"/>
      <c r="DG67" s="11"/>
      <c r="DH67" s="10"/>
      <c r="DI67" s="7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>
        <v>15</v>
      </c>
      <c r="DW67" s="10" t="s">
        <v>60</v>
      </c>
      <c r="DX67" s="11"/>
      <c r="DY67" s="10"/>
      <c r="DZ67" s="11"/>
      <c r="EA67" s="10"/>
      <c r="EB67" s="11"/>
      <c r="EC67" s="10"/>
      <c r="ED67" s="7">
        <v>1</v>
      </c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1</v>
      </c>
      <c r="EQ67" s="11"/>
      <c r="ER67" s="10"/>
      <c r="ES67" s="11"/>
      <c r="ET67" s="10"/>
      <c r="EU67" s="11"/>
      <c r="EV67" s="10"/>
      <c r="EW67" s="11"/>
      <c r="EX67" s="10"/>
      <c r="EY67" s="7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11"/>
      <c r="FQ67" s="10"/>
      <c r="FR67" s="11"/>
      <c r="FS67" s="10"/>
      <c r="FT67" s="7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">
      <c r="A68" s="6"/>
      <c r="B68" s="6"/>
      <c r="C68" s="6"/>
      <c r="D68" s="6" t="s">
        <v>151</v>
      </c>
      <c r="E68" s="3" t="s">
        <v>152</v>
      </c>
      <c r="F68" s="6">
        <f>COUNTIF(U68:GD68,"e")</f>
        <v>1</v>
      </c>
      <c r="G68" s="6">
        <f>COUNTIF(U68:GD68,"z")</f>
        <v>1</v>
      </c>
      <c r="H68" s="6">
        <f t="shared" si="56"/>
        <v>60</v>
      </c>
      <c r="I68" s="6">
        <f t="shared" si="57"/>
        <v>30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30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6</v>
      </c>
      <c r="S68" s="7">
        <f t="shared" si="67"/>
        <v>2.6</v>
      </c>
      <c r="T68" s="7">
        <v>2.6</v>
      </c>
      <c r="U68" s="11"/>
      <c r="V68" s="10"/>
      <c r="W68" s="11"/>
      <c r="X68" s="10"/>
      <c r="Y68" s="11"/>
      <c r="Z68" s="10"/>
      <c r="AA68" s="11"/>
      <c r="AB68" s="10"/>
      <c r="AC68" s="7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11"/>
      <c r="AW68" s="10"/>
      <c r="AX68" s="7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11"/>
      <c r="BP68" s="10"/>
      <c r="BQ68" s="11"/>
      <c r="BR68" s="10"/>
      <c r="BS68" s="7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11"/>
      <c r="CK68" s="10"/>
      <c r="CL68" s="11"/>
      <c r="CM68" s="10"/>
      <c r="CN68" s="7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/>
      <c r="DB68" s="10"/>
      <c r="DC68" s="11"/>
      <c r="DD68" s="10"/>
      <c r="DE68" s="11"/>
      <c r="DF68" s="10"/>
      <c r="DG68" s="11"/>
      <c r="DH68" s="10"/>
      <c r="DI68" s="7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>
        <v>30</v>
      </c>
      <c r="DW68" s="10" t="s">
        <v>72</v>
      </c>
      <c r="DX68" s="11"/>
      <c r="DY68" s="10"/>
      <c r="DZ68" s="11"/>
      <c r="EA68" s="10"/>
      <c r="EB68" s="11"/>
      <c r="EC68" s="10"/>
      <c r="ED68" s="7">
        <v>3.4</v>
      </c>
      <c r="EE68" s="11"/>
      <c r="EF68" s="10"/>
      <c r="EG68" s="11">
        <v>30</v>
      </c>
      <c r="EH68" s="10" t="s">
        <v>60</v>
      </c>
      <c r="EI68" s="11"/>
      <c r="EJ68" s="10"/>
      <c r="EK68" s="11"/>
      <c r="EL68" s="10"/>
      <c r="EM68" s="11"/>
      <c r="EN68" s="10"/>
      <c r="EO68" s="7">
        <v>2.6</v>
      </c>
      <c r="EP68" s="7">
        <f t="shared" si="73"/>
        <v>6</v>
      </c>
      <c r="EQ68" s="11"/>
      <c r="ER68" s="10"/>
      <c r="ES68" s="11"/>
      <c r="ET68" s="10"/>
      <c r="EU68" s="11"/>
      <c r="EV68" s="10"/>
      <c r="EW68" s="11"/>
      <c r="EX68" s="10"/>
      <c r="EY68" s="7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11"/>
      <c r="FQ68" s="10"/>
      <c r="FR68" s="11"/>
      <c r="FS68" s="10"/>
      <c r="FT68" s="7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">
      <c r="A69" s="6">
        <v>11</v>
      </c>
      <c r="B69" s="6">
        <v>1</v>
      </c>
      <c r="C69" s="6"/>
      <c r="D69" s="6"/>
      <c r="E69" s="3" t="s">
        <v>153</v>
      </c>
      <c r="F69" s="6">
        <f>$B$69*COUNTIF(U69:GD69,"e")</f>
        <v>0</v>
      </c>
      <c r="G69" s="6">
        <f>$B$69*COUNTIF(U69:GD69,"z")</f>
        <v>2</v>
      </c>
      <c r="H69" s="6">
        <f t="shared" si="56"/>
        <v>50</v>
      </c>
      <c r="I69" s="6">
        <f t="shared" si="57"/>
        <v>20</v>
      </c>
      <c r="J69" s="6">
        <f t="shared" si="58"/>
        <v>0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30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4</v>
      </c>
      <c r="S69" s="7">
        <f t="shared" si="67"/>
        <v>2</v>
      </c>
      <c r="T69" s="7">
        <f>$B$69*2</f>
        <v>2</v>
      </c>
      <c r="U69" s="11"/>
      <c r="V69" s="10"/>
      <c r="W69" s="11"/>
      <c r="X69" s="10"/>
      <c r="Y69" s="11"/>
      <c r="Z69" s="10"/>
      <c r="AA69" s="11"/>
      <c r="AB69" s="10"/>
      <c r="AC69" s="7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11"/>
      <c r="AW69" s="10"/>
      <c r="AX69" s="7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11"/>
      <c r="BP69" s="10"/>
      <c r="BQ69" s="11"/>
      <c r="BR69" s="10"/>
      <c r="BS69" s="7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11"/>
      <c r="CK69" s="10"/>
      <c r="CL69" s="11"/>
      <c r="CM69" s="10"/>
      <c r="CN69" s="7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11"/>
      <c r="DF69" s="10"/>
      <c r="DG69" s="11"/>
      <c r="DH69" s="10"/>
      <c r="DI69" s="7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>
        <f>$B$69*20</f>
        <v>20</v>
      </c>
      <c r="DW69" s="10" t="s">
        <v>60</v>
      </c>
      <c r="DX69" s="11"/>
      <c r="DY69" s="10"/>
      <c r="DZ69" s="11"/>
      <c r="EA69" s="10"/>
      <c r="EB69" s="11"/>
      <c r="EC69" s="10"/>
      <c r="ED69" s="7">
        <f>$B$69*2</f>
        <v>2</v>
      </c>
      <c r="EE69" s="11"/>
      <c r="EF69" s="10"/>
      <c r="EG69" s="11">
        <f>$B$69*30</f>
        <v>30</v>
      </c>
      <c r="EH69" s="10" t="s">
        <v>60</v>
      </c>
      <c r="EI69" s="11"/>
      <c r="EJ69" s="10"/>
      <c r="EK69" s="11"/>
      <c r="EL69" s="10"/>
      <c r="EM69" s="11"/>
      <c r="EN69" s="10"/>
      <c r="EO69" s="7">
        <f>$B$69*2</f>
        <v>2</v>
      </c>
      <c r="EP69" s="7">
        <f t="shared" si="73"/>
        <v>4</v>
      </c>
      <c r="EQ69" s="11"/>
      <c r="ER69" s="10"/>
      <c r="ES69" s="11"/>
      <c r="ET69" s="10"/>
      <c r="EU69" s="11"/>
      <c r="EV69" s="10"/>
      <c r="EW69" s="11"/>
      <c r="EX69" s="10"/>
      <c r="EY69" s="7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11"/>
      <c r="FQ69" s="10"/>
      <c r="FR69" s="11"/>
      <c r="FS69" s="10"/>
      <c r="FT69" s="7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">
      <c r="A70" s="6"/>
      <c r="B70" s="6"/>
      <c r="C70" s="6"/>
      <c r="D70" s="6" t="s">
        <v>154</v>
      </c>
      <c r="E70" s="3" t="s">
        <v>155</v>
      </c>
      <c r="F70" s="6">
        <f>COUNTIF(U70:GD70,"e")</f>
        <v>1</v>
      </c>
      <c r="G70" s="6">
        <f>COUNTIF(U70:GD70,"z")</f>
        <v>1</v>
      </c>
      <c r="H70" s="6">
        <f t="shared" si="56"/>
        <v>60</v>
      </c>
      <c r="I70" s="6">
        <f t="shared" si="57"/>
        <v>30</v>
      </c>
      <c r="J70" s="6">
        <f t="shared" si="58"/>
        <v>0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30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6</v>
      </c>
      <c r="S70" s="7">
        <f t="shared" si="67"/>
        <v>2.6</v>
      </c>
      <c r="T70" s="7">
        <v>2.6</v>
      </c>
      <c r="U70" s="11"/>
      <c r="V70" s="10"/>
      <c r="W70" s="11"/>
      <c r="X70" s="10"/>
      <c r="Y70" s="11"/>
      <c r="Z70" s="10"/>
      <c r="AA70" s="11"/>
      <c r="AB70" s="10"/>
      <c r="AC70" s="7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11"/>
      <c r="AW70" s="10"/>
      <c r="AX70" s="7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11"/>
      <c r="BP70" s="10"/>
      <c r="BQ70" s="11"/>
      <c r="BR70" s="10"/>
      <c r="BS70" s="7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11"/>
      <c r="CK70" s="10"/>
      <c r="CL70" s="11"/>
      <c r="CM70" s="10"/>
      <c r="CN70" s="7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11"/>
      <c r="DF70" s="10"/>
      <c r="DG70" s="11"/>
      <c r="DH70" s="10"/>
      <c r="DI70" s="7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v>30</v>
      </c>
      <c r="DW70" s="10" t="s">
        <v>72</v>
      </c>
      <c r="DX70" s="11"/>
      <c r="DY70" s="10"/>
      <c r="DZ70" s="11"/>
      <c r="EA70" s="10"/>
      <c r="EB70" s="11"/>
      <c r="EC70" s="10"/>
      <c r="ED70" s="7">
        <v>3.4</v>
      </c>
      <c r="EE70" s="11"/>
      <c r="EF70" s="10"/>
      <c r="EG70" s="11">
        <v>30</v>
      </c>
      <c r="EH70" s="10" t="s">
        <v>60</v>
      </c>
      <c r="EI70" s="11"/>
      <c r="EJ70" s="10"/>
      <c r="EK70" s="11"/>
      <c r="EL70" s="10"/>
      <c r="EM70" s="11"/>
      <c r="EN70" s="10"/>
      <c r="EO70" s="7">
        <v>2.6</v>
      </c>
      <c r="EP70" s="7">
        <f t="shared" si="73"/>
        <v>6</v>
      </c>
      <c r="EQ70" s="11"/>
      <c r="ER70" s="10"/>
      <c r="ES70" s="11"/>
      <c r="ET70" s="10"/>
      <c r="EU70" s="11"/>
      <c r="EV70" s="10"/>
      <c r="EW70" s="11"/>
      <c r="EX70" s="10"/>
      <c r="EY70" s="7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11"/>
      <c r="FQ70" s="10"/>
      <c r="FR70" s="11"/>
      <c r="FS70" s="10"/>
      <c r="FT70" s="7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">
      <c r="A71" s="6"/>
      <c r="B71" s="6"/>
      <c r="C71" s="6"/>
      <c r="D71" s="6" t="s">
        <v>156</v>
      </c>
      <c r="E71" s="3" t="s">
        <v>157</v>
      </c>
      <c r="F71" s="6">
        <f>COUNTIF(U71:GD71,"e")</f>
        <v>0</v>
      </c>
      <c r="G71" s="6">
        <f>COUNTIF(U71:GD71,"z")</f>
        <v>1</v>
      </c>
      <c r="H71" s="6">
        <f t="shared" si="56"/>
        <v>30</v>
      </c>
      <c r="I71" s="6">
        <f t="shared" si="57"/>
        <v>0</v>
      </c>
      <c r="J71" s="6">
        <f t="shared" si="58"/>
        <v>0</v>
      </c>
      <c r="K71" s="6">
        <f t="shared" si="59"/>
        <v>0</v>
      </c>
      <c r="L71" s="6">
        <f t="shared" si="60"/>
        <v>30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2</v>
      </c>
      <c r="S71" s="7">
        <f t="shared" si="67"/>
        <v>0</v>
      </c>
      <c r="T71" s="7">
        <v>1.2</v>
      </c>
      <c r="U71" s="11"/>
      <c r="V71" s="10"/>
      <c r="W71" s="11"/>
      <c r="X71" s="10"/>
      <c r="Y71" s="11"/>
      <c r="Z71" s="10"/>
      <c r="AA71" s="11"/>
      <c r="AB71" s="10"/>
      <c r="AC71" s="7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11"/>
      <c r="AU71" s="10"/>
      <c r="AV71" s="11"/>
      <c r="AW71" s="10"/>
      <c r="AX71" s="7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11"/>
      <c r="BP71" s="10"/>
      <c r="BQ71" s="11"/>
      <c r="BR71" s="10"/>
      <c r="BS71" s="7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11"/>
      <c r="CK71" s="10"/>
      <c r="CL71" s="11"/>
      <c r="CM71" s="10"/>
      <c r="CN71" s="7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11"/>
      <c r="DF71" s="10"/>
      <c r="DG71" s="11"/>
      <c r="DH71" s="10"/>
      <c r="DI71" s="7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11"/>
      <c r="EA71" s="10"/>
      <c r="EB71" s="11"/>
      <c r="EC71" s="10"/>
      <c r="ED71" s="7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/>
      <c r="ER71" s="10"/>
      <c r="ES71" s="11"/>
      <c r="ET71" s="10"/>
      <c r="EU71" s="11"/>
      <c r="EV71" s="10"/>
      <c r="EW71" s="11">
        <v>30</v>
      </c>
      <c r="EX71" s="10" t="s">
        <v>60</v>
      </c>
      <c r="EY71" s="7">
        <v>2</v>
      </c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4"/>
        <v>2</v>
      </c>
      <c r="FL71" s="11"/>
      <c r="FM71" s="10"/>
      <c r="FN71" s="11"/>
      <c r="FO71" s="10"/>
      <c r="FP71" s="11"/>
      <c r="FQ71" s="10"/>
      <c r="FR71" s="11"/>
      <c r="FS71" s="10"/>
      <c r="FT71" s="7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">
      <c r="A72" s="6">
        <v>12</v>
      </c>
      <c r="B72" s="6">
        <v>1</v>
      </c>
      <c r="C72" s="6"/>
      <c r="D72" s="6"/>
      <c r="E72" s="3" t="s">
        <v>158</v>
      </c>
      <c r="F72" s="6">
        <f>$B$72*COUNTIF(U72:GD72,"e")</f>
        <v>0</v>
      </c>
      <c r="G72" s="6">
        <f>$B$72*COUNTIF(U72:GD72,"z")</f>
        <v>2</v>
      </c>
      <c r="H72" s="6">
        <f t="shared" si="56"/>
        <v>30</v>
      </c>
      <c r="I72" s="6">
        <f t="shared" si="57"/>
        <v>0</v>
      </c>
      <c r="J72" s="6">
        <f t="shared" si="58"/>
        <v>0</v>
      </c>
      <c r="K72" s="6">
        <f t="shared" si="59"/>
        <v>0</v>
      </c>
      <c r="L72" s="6">
        <f t="shared" si="60"/>
        <v>0</v>
      </c>
      <c r="M72" s="6">
        <f t="shared" si="61"/>
        <v>0</v>
      </c>
      <c r="N72" s="6">
        <f t="shared" si="62"/>
        <v>15</v>
      </c>
      <c r="O72" s="6">
        <f t="shared" si="63"/>
        <v>15</v>
      </c>
      <c r="P72" s="6">
        <f t="shared" si="64"/>
        <v>0</v>
      </c>
      <c r="Q72" s="6">
        <f t="shared" si="65"/>
        <v>0</v>
      </c>
      <c r="R72" s="7">
        <f t="shared" si="66"/>
        <v>4</v>
      </c>
      <c r="S72" s="7">
        <f t="shared" si="67"/>
        <v>4</v>
      </c>
      <c r="T72" s="7">
        <f>$B$72*1.2</f>
        <v>1.2</v>
      </c>
      <c r="U72" s="11"/>
      <c r="V72" s="10"/>
      <c r="W72" s="11"/>
      <c r="X72" s="10"/>
      <c r="Y72" s="11"/>
      <c r="Z72" s="10"/>
      <c r="AA72" s="11"/>
      <c r="AB72" s="10"/>
      <c r="AC72" s="7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11"/>
      <c r="AU72" s="10"/>
      <c r="AV72" s="11"/>
      <c r="AW72" s="10"/>
      <c r="AX72" s="7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11"/>
      <c r="BP72" s="10"/>
      <c r="BQ72" s="11"/>
      <c r="BR72" s="10"/>
      <c r="BS72" s="7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11"/>
      <c r="CK72" s="10"/>
      <c r="CL72" s="11"/>
      <c r="CM72" s="10"/>
      <c r="CN72" s="7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11"/>
      <c r="DF72" s="10"/>
      <c r="DG72" s="11"/>
      <c r="DH72" s="10"/>
      <c r="DI72" s="7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/>
      <c r="DW72" s="10"/>
      <c r="DX72" s="11"/>
      <c r="DY72" s="10"/>
      <c r="DZ72" s="11"/>
      <c r="EA72" s="10"/>
      <c r="EB72" s="11"/>
      <c r="EC72" s="10"/>
      <c r="ED72" s="7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0</v>
      </c>
      <c r="EQ72" s="11"/>
      <c r="ER72" s="10"/>
      <c r="ES72" s="11"/>
      <c r="ET72" s="10"/>
      <c r="EU72" s="11"/>
      <c r="EV72" s="10"/>
      <c r="EW72" s="11"/>
      <c r="EX72" s="10"/>
      <c r="EY72" s="7"/>
      <c r="EZ72" s="11"/>
      <c r="FA72" s="10"/>
      <c r="FB72" s="11">
        <f>$B$72*15</f>
        <v>15</v>
      </c>
      <c r="FC72" s="10" t="s">
        <v>60</v>
      </c>
      <c r="FD72" s="11">
        <f>$B$72*15</f>
        <v>15</v>
      </c>
      <c r="FE72" s="10" t="s">
        <v>60</v>
      </c>
      <c r="FF72" s="11"/>
      <c r="FG72" s="10"/>
      <c r="FH72" s="11"/>
      <c r="FI72" s="10"/>
      <c r="FJ72" s="7">
        <f>$B$72*4</f>
        <v>4</v>
      </c>
      <c r="FK72" s="7">
        <f t="shared" si="74"/>
        <v>4</v>
      </c>
      <c r="FL72" s="11"/>
      <c r="FM72" s="10"/>
      <c r="FN72" s="11"/>
      <c r="FO72" s="10"/>
      <c r="FP72" s="11"/>
      <c r="FQ72" s="10"/>
      <c r="FR72" s="11"/>
      <c r="FS72" s="10"/>
      <c r="FT72" s="7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">
      <c r="A73" s="6"/>
      <c r="B73" s="6"/>
      <c r="C73" s="6"/>
      <c r="D73" s="6" t="s">
        <v>159</v>
      </c>
      <c r="E73" s="3" t="s">
        <v>160</v>
      </c>
      <c r="F73" s="6">
        <f>COUNTIF(U73:GD73,"e")</f>
        <v>0</v>
      </c>
      <c r="G73" s="6">
        <f>COUNTIF(U73:GD73,"z")</f>
        <v>1</v>
      </c>
      <c r="H73" s="6">
        <f t="shared" si="56"/>
        <v>0</v>
      </c>
      <c r="I73" s="6">
        <f t="shared" si="57"/>
        <v>0</v>
      </c>
      <c r="J73" s="6">
        <f t="shared" si="58"/>
        <v>0</v>
      </c>
      <c r="K73" s="6">
        <f t="shared" si="59"/>
        <v>0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15</v>
      </c>
      <c r="S73" s="7">
        <f t="shared" si="67"/>
        <v>15</v>
      </c>
      <c r="T73" s="7">
        <v>0.5</v>
      </c>
      <c r="U73" s="11"/>
      <c r="V73" s="10"/>
      <c r="W73" s="11"/>
      <c r="X73" s="10"/>
      <c r="Y73" s="11"/>
      <c r="Z73" s="10"/>
      <c r="AA73" s="11"/>
      <c r="AB73" s="10"/>
      <c r="AC73" s="7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11"/>
      <c r="AU73" s="10"/>
      <c r="AV73" s="11"/>
      <c r="AW73" s="10"/>
      <c r="AX73" s="7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11"/>
      <c r="BP73" s="10"/>
      <c r="BQ73" s="11"/>
      <c r="BR73" s="10"/>
      <c r="BS73" s="7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11"/>
      <c r="CK73" s="10"/>
      <c r="CL73" s="11"/>
      <c r="CM73" s="10"/>
      <c r="CN73" s="7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11"/>
      <c r="DF73" s="10"/>
      <c r="DG73" s="11"/>
      <c r="DH73" s="10"/>
      <c r="DI73" s="7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11"/>
      <c r="EA73" s="10"/>
      <c r="EB73" s="11"/>
      <c r="EC73" s="10"/>
      <c r="ED73" s="7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/>
      <c r="ER73" s="10"/>
      <c r="ES73" s="11"/>
      <c r="ET73" s="10"/>
      <c r="EU73" s="11"/>
      <c r="EV73" s="10"/>
      <c r="EW73" s="11"/>
      <c r="EX73" s="10"/>
      <c r="EY73" s="7"/>
      <c r="EZ73" s="11"/>
      <c r="FA73" s="10"/>
      <c r="FB73" s="11"/>
      <c r="FC73" s="10"/>
      <c r="FD73" s="11"/>
      <c r="FE73" s="10"/>
      <c r="FF73" s="11">
        <v>0</v>
      </c>
      <c r="FG73" s="10" t="s">
        <v>60</v>
      </c>
      <c r="FH73" s="11"/>
      <c r="FI73" s="10"/>
      <c r="FJ73" s="7">
        <v>15</v>
      </c>
      <c r="FK73" s="7">
        <f t="shared" si="74"/>
        <v>15</v>
      </c>
      <c r="FL73" s="11"/>
      <c r="FM73" s="10"/>
      <c r="FN73" s="11"/>
      <c r="FO73" s="10"/>
      <c r="FP73" s="11"/>
      <c r="FQ73" s="10"/>
      <c r="FR73" s="11"/>
      <c r="FS73" s="10"/>
      <c r="FT73" s="7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">
      <c r="A74" s="6">
        <v>13</v>
      </c>
      <c r="B74" s="6">
        <v>3</v>
      </c>
      <c r="C74" s="6"/>
      <c r="D74" s="6"/>
      <c r="E74" s="3" t="s">
        <v>161</v>
      </c>
      <c r="F74" s="6">
        <f>$B$74*COUNTIF(U74:GD74,"e")</f>
        <v>0</v>
      </c>
      <c r="G74" s="6">
        <f>$B$74*COUNTIF(U74:GD74,"z")</f>
        <v>6</v>
      </c>
      <c r="H74" s="6">
        <f t="shared" si="56"/>
        <v>75</v>
      </c>
      <c r="I74" s="6">
        <f t="shared" si="57"/>
        <v>30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0</v>
      </c>
      <c r="N74" s="6">
        <f t="shared" si="62"/>
        <v>0</v>
      </c>
      <c r="O74" s="6">
        <f t="shared" si="63"/>
        <v>45</v>
      </c>
      <c r="P74" s="6">
        <f t="shared" si="64"/>
        <v>0</v>
      </c>
      <c r="Q74" s="6">
        <f t="shared" si="65"/>
        <v>0</v>
      </c>
      <c r="R74" s="7">
        <f t="shared" si="66"/>
        <v>9</v>
      </c>
      <c r="S74" s="7">
        <f t="shared" si="67"/>
        <v>6</v>
      </c>
      <c r="T74" s="7">
        <f>$B$74*1</f>
        <v>3</v>
      </c>
      <c r="U74" s="11"/>
      <c r="V74" s="10"/>
      <c r="W74" s="11"/>
      <c r="X74" s="10"/>
      <c r="Y74" s="11"/>
      <c r="Z74" s="10"/>
      <c r="AA74" s="11"/>
      <c r="AB74" s="10"/>
      <c r="AC74" s="7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11"/>
      <c r="AU74" s="10"/>
      <c r="AV74" s="11"/>
      <c r="AW74" s="10"/>
      <c r="AX74" s="7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11"/>
      <c r="BP74" s="10"/>
      <c r="BQ74" s="11"/>
      <c r="BR74" s="10"/>
      <c r="BS74" s="7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11"/>
      <c r="CK74" s="10"/>
      <c r="CL74" s="11"/>
      <c r="CM74" s="10"/>
      <c r="CN74" s="7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11"/>
      <c r="DF74" s="10"/>
      <c r="DG74" s="11"/>
      <c r="DH74" s="10"/>
      <c r="DI74" s="7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11"/>
      <c r="EA74" s="10"/>
      <c r="EB74" s="11"/>
      <c r="EC74" s="10"/>
      <c r="ED74" s="7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>
        <f>$B$74*10</f>
        <v>30</v>
      </c>
      <c r="ER74" s="10" t="s">
        <v>60</v>
      </c>
      <c r="ES74" s="11"/>
      <c r="ET74" s="10"/>
      <c r="EU74" s="11"/>
      <c r="EV74" s="10"/>
      <c r="EW74" s="11"/>
      <c r="EX74" s="10"/>
      <c r="EY74" s="7">
        <f>$B$74*1</f>
        <v>3</v>
      </c>
      <c r="EZ74" s="11"/>
      <c r="FA74" s="10"/>
      <c r="FB74" s="11"/>
      <c r="FC74" s="10"/>
      <c r="FD74" s="11">
        <f>$B$74*15</f>
        <v>45</v>
      </c>
      <c r="FE74" s="10" t="s">
        <v>60</v>
      </c>
      <c r="FF74" s="11"/>
      <c r="FG74" s="10"/>
      <c r="FH74" s="11"/>
      <c r="FI74" s="10"/>
      <c r="FJ74" s="7">
        <f>$B$74*2</f>
        <v>6</v>
      </c>
      <c r="FK74" s="7">
        <f t="shared" si="74"/>
        <v>9</v>
      </c>
      <c r="FL74" s="11"/>
      <c r="FM74" s="10"/>
      <c r="FN74" s="11"/>
      <c r="FO74" s="10"/>
      <c r="FP74" s="11"/>
      <c r="FQ74" s="10"/>
      <c r="FR74" s="11"/>
      <c r="FS74" s="10"/>
      <c r="FT74" s="7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x14ac:dyDescent="0.2">
      <c r="A75" s="6"/>
      <c r="B75" s="6"/>
      <c r="C75" s="6"/>
      <c r="D75" s="6" t="s">
        <v>162</v>
      </c>
      <c r="E75" s="3" t="s">
        <v>163</v>
      </c>
      <c r="F75" s="6">
        <f>COUNTIF(U75:GD75,"e")</f>
        <v>0</v>
      </c>
      <c r="G75" s="6">
        <f>COUNTIF(U75:GD75,"z")</f>
        <v>2</v>
      </c>
      <c r="H75" s="6">
        <f t="shared" si="56"/>
        <v>40</v>
      </c>
      <c r="I75" s="6">
        <f t="shared" si="57"/>
        <v>15</v>
      </c>
      <c r="J75" s="6">
        <f t="shared" si="58"/>
        <v>0</v>
      </c>
      <c r="K75" s="6">
        <f t="shared" si="59"/>
        <v>0</v>
      </c>
      <c r="L75" s="6">
        <f t="shared" si="60"/>
        <v>0</v>
      </c>
      <c r="M75" s="6">
        <f t="shared" si="61"/>
        <v>0</v>
      </c>
      <c r="N75" s="6">
        <f t="shared" si="62"/>
        <v>25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3</v>
      </c>
      <c r="S75" s="7">
        <f t="shared" si="67"/>
        <v>2</v>
      </c>
      <c r="T75" s="7">
        <v>1.6</v>
      </c>
      <c r="U75" s="11"/>
      <c r="V75" s="10"/>
      <c r="W75" s="11"/>
      <c r="X75" s="10"/>
      <c r="Y75" s="11"/>
      <c r="Z75" s="10"/>
      <c r="AA75" s="11"/>
      <c r="AB75" s="10"/>
      <c r="AC75" s="7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11"/>
      <c r="AU75" s="10"/>
      <c r="AV75" s="11"/>
      <c r="AW75" s="10"/>
      <c r="AX75" s="7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11"/>
      <c r="BP75" s="10"/>
      <c r="BQ75" s="11"/>
      <c r="BR75" s="10"/>
      <c r="BS75" s="7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>
        <v>15</v>
      </c>
      <c r="CG75" s="10" t="s">
        <v>60</v>
      </c>
      <c r="CH75" s="11"/>
      <c r="CI75" s="10"/>
      <c r="CJ75" s="11"/>
      <c r="CK75" s="10"/>
      <c r="CL75" s="11"/>
      <c r="CM75" s="10"/>
      <c r="CN75" s="7">
        <v>1</v>
      </c>
      <c r="CO75" s="11"/>
      <c r="CP75" s="10"/>
      <c r="CQ75" s="11">
        <v>25</v>
      </c>
      <c r="CR75" s="10" t="s">
        <v>60</v>
      </c>
      <c r="CS75" s="11"/>
      <c r="CT75" s="10"/>
      <c r="CU75" s="11"/>
      <c r="CV75" s="10"/>
      <c r="CW75" s="11"/>
      <c r="CX75" s="10"/>
      <c r="CY75" s="7">
        <v>2</v>
      </c>
      <c r="CZ75" s="7">
        <f t="shared" si="71"/>
        <v>3</v>
      </c>
      <c r="DA75" s="11"/>
      <c r="DB75" s="10"/>
      <c r="DC75" s="11"/>
      <c r="DD75" s="10"/>
      <c r="DE75" s="11"/>
      <c r="DF75" s="10"/>
      <c r="DG75" s="11"/>
      <c r="DH75" s="10"/>
      <c r="DI75" s="7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11"/>
      <c r="EA75" s="10"/>
      <c r="EB75" s="11"/>
      <c r="EC75" s="10"/>
      <c r="ED75" s="7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/>
      <c r="ER75" s="10"/>
      <c r="ES75" s="11"/>
      <c r="ET75" s="10"/>
      <c r="EU75" s="11"/>
      <c r="EV75" s="10"/>
      <c r="EW75" s="11"/>
      <c r="EX75" s="10"/>
      <c r="EY75" s="7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4"/>
        <v>0</v>
      </c>
      <c r="FL75" s="11"/>
      <c r="FM75" s="10"/>
      <c r="FN75" s="11"/>
      <c r="FO75" s="10"/>
      <c r="FP75" s="11"/>
      <c r="FQ75" s="10"/>
      <c r="FR75" s="11"/>
      <c r="FS75" s="10"/>
      <c r="FT75" s="7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5"/>
        <v>0</v>
      </c>
    </row>
    <row r="76" spans="1:188" ht="15.95" customHeight="1" x14ac:dyDescent="0.2">
      <c r="A76" s="6"/>
      <c r="B76" s="6"/>
      <c r="C76" s="6"/>
      <c r="D76" s="6"/>
      <c r="E76" s="6" t="s">
        <v>85</v>
      </c>
      <c r="F76" s="6">
        <f t="shared" ref="F76:AK76" si="76">SUM(F43:F75)</f>
        <v>11</v>
      </c>
      <c r="G76" s="6">
        <f t="shared" si="76"/>
        <v>64</v>
      </c>
      <c r="H76" s="6">
        <f t="shared" si="76"/>
        <v>1750</v>
      </c>
      <c r="I76" s="6">
        <f t="shared" si="76"/>
        <v>720</v>
      </c>
      <c r="J76" s="6">
        <f t="shared" si="76"/>
        <v>175</v>
      </c>
      <c r="K76" s="6">
        <f t="shared" si="76"/>
        <v>0</v>
      </c>
      <c r="L76" s="6">
        <f t="shared" si="76"/>
        <v>30</v>
      </c>
      <c r="M76" s="6">
        <f t="shared" si="76"/>
        <v>0</v>
      </c>
      <c r="N76" s="6">
        <f t="shared" si="76"/>
        <v>635</v>
      </c>
      <c r="O76" s="6">
        <f t="shared" si="76"/>
        <v>190</v>
      </c>
      <c r="P76" s="6">
        <f t="shared" si="76"/>
        <v>0</v>
      </c>
      <c r="Q76" s="6">
        <f t="shared" si="76"/>
        <v>0</v>
      </c>
      <c r="R76" s="7">
        <f t="shared" si="76"/>
        <v>151</v>
      </c>
      <c r="S76" s="7">
        <f t="shared" si="76"/>
        <v>81.2</v>
      </c>
      <c r="T76" s="7">
        <f t="shared" si="76"/>
        <v>72.300000000000011</v>
      </c>
      <c r="U76" s="11">
        <f t="shared" si="76"/>
        <v>75</v>
      </c>
      <c r="V76" s="10">
        <f t="shared" si="76"/>
        <v>0</v>
      </c>
      <c r="W76" s="11">
        <f t="shared" si="76"/>
        <v>30</v>
      </c>
      <c r="X76" s="10">
        <f t="shared" si="76"/>
        <v>0</v>
      </c>
      <c r="Y76" s="11">
        <f t="shared" si="76"/>
        <v>0</v>
      </c>
      <c r="Z76" s="10">
        <f t="shared" si="76"/>
        <v>0</v>
      </c>
      <c r="AA76" s="11">
        <f t="shared" si="76"/>
        <v>0</v>
      </c>
      <c r="AB76" s="10">
        <f t="shared" si="76"/>
        <v>0</v>
      </c>
      <c r="AC76" s="7">
        <f t="shared" si="76"/>
        <v>7</v>
      </c>
      <c r="AD76" s="11">
        <f t="shared" si="76"/>
        <v>0</v>
      </c>
      <c r="AE76" s="10">
        <f t="shared" si="76"/>
        <v>0</v>
      </c>
      <c r="AF76" s="11">
        <f t="shared" si="76"/>
        <v>35</v>
      </c>
      <c r="AG76" s="10">
        <f t="shared" si="76"/>
        <v>0</v>
      </c>
      <c r="AH76" s="11">
        <f t="shared" si="76"/>
        <v>0</v>
      </c>
      <c r="AI76" s="10">
        <f t="shared" si="76"/>
        <v>0</v>
      </c>
      <c r="AJ76" s="11">
        <f t="shared" si="76"/>
        <v>0</v>
      </c>
      <c r="AK76" s="10">
        <f t="shared" si="76"/>
        <v>0</v>
      </c>
      <c r="AL76" s="11">
        <f t="shared" ref="AL76:BQ76" si="77">SUM(AL43:AL75)</f>
        <v>0</v>
      </c>
      <c r="AM76" s="10">
        <f t="shared" si="77"/>
        <v>0</v>
      </c>
      <c r="AN76" s="7">
        <f t="shared" si="77"/>
        <v>3</v>
      </c>
      <c r="AO76" s="7">
        <f t="shared" si="77"/>
        <v>10</v>
      </c>
      <c r="AP76" s="11">
        <f t="shared" si="77"/>
        <v>135</v>
      </c>
      <c r="AQ76" s="10">
        <f t="shared" si="77"/>
        <v>0</v>
      </c>
      <c r="AR76" s="11">
        <f t="shared" si="77"/>
        <v>75</v>
      </c>
      <c r="AS76" s="10">
        <f t="shared" si="77"/>
        <v>0</v>
      </c>
      <c r="AT76" s="11">
        <f t="shared" si="77"/>
        <v>0</v>
      </c>
      <c r="AU76" s="10">
        <f t="shared" si="77"/>
        <v>0</v>
      </c>
      <c r="AV76" s="11">
        <f t="shared" si="77"/>
        <v>0</v>
      </c>
      <c r="AW76" s="10">
        <f t="shared" si="77"/>
        <v>0</v>
      </c>
      <c r="AX76" s="7">
        <f t="shared" si="77"/>
        <v>14</v>
      </c>
      <c r="AY76" s="11">
        <f t="shared" si="77"/>
        <v>0</v>
      </c>
      <c r="AZ76" s="10">
        <f t="shared" si="77"/>
        <v>0</v>
      </c>
      <c r="BA76" s="11">
        <f t="shared" si="77"/>
        <v>115</v>
      </c>
      <c r="BB76" s="10">
        <f t="shared" si="77"/>
        <v>0</v>
      </c>
      <c r="BC76" s="11">
        <f t="shared" si="77"/>
        <v>15</v>
      </c>
      <c r="BD76" s="10">
        <f t="shared" si="77"/>
        <v>0</v>
      </c>
      <c r="BE76" s="11">
        <f t="shared" si="77"/>
        <v>0</v>
      </c>
      <c r="BF76" s="10">
        <f t="shared" si="77"/>
        <v>0</v>
      </c>
      <c r="BG76" s="11">
        <f t="shared" si="77"/>
        <v>0</v>
      </c>
      <c r="BH76" s="10">
        <f t="shared" si="77"/>
        <v>0</v>
      </c>
      <c r="BI76" s="7">
        <f t="shared" si="77"/>
        <v>9</v>
      </c>
      <c r="BJ76" s="7">
        <f t="shared" si="77"/>
        <v>23</v>
      </c>
      <c r="BK76" s="11">
        <f t="shared" si="77"/>
        <v>135</v>
      </c>
      <c r="BL76" s="10">
        <f t="shared" si="77"/>
        <v>0</v>
      </c>
      <c r="BM76" s="11">
        <f t="shared" si="77"/>
        <v>30</v>
      </c>
      <c r="BN76" s="10">
        <f t="shared" si="77"/>
        <v>0</v>
      </c>
      <c r="BO76" s="11">
        <f t="shared" si="77"/>
        <v>0</v>
      </c>
      <c r="BP76" s="10">
        <f t="shared" si="77"/>
        <v>0</v>
      </c>
      <c r="BQ76" s="11">
        <f t="shared" si="77"/>
        <v>0</v>
      </c>
      <c r="BR76" s="10">
        <f t="shared" ref="BR76:CW76" si="78">SUM(BR43:BR75)</f>
        <v>0</v>
      </c>
      <c r="BS76" s="7">
        <f t="shared" si="78"/>
        <v>12</v>
      </c>
      <c r="BT76" s="11">
        <f t="shared" si="78"/>
        <v>0</v>
      </c>
      <c r="BU76" s="10">
        <f t="shared" si="78"/>
        <v>0</v>
      </c>
      <c r="BV76" s="11">
        <f t="shared" si="78"/>
        <v>145</v>
      </c>
      <c r="BW76" s="10">
        <f t="shared" si="78"/>
        <v>0</v>
      </c>
      <c r="BX76" s="11">
        <f t="shared" si="78"/>
        <v>30</v>
      </c>
      <c r="BY76" s="10">
        <f t="shared" si="78"/>
        <v>0</v>
      </c>
      <c r="BZ76" s="11">
        <f t="shared" si="78"/>
        <v>0</v>
      </c>
      <c r="CA76" s="10">
        <f t="shared" si="78"/>
        <v>0</v>
      </c>
      <c r="CB76" s="11">
        <f t="shared" si="78"/>
        <v>0</v>
      </c>
      <c r="CC76" s="10">
        <f t="shared" si="78"/>
        <v>0</v>
      </c>
      <c r="CD76" s="7">
        <f t="shared" si="78"/>
        <v>12</v>
      </c>
      <c r="CE76" s="7">
        <f t="shared" si="78"/>
        <v>24</v>
      </c>
      <c r="CF76" s="11">
        <f t="shared" si="78"/>
        <v>100</v>
      </c>
      <c r="CG76" s="10">
        <f t="shared" si="78"/>
        <v>0</v>
      </c>
      <c r="CH76" s="11">
        <f t="shared" si="78"/>
        <v>10</v>
      </c>
      <c r="CI76" s="10">
        <f t="shared" si="78"/>
        <v>0</v>
      </c>
      <c r="CJ76" s="11">
        <f t="shared" si="78"/>
        <v>0</v>
      </c>
      <c r="CK76" s="10">
        <f t="shared" si="78"/>
        <v>0</v>
      </c>
      <c r="CL76" s="11">
        <f t="shared" si="78"/>
        <v>0</v>
      </c>
      <c r="CM76" s="10">
        <f t="shared" si="78"/>
        <v>0</v>
      </c>
      <c r="CN76" s="7">
        <f t="shared" si="78"/>
        <v>9</v>
      </c>
      <c r="CO76" s="11">
        <f t="shared" si="78"/>
        <v>0</v>
      </c>
      <c r="CP76" s="10">
        <f t="shared" si="78"/>
        <v>0</v>
      </c>
      <c r="CQ76" s="11">
        <f t="shared" si="78"/>
        <v>115</v>
      </c>
      <c r="CR76" s="10">
        <f t="shared" si="78"/>
        <v>0</v>
      </c>
      <c r="CS76" s="11">
        <f t="shared" si="78"/>
        <v>30</v>
      </c>
      <c r="CT76" s="10">
        <f t="shared" si="78"/>
        <v>0</v>
      </c>
      <c r="CU76" s="11">
        <f t="shared" si="78"/>
        <v>0</v>
      </c>
      <c r="CV76" s="10">
        <f t="shared" si="78"/>
        <v>0</v>
      </c>
      <c r="CW76" s="11">
        <f t="shared" si="78"/>
        <v>0</v>
      </c>
      <c r="CX76" s="10">
        <f t="shared" ref="CX76:EC76" si="79">SUM(CX43:CX75)</f>
        <v>0</v>
      </c>
      <c r="CY76" s="7">
        <f t="shared" si="79"/>
        <v>11</v>
      </c>
      <c r="CZ76" s="7">
        <f t="shared" si="79"/>
        <v>20</v>
      </c>
      <c r="DA76" s="11">
        <f t="shared" si="79"/>
        <v>150</v>
      </c>
      <c r="DB76" s="10">
        <f t="shared" si="79"/>
        <v>0</v>
      </c>
      <c r="DC76" s="11">
        <f t="shared" si="79"/>
        <v>30</v>
      </c>
      <c r="DD76" s="10">
        <f t="shared" si="79"/>
        <v>0</v>
      </c>
      <c r="DE76" s="11">
        <f t="shared" si="79"/>
        <v>0</v>
      </c>
      <c r="DF76" s="10">
        <f t="shared" si="79"/>
        <v>0</v>
      </c>
      <c r="DG76" s="11">
        <f t="shared" si="79"/>
        <v>0</v>
      </c>
      <c r="DH76" s="10">
        <f t="shared" si="79"/>
        <v>0</v>
      </c>
      <c r="DI76" s="7">
        <f t="shared" si="79"/>
        <v>13</v>
      </c>
      <c r="DJ76" s="11">
        <f t="shared" si="79"/>
        <v>0</v>
      </c>
      <c r="DK76" s="10">
        <f t="shared" si="79"/>
        <v>0</v>
      </c>
      <c r="DL76" s="11">
        <f t="shared" si="79"/>
        <v>120</v>
      </c>
      <c r="DM76" s="10">
        <f t="shared" si="79"/>
        <v>0</v>
      </c>
      <c r="DN76" s="11">
        <f t="shared" si="79"/>
        <v>55</v>
      </c>
      <c r="DO76" s="10">
        <f t="shared" si="79"/>
        <v>0</v>
      </c>
      <c r="DP76" s="11">
        <f t="shared" si="79"/>
        <v>0</v>
      </c>
      <c r="DQ76" s="10">
        <f t="shared" si="79"/>
        <v>0</v>
      </c>
      <c r="DR76" s="11">
        <f t="shared" si="79"/>
        <v>0</v>
      </c>
      <c r="DS76" s="10">
        <f t="shared" si="79"/>
        <v>0</v>
      </c>
      <c r="DT76" s="7">
        <f t="shared" si="79"/>
        <v>14</v>
      </c>
      <c r="DU76" s="7">
        <f t="shared" si="79"/>
        <v>27</v>
      </c>
      <c r="DV76" s="11">
        <f t="shared" si="79"/>
        <v>95</v>
      </c>
      <c r="DW76" s="10">
        <f t="shared" si="79"/>
        <v>0</v>
      </c>
      <c r="DX76" s="11">
        <f t="shared" si="79"/>
        <v>0</v>
      </c>
      <c r="DY76" s="10">
        <f t="shared" si="79"/>
        <v>0</v>
      </c>
      <c r="DZ76" s="11">
        <f t="shared" si="79"/>
        <v>0</v>
      </c>
      <c r="EA76" s="10">
        <f t="shared" si="79"/>
        <v>0</v>
      </c>
      <c r="EB76" s="11">
        <f t="shared" si="79"/>
        <v>0</v>
      </c>
      <c r="EC76" s="10">
        <f t="shared" si="79"/>
        <v>0</v>
      </c>
      <c r="ED76" s="7">
        <f t="shared" ref="ED76:FI76" si="80">SUM(ED43:ED75)</f>
        <v>9.8000000000000007</v>
      </c>
      <c r="EE76" s="11">
        <f t="shared" si="80"/>
        <v>0</v>
      </c>
      <c r="EF76" s="10">
        <f t="shared" si="80"/>
        <v>0</v>
      </c>
      <c r="EG76" s="11">
        <f t="shared" si="80"/>
        <v>90</v>
      </c>
      <c r="EH76" s="10">
        <f t="shared" si="80"/>
        <v>0</v>
      </c>
      <c r="EI76" s="11">
        <f t="shared" si="80"/>
        <v>0</v>
      </c>
      <c r="EJ76" s="10">
        <f t="shared" si="80"/>
        <v>0</v>
      </c>
      <c r="EK76" s="11">
        <f t="shared" si="80"/>
        <v>0</v>
      </c>
      <c r="EL76" s="10">
        <f t="shared" si="80"/>
        <v>0</v>
      </c>
      <c r="EM76" s="11">
        <f t="shared" si="80"/>
        <v>0</v>
      </c>
      <c r="EN76" s="10">
        <f t="shared" si="80"/>
        <v>0</v>
      </c>
      <c r="EO76" s="7">
        <f t="shared" si="80"/>
        <v>7.1999999999999993</v>
      </c>
      <c r="EP76" s="7">
        <f t="shared" si="80"/>
        <v>17</v>
      </c>
      <c r="EQ76" s="11">
        <f t="shared" si="80"/>
        <v>30</v>
      </c>
      <c r="ER76" s="10">
        <f t="shared" si="80"/>
        <v>0</v>
      </c>
      <c r="ES76" s="11">
        <f t="shared" si="80"/>
        <v>0</v>
      </c>
      <c r="ET76" s="10">
        <f t="shared" si="80"/>
        <v>0</v>
      </c>
      <c r="EU76" s="11">
        <f t="shared" si="80"/>
        <v>0</v>
      </c>
      <c r="EV76" s="10">
        <f t="shared" si="80"/>
        <v>0</v>
      </c>
      <c r="EW76" s="11">
        <f t="shared" si="80"/>
        <v>30</v>
      </c>
      <c r="EX76" s="10">
        <f t="shared" si="80"/>
        <v>0</v>
      </c>
      <c r="EY76" s="7">
        <f t="shared" si="80"/>
        <v>5</v>
      </c>
      <c r="EZ76" s="11">
        <f t="shared" si="80"/>
        <v>0</v>
      </c>
      <c r="FA76" s="10">
        <f t="shared" si="80"/>
        <v>0</v>
      </c>
      <c r="FB76" s="11">
        <f t="shared" si="80"/>
        <v>15</v>
      </c>
      <c r="FC76" s="10">
        <f t="shared" si="80"/>
        <v>0</v>
      </c>
      <c r="FD76" s="11">
        <f t="shared" si="80"/>
        <v>60</v>
      </c>
      <c r="FE76" s="10">
        <f t="shared" si="80"/>
        <v>0</v>
      </c>
      <c r="FF76" s="11">
        <f t="shared" si="80"/>
        <v>0</v>
      </c>
      <c r="FG76" s="10">
        <f t="shared" si="80"/>
        <v>0</v>
      </c>
      <c r="FH76" s="11">
        <f t="shared" si="80"/>
        <v>0</v>
      </c>
      <c r="FI76" s="10">
        <f t="shared" si="80"/>
        <v>0</v>
      </c>
      <c r="FJ76" s="7">
        <f t="shared" ref="FJ76:GF76" si="81">SUM(FJ43:FJ75)</f>
        <v>25</v>
      </c>
      <c r="FK76" s="7">
        <f t="shared" si="81"/>
        <v>30</v>
      </c>
      <c r="FL76" s="11">
        <f t="shared" si="81"/>
        <v>0</v>
      </c>
      <c r="FM76" s="10">
        <f t="shared" si="81"/>
        <v>0</v>
      </c>
      <c r="FN76" s="11">
        <f t="shared" si="81"/>
        <v>0</v>
      </c>
      <c r="FO76" s="10">
        <f t="shared" si="81"/>
        <v>0</v>
      </c>
      <c r="FP76" s="11">
        <f t="shared" si="81"/>
        <v>0</v>
      </c>
      <c r="FQ76" s="10">
        <f t="shared" si="81"/>
        <v>0</v>
      </c>
      <c r="FR76" s="11">
        <f t="shared" si="81"/>
        <v>0</v>
      </c>
      <c r="FS76" s="10">
        <f t="shared" si="81"/>
        <v>0</v>
      </c>
      <c r="FT76" s="7">
        <f t="shared" si="81"/>
        <v>0</v>
      </c>
      <c r="FU76" s="11">
        <f t="shared" si="81"/>
        <v>0</v>
      </c>
      <c r="FV76" s="10">
        <f t="shared" si="81"/>
        <v>0</v>
      </c>
      <c r="FW76" s="11">
        <f t="shared" si="81"/>
        <v>0</v>
      </c>
      <c r="FX76" s="10">
        <f t="shared" si="81"/>
        <v>0</v>
      </c>
      <c r="FY76" s="11">
        <f t="shared" si="81"/>
        <v>0</v>
      </c>
      <c r="FZ76" s="10">
        <f t="shared" si="81"/>
        <v>0</v>
      </c>
      <c r="GA76" s="11">
        <f t="shared" si="81"/>
        <v>0</v>
      </c>
      <c r="GB76" s="10">
        <f t="shared" si="81"/>
        <v>0</v>
      </c>
      <c r="GC76" s="11">
        <f t="shared" si="81"/>
        <v>0</v>
      </c>
      <c r="GD76" s="10">
        <f t="shared" si="81"/>
        <v>0</v>
      </c>
      <c r="GE76" s="7">
        <f t="shared" si="81"/>
        <v>0</v>
      </c>
      <c r="GF76" s="7">
        <f t="shared" si="81"/>
        <v>0</v>
      </c>
    </row>
    <row r="77" spans="1:188" ht="20.100000000000001" customHeight="1" x14ac:dyDescent="0.2">
      <c r="A77" s="19" t="s">
        <v>164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9"/>
      <c r="GF77" s="13"/>
    </row>
    <row r="78" spans="1:188" x14ac:dyDescent="0.2">
      <c r="A78" s="20">
        <v>2</v>
      </c>
      <c r="B78" s="20">
        <v>1</v>
      </c>
      <c r="C78" s="20"/>
      <c r="D78" s="6" t="s">
        <v>165</v>
      </c>
      <c r="E78" s="3" t="s">
        <v>166</v>
      </c>
      <c r="F78" s="6">
        <f t="shared" ref="F78:F103" si="82">COUNTIF(U78:GD78,"e")</f>
        <v>0</v>
      </c>
      <c r="G78" s="6">
        <f t="shared" ref="G78:G103" si="83">COUNTIF(U78:GD78,"z")</f>
        <v>1</v>
      </c>
      <c r="H78" s="6">
        <f t="shared" ref="H78:H103" si="84">SUM(I78:Q78)</f>
        <v>30</v>
      </c>
      <c r="I78" s="6">
        <f t="shared" ref="I78:I103" si="85">U78+AP78+BK78+CF78+DA78+DV78+EQ78+FL78</f>
        <v>0</v>
      </c>
      <c r="J78" s="6">
        <f t="shared" ref="J78:J103" si="86">W78+AR78+BM78+CH78+DC78+DX78+ES78+FN78</f>
        <v>0</v>
      </c>
      <c r="K78" s="6">
        <f t="shared" ref="K78:K103" si="87">Y78+AT78+BO78+CJ78+DE78+DZ78+EU78+FP78</f>
        <v>30</v>
      </c>
      <c r="L78" s="6">
        <f t="shared" ref="L78:L103" si="88">AA78+AV78+BQ78+CL78+DG78+EB78+EW78+FR78</f>
        <v>0</v>
      </c>
      <c r="M78" s="6">
        <f t="shared" ref="M78:M103" si="89">AD78+AY78+BT78+CO78+DJ78+EE78+EZ78+FU78</f>
        <v>0</v>
      </c>
      <c r="N78" s="6">
        <f t="shared" ref="N78:N103" si="90">AF78+BA78+BV78+CQ78+DL78+EG78+FB78+FW78</f>
        <v>0</v>
      </c>
      <c r="O78" s="6">
        <f t="shared" ref="O78:O103" si="91">AH78+BC78+BX78+CS78+DN78+EI78+FD78+FY78</f>
        <v>0</v>
      </c>
      <c r="P78" s="6">
        <f t="shared" ref="P78:P103" si="92">AJ78+BE78+BZ78+CU78+DP78+EK78+FF78+GA78</f>
        <v>0</v>
      </c>
      <c r="Q78" s="6">
        <f t="shared" ref="Q78:Q103" si="93">AL78+BG78+CB78+CW78+DR78+EM78+FH78+GC78</f>
        <v>0</v>
      </c>
      <c r="R78" s="7">
        <f t="shared" ref="R78:R103" si="94">AO78+BJ78+CE78+CZ78+DU78+EP78+FK78+GF78</f>
        <v>2</v>
      </c>
      <c r="S78" s="7">
        <f t="shared" ref="S78:S103" si="95">AN78+BI78+CD78+CY78+DT78+EO78+FJ78+GE78</f>
        <v>0</v>
      </c>
      <c r="T78" s="7">
        <v>1.2</v>
      </c>
      <c r="U78" s="11"/>
      <c r="V78" s="10"/>
      <c r="W78" s="11"/>
      <c r="X78" s="10"/>
      <c r="Y78" s="11"/>
      <c r="Z78" s="10"/>
      <c r="AA78" s="11"/>
      <c r="AB78" s="10"/>
      <c r="AC78" s="7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ref="AO78:AO103" si="96">AC78+AN78</f>
        <v>0</v>
      </c>
      <c r="AP78" s="11"/>
      <c r="AQ78" s="10"/>
      <c r="AR78" s="11"/>
      <c r="AS78" s="10"/>
      <c r="AT78" s="11"/>
      <c r="AU78" s="10"/>
      <c r="AV78" s="11"/>
      <c r="AW78" s="10"/>
      <c r="AX78" s="7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ref="BJ78:BJ103" si="97">AX78+BI78</f>
        <v>0</v>
      </c>
      <c r="BK78" s="11"/>
      <c r="BL78" s="10"/>
      <c r="BM78" s="11"/>
      <c r="BN78" s="10"/>
      <c r="BO78" s="11">
        <v>30</v>
      </c>
      <c r="BP78" s="10" t="s">
        <v>60</v>
      </c>
      <c r="BQ78" s="11"/>
      <c r="BR78" s="10"/>
      <c r="BS78" s="7">
        <v>2</v>
      </c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ref="CE78:CE103" si="98">BS78+CD78</f>
        <v>2</v>
      </c>
      <c r="CF78" s="11"/>
      <c r="CG78" s="10"/>
      <c r="CH78" s="11"/>
      <c r="CI78" s="10"/>
      <c r="CJ78" s="11"/>
      <c r="CK78" s="10"/>
      <c r="CL78" s="11"/>
      <c r="CM78" s="10"/>
      <c r="CN78" s="7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ref="CZ78:CZ103" si="99">CN78+CY78</f>
        <v>0</v>
      </c>
      <c r="DA78" s="11"/>
      <c r="DB78" s="10"/>
      <c r="DC78" s="11"/>
      <c r="DD78" s="10"/>
      <c r="DE78" s="11"/>
      <c r="DF78" s="10"/>
      <c r="DG78" s="11"/>
      <c r="DH78" s="10"/>
      <c r="DI78" s="7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ref="DU78:DU103" si="100">DI78+DT78</f>
        <v>0</v>
      </c>
      <c r="DV78" s="11"/>
      <c r="DW78" s="10"/>
      <c r="DX78" s="11"/>
      <c r="DY78" s="10"/>
      <c r="DZ78" s="11"/>
      <c r="EA78" s="10"/>
      <c r="EB78" s="11"/>
      <c r="EC78" s="10"/>
      <c r="ED78" s="7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ref="EP78:EP103" si="101">ED78+EO78</f>
        <v>0</v>
      </c>
      <c r="EQ78" s="11"/>
      <c r="ER78" s="10"/>
      <c r="ES78" s="11"/>
      <c r="ET78" s="10"/>
      <c r="EU78" s="11"/>
      <c r="EV78" s="10"/>
      <c r="EW78" s="11"/>
      <c r="EX78" s="10"/>
      <c r="EY78" s="7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ref="FK78:FK103" si="102">EY78+FJ78</f>
        <v>0</v>
      </c>
      <c r="FL78" s="11"/>
      <c r="FM78" s="10"/>
      <c r="FN78" s="11"/>
      <c r="FO78" s="10"/>
      <c r="FP78" s="11"/>
      <c r="FQ78" s="10"/>
      <c r="FR78" s="11"/>
      <c r="FS78" s="10"/>
      <c r="FT78" s="7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ref="GF78:GF103" si="103">FT78+GE78</f>
        <v>0</v>
      </c>
    </row>
    <row r="79" spans="1:188" x14ac:dyDescent="0.2">
      <c r="A79" s="20">
        <v>2</v>
      </c>
      <c r="B79" s="20">
        <v>1</v>
      </c>
      <c r="C79" s="20"/>
      <c r="D79" s="6" t="s">
        <v>167</v>
      </c>
      <c r="E79" s="3" t="s">
        <v>168</v>
      </c>
      <c r="F79" s="6">
        <f t="shared" si="82"/>
        <v>0</v>
      </c>
      <c r="G79" s="6">
        <f t="shared" si="83"/>
        <v>1</v>
      </c>
      <c r="H79" s="6">
        <f t="shared" si="84"/>
        <v>30</v>
      </c>
      <c r="I79" s="6">
        <f t="shared" si="85"/>
        <v>0</v>
      </c>
      <c r="J79" s="6">
        <f t="shared" si="86"/>
        <v>0</v>
      </c>
      <c r="K79" s="6">
        <f t="shared" si="87"/>
        <v>30</v>
      </c>
      <c r="L79" s="6">
        <f t="shared" si="88"/>
        <v>0</v>
      </c>
      <c r="M79" s="6">
        <f t="shared" si="89"/>
        <v>0</v>
      </c>
      <c r="N79" s="6">
        <f t="shared" si="90"/>
        <v>0</v>
      </c>
      <c r="O79" s="6">
        <f t="shared" si="91"/>
        <v>0</v>
      </c>
      <c r="P79" s="6">
        <f t="shared" si="92"/>
        <v>0</v>
      </c>
      <c r="Q79" s="6">
        <f t="shared" si="93"/>
        <v>0</v>
      </c>
      <c r="R79" s="7">
        <f t="shared" si="94"/>
        <v>2</v>
      </c>
      <c r="S79" s="7">
        <f t="shared" si="95"/>
        <v>0</v>
      </c>
      <c r="T79" s="7">
        <v>1.2</v>
      </c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6"/>
        <v>0</v>
      </c>
      <c r="AP79" s="11"/>
      <c r="AQ79" s="10"/>
      <c r="AR79" s="11"/>
      <c r="AS79" s="10"/>
      <c r="AT79" s="11"/>
      <c r="AU79" s="10"/>
      <c r="AV79" s="11"/>
      <c r="AW79" s="10"/>
      <c r="AX79" s="7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7"/>
        <v>0</v>
      </c>
      <c r="BK79" s="11"/>
      <c r="BL79" s="10"/>
      <c r="BM79" s="11"/>
      <c r="BN79" s="10"/>
      <c r="BO79" s="11">
        <v>30</v>
      </c>
      <c r="BP79" s="10" t="s">
        <v>60</v>
      </c>
      <c r="BQ79" s="11"/>
      <c r="BR79" s="10"/>
      <c r="BS79" s="7">
        <v>2</v>
      </c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8"/>
        <v>2</v>
      </c>
      <c r="CF79" s="11"/>
      <c r="CG79" s="10"/>
      <c r="CH79" s="11"/>
      <c r="CI79" s="10"/>
      <c r="CJ79" s="11"/>
      <c r="CK79" s="10"/>
      <c r="CL79" s="11"/>
      <c r="CM79" s="10"/>
      <c r="CN79" s="7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9"/>
        <v>0</v>
      </c>
      <c r="DA79" s="11"/>
      <c r="DB79" s="10"/>
      <c r="DC79" s="11"/>
      <c r="DD79" s="10"/>
      <c r="DE79" s="11"/>
      <c r="DF79" s="10"/>
      <c r="DG79" s="11"/>
      <c r="DH79" s="10"/>
      <c r="DI79" s="7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100"/>
        <v>0</v>
      </c>
      <c r="DV79" s="11"/>
      <c r="DW79" s="10"/>
      <c r="DX79" s="11"/>
      <c r="DY79" s="10"/>
      <c r="DZ79" s="11"/>
      <c r="EA79" s="10"/>
      <c r="EB79" s="11"/>
      <c r="EC79" s="10"/>
      <c r="ED79" s="7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101"/>
        <v>0</v>
      </c>
      <c r="EQ79" s="11"/>
      <c r="ER79" s="10"/>
      <c r="ES79" s="11"/>
      <c r="ET79" s="10"/>
      <c r="EU79" s="11"/>
      <c r="EV79" s="10"/>
      <c r="EW79" s="11"/>
      <c r="EX79" s="10"/>
      <c r="EY79" s="7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2"/>
        <v>0</v>
      </c>
      <c r="FL79" s="11"/>
      <c r="FM79" s="10"/>
      <c r="FN79" s="11"/>
      <c r="FO79" s="10"/>
      <c r="FP79" s="11"/>
      <c r="FQ79" s="10"/>
      <c r="FR79" s="11"/>
      <c r="FS79" s="10"/>
      <c r="FT79" s="7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103"/>
        <v>0</v>
      </c>
    </row>
    <row r="80" spans="1:188" x14ac:dyDescent="0.2">
      <c r="A80" s="20">
        <v>4</v>
      </c>
      <c r="B80" s="20">
        <v>1</v>
      </c>
      <c r="C80" s="20"/>
      <c r="D80" s="6" t="s">
        <v>169</v>
      </c>
      <c r="E80" s="3" t="s">
        <v>170</v>
      </c>
      <c r="F80" s="6">
        <f t="shared" si="82"/>
        <v>0</v>
      </c>
      <c r="G80" s="6">
        <f t="shared" si="83"/>
        <v>1</v>
      </c>
      <c r="H80" s="6">
        <f t="shared" si="84"/>
        <v>60</v>
      </c>
      <c r="I80" s="6">
        <f t="shared" si="85"/>
        <v>0</v>
      </c>
      <c r="J80" s="6">
        <f t="shared" si="86"/>
        <v>0</v>
      </c>
      <c r="K80" s="6">
        <f t="shared" si="87"/>
        <v>60</v>
      </c>
      <c r="L80" s="6">
        <f t="shared" si="88"/>
        <v>0</v>
      </c>
      <c r="M80" s="6">
        <f t="shared" si="89"/>
        <v>0</v>
      </c>
      <c r="N80" s="6">
        <f t="shared" si="90"/>
        <v>0</v>
      </c>
      <c r="O80" s="6">
        <f t="shared" si="91"/>
        <v>0</v>
      </c>
      <c r="P80" s="6">
        <f t="shared" si="92"/>
        <v>0</v>
      </c>
      <c r="Q80" s="6">
        <f t="shared" si="93"/>
        <v>0</v>
      </c>
      <c r="R80" s="7">
        <f t="shared" si="94"/>
        <v>3</v>
      </c>
      <c r="S80" s="7">
        <f t="shared" si="95"/>
        <v>0</v>
      </c>
      <c r="T80" s="7">
        <v>2.4</v>
      </c>
      <c r="U80" s="11"/>
      <c r="V80" s="10"/>
      <c r="W80" s="11"/>
      <c r="X80" s="10"/>
      <c r="Y80" s="11"/>
      <c r="Z80" s="10"/>
      <c r="AA80" s="11"/>
      <c r="AB80" s="10"/>
      <c r="AC80" s="7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6"/>
        <v>0</v>
      </c>
      <c r="AP80" s="11"/>
      <c r="AQ80" s="10"/>
      <c r="AR80" s="11"/>
      <c r="AS80" s="10"/>
      <c r="AT80" s="11"/>
      <c r="AU80" s="10"/>
      <c r="AV80" s="11"/>
      <c r="AW80" s="10"/>
      <c r="AX80" s="7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7"/>
        <v>0</v>
      </c>
      <c r="BK80" s="11"/>
      <c r="BL80" s="10"/>
      <c r="BM80" s="11"/>
      <c r="BN80" s="10"/>
      <c r="BO80" s="11"/>
      <c r="BP80" s="10"/>
      <c r="BQ80" s="11"/>
      <c r="BR80" s="10"/>
      <c r="BS80" s="7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8"/>
        <v>0</v>
      </c>
      <c r="CF80" s="11"/>
      <c r="CG80" s="10"/>
      <c r="CH80" s="11"/>
      <c r="CI80" s="10"/>
      <c r="CJ80" s="11">
        <v>60</v>
      </c>
      <c r="CK80" s="10" t="s">
        <v>60</v>
      </c>
      <c r="CL80" s="11"/>
      <c r="CM80" s="10"/>
      <c r="CN80" s="7">
        <v>3</v>
      </c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9"/>
        <v>3</v>
      </c>
      <c r="DA80" s="11"/>
      <c r="DB80" s="10"/>
      <c r="DC80" s="11"/>
      <c r="DD80" s="10"/>
      <c r="DE80" s="11"/>
      <c r="DF80" s="10"/>
      <c r="DG80" s="11"/>
      <c r="DH80" s="10"/>
      <c r="DI80" s="7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0"/>
        <v>0</v>
      </c>
      <c r="DV80" s="11"/>
      <c r="DW80" s="10"/>
      <c r="DX80" s="11"/>
      <c r="DY80" s="10"/>
      <c r="DZ80" s="11"/>
      <c r="EA80" s="10"/>
      <c r="EB80" s="11"/>
      <c r="EC80" s="10"/>
      <c r="ED80" s="7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1"/>
        <v>0</v>
      </c>
      <c r="EQ80" s="11"/>
      <c r="ER80" s="10"/>
      <c r="ES80" s="11"/>
      <c r="ET80" s="10"/>
      <c r="EU80" s="11"/>
      <c r="EV80" s="10"/>
      <c r="EW80" s="11"/>
      <c r="EX80" s="10"/>
      <c r="EY80" s="7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2"/>
        <v>0</v>
      </c>
      <c r="FL80" s="11"/>
      <c r="FM80" s="10"/>
      <c r="FN80" s="11"/>
      <c r="FO80" s="10"/>
      <c r="FP80" s="11"/>
      <c r="FQ80" s="10"/>
      <c r="FR80" s="11"/>
      <c r="FS80" s="10"/>
      <c r="FT80" s="7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3"/>
        <v>0</v>
      </c>
    </row>
    <row r="81" spans="1:188" x14ac:dyDescent="0.2">
      <c r="A81" s="20">
        <v>4</v>
      </c>
      <c r="B81" s="20">
        <v>1</v>
      </c>
      <c r="C81" s="20"/>
      <c r="D81" s="6" t="s">
        <v>171</v>
      </c>
      <c r="E81" s="3" t="s">
        <v>172</v>
      </c>
      <c r="F81" s="6">
        <f t="shared" si="82"/>
        <v>0</v>
      </c>
      <c r="G81" s="6">
        <f t="shared" si="83"/>
        <v>1</v>
      </c>
      <c r="H81" s="6">
        <f t="shared" si="84"/>
        <v>60</v>
      </c>
      <c r="I81" s="6">
        <f t="shared" si="85"/>
        <v>0</v>
      </c>
      <c r="J81" s="6">
        <f t="shared" si="86"/>
        <v>0</v>
      </c>
      <c r="K81" s="6">
        <f t="shared" si="87"/>
        <v>60</v>
      </c>
      <c r="L81" s="6">
        <f t="shared" si="88"/>
        <v>0</v>
      </c>
      <c r="M81" s="6">
        <f t="shared" si="89"/>
        <v>0</v>
      </c>
      <c r="N81" s="6">
        <f t="shared" si="90"/>
        <v>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3</v>
      </c>
      <c r="S81" s="7">
        <f t="shared" si="95"/>
        <v>0</v>
      </c>
      <c r="T81" s="7">
        <v>2.4</v>
      </c>
      <c r="U81" s="11"/>
      <c r="V81" s="10"/>
      <c r="W81" s="11"/>
      <c r="X81" s="10"/>
      <c r="Y81" s="11"/>
      <c r="Z81" s="10"/>
      <c r="AA81" s="11"/>
      <c r="AB81" s="10"/>
      <c r="AC81" s="7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11"/>
      <c r="AU81" s="10"/>
      <c r="AV81" s="11"/>
      <c r="AW81" s="10"/>
      <c r="AX81" s="7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11"/>
      <c r="BP81" s="10"/>
      <c r="BQ81" s="11"/>
      <c r="BR81" s="10"/>
      <c r="BS81" s="7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8"/>
        <v>0</v>
      </c>
      <c r="CF81" s="11"/>
      <c r="CG81" s="10"/>
      <c r="CH81" s="11"/>
      <c r="CI81" s="10"/>
      <c r="CJ81" s="11">
        <v>60</v>
      </c>
      <c r="CK81" s="10" t="s">
        <v>60</v>
      </c>
      <c r="CL81" s="11"/>
      <c r="CM81" s="10"/>
      <c r="CN81" s="7">
        <v>3</v>
      </c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3</v>
      </c>
      <c r="DA81" s="11"/>
      <c r="DB81" s="10"/>
      <c r="DC81" s="11"/>
      <c r="DD81" s="10"/>
      <c r="DE81" s="11"/>
      <c r="DF81" s="10"/>
      <c r="DG81" s="11"/>
      <c r="DH81" s="10"/>
      <c r="DI81" s="7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0"/>
        <v>0</v>
      </c>
      <c r="DV81" s="11"/>
      <c r="DW81" s="10"/>
      <c r="DX81" s="11"/>
      <c r="DY81" s="10"/>
      <c r="DZ81" s="11"/>
      <c r="EA81" s="10"/>
      <c r="EB81" s="11"/>
      <c r="EC81" s="10"/>
      <c r="ED81" s="7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11"/>
      <c r="EV81" s="10"/>
      <c r="EW81" s="11"/>
      <c r="EX81" s="10"/>
      <c r="EY81" s="7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11"/>
      <c r="FQ81" s="10"/>
      <c r="FR81" s="11"/>
      <c r="FS81" s="10"/>
      <c r="FT81" s="7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</row>
    <row r="82" spans="1:188" x14ac:dyDescent="0.2">
      <c r="A82" s="20">
        <v>5</v>
      </c>
      <c r="B82" s="20">
        <v>1</v>
      </c>
      <c r="C82" s="20"/>
      <c r="D82" s="6" t="s">
        <v>173</v>
      </c>
      <c r="E82" s="3" t="s">
        <v>174</v>
      </c>
      <c r="F82" s="6">
        <f t="shared" si="82"/>
        <v>1</v>
      </c>
      <c r="G82" s="6">
        <f t="shared" si="83"/>
        <v>0</v>
      </c>
      <c r="H82" s="6">
        <f t="shared" si="84"/>
        <v>60</v>
      </c>
      <c r="I82" s="6">
        <f t="shared" si="85"/>
        <v>0</v>
      </c>
      <c r="J82" s="6">
        <f t="shared" si="86"/>
        <v>0</v>
      </c>
      <c r="K82" s="6">
        <f t="shared" si="87"/>
        <v>60</v>
      </c>
      <c r="L82" s="6">
        <f t="shared" si="88"/>
        <v>0</v>
      </c>
      <c r="M82" s="6">
        <f t="shared" si="89"/>
        <v>0</v>
      </c>
      <c r="N82" s="6">
        <f t="shared" si="90"/>
        <v>0</v>
      </c>
      <c r="O82" s="6">
        <f t="shared" si="91"/>
        <v>0</v>
      </c>
      <c r="P82" s="6">
        <f t="shared" si="92"/>
        <v>0</v>
      </c>
      <c r="Q82" s="6">
        <f t="shared" si="93"/>
        <v>0</v>
      </c>
      <c r="R82" s="7">
        <f t="shared" si="94"/>
        <v>3</v>
      </c>
      <c r="S82" s="7">
        <f t="shared" si="95"/>
        <v>0</v>
      </c>
      <c r="T82" s="7">
        <v>2.6</v>
      </c>
      <c r="U82" s="11"/>
      <c r="V82" s="10"/>
      <c r="W82" s="11"/>
      <c r="X82" s="10"/>
      <c r="Y82" s="11"/>
      <c r="Z82" s="10"/>
      <c r="AA82" s="11"/>
      <c r="AB82" s="10"/>
      <c r="AC82" s="7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6"/>
        <v>0</v>
      </c>
      <c r="AP82" s="11"/>
      <c r="AQ82" s="10"/>
      <c r="AR82" s="11"/>
      <c r="AS82" s="10"/>
      <c r="AT82" s="11"/>
      <c r="AU82" s="10"/>
      <c r="AV82" s="11"/>
      <c r="AW82" s="10"/>
      <c r="AX82" s="7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7"/>
        <v>0</v>
      </c>
      <c r="BK82" s="11"/>
      <c r="BL82" s="10"/>
      <c r="BM82" s="11"/>
      <c r="BN82" s="10"/>
      <c r="BO82" s="11"/>
      <c r="BP82" s="10"/>
      <c r="BQ82" s="11"/>
      <c r="BR82" s="10"/>
      <c r="BS82" s="7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8"/>
        <v>0</v>
      </c>
      <c r="CF82" s="11"/>
      <c r="CG82" s="10"/>
      <c r="CH82" s="11"/>
      <c r="CI82" s="10"/>
      <c r="CJ82" s="11"/>
      <c r="CK82" s="10"/>
      <c r="CL82" s="11"/>
      <c r="CM82" s="10"/>
      <c r="CN82" s="7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9"/>
        <v>0</v>
      </c>
      <c r="DA82" s="11"/>
      <c r="DB82" s="10"/>
      <c r="DC82" s="11"/>
      <c r="DD82" s="10"/>
      <c r="DE82" s="11">
        <v>60</v>
      </c>
      <c r="DF82" s="10" t="s">
        <v>72</v>
      </c>
      <c r="DG82" s="11"/>
      <c r="DH82" s="10"/>
      <c r="DI82" s="7">
        <v>3</v>
      </c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100"/>
        <v>3</v>
      </c>
      <c r="DV82" s="11"/>
      <c r="DW82" s="10"/>
      <c r="DX82" s="11"/>
      <c r="DY82" s="10"/>
      <c r="DZ82" s="11"/>
      <c r="EA82" s="10"/>
      <c r="EB82" s="11"/>
      <c r="EC82" s="10"/>
      <c r="ED82" s="7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1"/>
        <v>0</v>
      </c>
      <c r="EQ82" s="11"/>
      <c r="ER82" s="10"/>
      <c r="ES82" s="11"/>
      <c r="ET82" s="10"/>
      <c r="EU82" s="11"/>
      <c r="EV82" s="10"/>
      <c r="EW82" s="11"/>
      <c r="EX82" s="10"/>
      <c r="EY82" s="7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2"/>
        <v>0</v>
      </c>
      <c r="FL82" s="11"/>
      <c r="FM82" s="10"/>
      <c r="FN82" s="11"/>
      <c r="FO82" s="10"/>
      <c r="FP82" s="11"/>
      <c r="FQ82" s="10"/>
      <c r="FR82" s="11"/>
      <c r="FS82" s="10"/>
      <c r="FT82" s="7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3"/>
        <v>0</v>
      </c>
    </row>
    <row r="83" spans="1:188" x14ac:dyDescent="0.2">
      <c r="A83" s="20">
        <v>5</v>
      </c>
      <c r="B83" s="20">
        <v>1</v>
      </c>
      <c r="C83" s="20"/>
      <c r="D83" s="6" t="s">
        <v>175</v>
      </c>
      <c r="E83" s="3" t="s">
        <v>176</v>
      </c>
      <c r="F83" s="6">
        <f t="shared" si="82"/>
        <v>1</v>
      </c>
      <c r="G83" s="6">
        <f t="shared" si="83"/>
        <v>0</v>
      </c>
      <c r="H83" s="6">
        <f t="shared" si="84"/>
        <v>60</v>
      </c>
      <c r="I83" s="6">
        <f t="shared" si="85"/>
        <v>0</v>
      </c>
      <c r="J83" s="6">
        <f t="shared" si="86"/>
        <v>0</v>
      </c>
      <c r="K83" s="6">
        <f t="shared" si="87"/>
        <v>60</v>
      </c>
      <c r="L83" s="6">
        <f t="shared" si="88"/>
        <v>0</v>
      </c>
      <c r="M83" s="6">
        <f t="shared" si="89"/>
        <v>0</v>
      </c>
      <c r="N83" s="6">
        <f t="shared" si="90"/>
        <v>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3</v>
      </c>
      <c r="S83" s="7">
        <f t="shared" si="95"/>
        <v>0</v>
      </c>
      <c r="T83" s="7">
        <v>2.6</v>
      </c>
      <c r="U83" s="11"/>
      <c r="V83" s="10"/>
      <c r="W83" s="11"/>
      <c r="X83" s="10"/>
      <c r="Y83" s="11"/>
      <c r="Z83" s="10"/>
      <c r="AA83" s="11"/>
      <c r="AB83" s="10"/>
      <c r="AC83" s="7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11"/>
      <c r="AU83" s="10"/>
      <c r="AV83" s="11"/>
      <c r="AW83" s="10"/>
      <c r="AX83" s="7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11"/>
      <c r="BP83" s="10"/>
      <c r="BQ83" s="11"/>
      <c r="BR83" s="10"/>
      <c r="BS83" s="7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11"/>
      <c r="CK83" s="10"/>
      <c r="CL83" s="11"/>
      <c r="CM83" s="10"/>
      <c r="CN83" s="7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9"/>
        <v>0</v>
      </c>
      <c r="DA83" s="11"/>
      <c r="DB83" s="10"/>
      <c r="DC83" s="11"/>
      <c r="DD83" s="10"/>
      <c r="DE83" s="11">
        <v>60</v>
      </c>
      <c r="DF83" s="10" t="s">
        <v>72</v>
      </c>
      <c r="DG83" s="11"/>
      <c r="DH83" s="10"/>
      <c r="DI83" s="7">
        <v>3</v>
      </c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3</v>
      </c>
      <c r="DV83" s="11"/>
      <c r="DW83" s="10"/>
      <c r="DX83" s="11"/>
      <c r="DY83" s="10"/>
      <c r="DZ83" s="11"/>
      <c r="EA83" s="10"/>
      <c r="EB83" s="11"/>
      <c r="EC83" s="10"/>
      <c r="ED83" s="7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1"/>
        <v>0</v>
      </c>
      <c r="EQ83" s="11"/>
      <c r="ER83" s="10"/>
      <c r="ES83" s="11"/>
      <c r="ET83" s="10"/>
      <c r="EU83" s="11"/>
      <c r="EV83" s="10"/>
      <c r="EW83" s="11"/>
      <c r="EX83" s="10"/>
      <c r="EY83" s="7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2"/>
        <v>0</v>
      </c>
      <c r="FL83" s="11"/>
      <c r="FM83" s="10"/>
      <c r="FN83" s="11"/>
      <c r="FO83" s="10"/>
      <c r="FP83" s="11"/>
      <c r="FQ83" s="10"/>
      <c r="FR83" s="11"/>
      <c r="FS83" s="10"/>
      <c r="FT83" s="7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x14ac:dyDescent="0.2">
      <c r="A84" s="20">
        <v>6</v>
      </c>
      <c r="B84" s="20">
        <v>1</v>
      </c>
      <c r="C84" s="20"/>
      <c r="D84" s="6" t="s">
        <v>177</v>
      </c>
      <c r="E84" s="3" t="s">
        <v>178</v>
      </c>
      <c r="F84" s="6">
        <f t="shared" si="82"/>
        <v>0</v>
      </c>
      <c r="G84" s="6">
        <f t="shared" si="83"/>
        <v>1</v>
      </c>
      <c r="H84" s="6">
        <f t="shared" si="84"/>
        <v>30</v>
      </c>
      <c r="I84" s="6">
        <f t="shared" si="85"/>
        <v>30</v>
      </c>
      <c r="J84" s="6">
        <f t="shared" si="86"/>
        <v>0</v>
      </c>
      <c r="K84" s="6">
        <f t="shared" si="87"/>
        <v>0</v>
      </c>
      <c r="L84" s="6">
        <f t="shared" si="88"/>
        <v>0</v>
      </c>
      <c r="M84" s="6">
        <f t="shared" si="89"/>
        <v>0</v>
      </c>
      <c r="N84" s="6">
        <f t="shared" si="90"/>
        <v>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2</v>
      </c>
      <c r="S84" s="7">
        <f t="shared" si="95"/>
        <v>0</v>
      </c>
      <c r="T84" s="7">
        <v>1.2</v>
      </c>
      <c r="U84" s="11"/>
      <c r="V84" s="10"/>
      <c r="W84" s="11"/>
      <c r="X84" s="10"/>
      <c r="Y84" s="11"/>
      <c r="Z84" s="10"/>
      <c r="AA84" s="11"/>
      <c r="AB84" s="10"/>
      <c r="AC84" s="7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11"/>
      <c r="AU84" s="10"/>
      <c r="AV84" s="11"/>
      <c r="AW84" s="10"/>
      <c r="AX84" s="7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11"/>
      <c r="BP84" s="10"/>
      <c r="BQ84" s="11"/>
      <c r="BR84" s="10"/>
      <c r="BS84" s="7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11"/>
      <c r="CK84" s="10"/>
      <c r="CL84" s="11"/>
      <c r="CM84" s="10"/>
      <c r="CN84" s="7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11"/>
      <c r="DF84" s="10"/>
      <c r="DG84" s="11"/>
      <c r="DH84" s="10"/>
      <c r="DI84" s="7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0"/>
        <v>0</v>
      </c>
      <c r="DV84" s="11">
        <v>30</v>
      </c>
      <c r="DW84" s="10" t="s">
        <v>60</v>
      </c>
      <c r="DX84" s="11"/>
      <c r="DY84" s="10"/>
      <c r="DZ84" s="11"/>
      <c r="EA84" s="10"/>
      <c r="EB84" s="11"/>
      <c r="EC84" s="10"/>
      <c r="ED84" s="7">
        <v>2</v>
      </c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1"/>
        <v>2</v>
      </c>
      <c r="EQ84" s="11"/>
      <c r="ER84" s="10"/>
      <c r="ES84" s="11"/>
      <c r="ET84" s="10"/>
      <c r="EU84" s="11"/>
      <c r="EV84" s="10"/>
      <c r="EW84" s="11"/>
      <c r="EX84" s="10"/>
      <c r="EY84" s="7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11"/>
      <c r="FQ84" s="10"/>
      <c r="FR84" s="11"/>
      <c r="FS84" s="10"/>
      <c r="FT84" s="7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x14ac:dyDescent="0.2">
      <c r="A85" s="20">
        <v>6</v>
      </c>
      <c r="B85" s="20">
        <v>1</v>
      </c>
      <c r="C85" s="20"/>
      <c r="D85" s="6" t="s">
        <v>179</v>
      </c>
      <c r="E85" s="3" t="s">
        <v>180</v>
      </c>
      <c r="F85" s="6">
        <f t="shared" si="82"/>
        <v>0</v>
      </c>
      <c r="G85" s="6">
        <f t="shared" si="83"/>
        <v>1</v>
      </c>
      <c r="H85" s="6">
        <f t="shared" si="84"/>
        <v>30</v>
      </c>
      <c r="I85" s="6">
        <f t="shared" si="85"/>
        <v>30</v>
      </c>
      <c r="J85" s="6">
        <f t="shared" si="86"/>
        <v>0</v>
      </c>
      <c r="K85" s="6">
        <f t="shared" si="87"/>
        <v>0</v>
      </c>
      <c r="L85" s="6">
        <f t="shared" si="88"/>
        <v>0</v>
      </c>
      <c r="M85" s="6">
        <f t="shared" si="89"/>
        <v>0</v>
      </c>
      <c r="N85" s="6">
        <f t="shared" si="90"/>
        <v>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2</v>
      </c>
      <c r="S85" s="7">
        <f t="shared" si="95"/>
        <v>0</v>
      </c>
      <c r="T85" s="7">
        <v>1.2</v>
      </c>
      <c r="U85" s="11"/>
      <c r="V85" s="10"/>
      <c r="W85" s="11"/>
      <c r="X85" s="10"/>
      <c r="Y85" s="11"/>
      <c r="Z85" s="10"/>
      <c r="AA85" s="11"/>
      <c r="AB85" s="10"/>
      <c r="AC85" s="7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11"/>
      <c r="AU85" s="10"/>
      <c r="AV85" s="11"/>
      <c r="AW85" s="10"/>
      <c r="AX85" s="7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11"/>
      <c r="BP85" s="10"/>
      <c r="BQ85" s="11"/>
      <c r="BR85" s="10"/>
      <c r="BS85" s="7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11"/>
      <c r="CK85" s="10"/>
      <c r="CL85" s="11"/>
      <c r="CM85" s="10"/>
      <c r="CN85" s="7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11"/>
      <c r="DF85" s="10"/>
      <c r="DG85" s="11"/>
      <c r="DH85" s="10"/>
      <c r="DI85" s="7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>
        <v>30</v>
      </c>
      <c r="DW85" s="10" t="s">
        <v>60</v>
      </c>
      <c r="DX85" s="11"/>
      <c r="DY85" s="10"/>
      <c r="DZ85" s="11"/>
      <c r="EA85" s="10"/>
      <c r="EB85" s="11"/>
      <c r="EC85" s="10"/>
      <c r="ED85" s="7">
        <v>2</v>
      </c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2</v>
      </c>
      <c r="EQ85" s="11"/>
      <c r="ER85" s="10"/>
      <c r="ES85" s="11"/>
      <c r="ET85" s="10"/>
      <c r="EU85" s="11"/>
      <c r="EV85" s="10"/>
      <c r="EW85" s="11"/>
      <c r="EX85" s="10"/>
      <c r="EY85" s="7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/>
      <c r="FM85" s="10"/>
      <c r="FN85" s="11"/>
      <c r="FO85" s="10"/>
      <c r="FP85" s="11"/>
      <c r="FQ85" s="10"/>
      <c r="FR85" s="11"/>
      <c r="FS85" s="10"/>
      <c r="FT85" s="7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0</v>
      </c>
    </row>
    <row r="86" spans="1:188" x14ac:dyDescent="0.2">
      <c r="A86" s="20">
        <v>7</v>
      </c>
      <c r="B86" s="20">
        <v>1</v>
      </c>
      <c r="C86" s="20"/>
      <c r="D86" s="6" t="s">
        <v>181</v>
      </c>
      <c r="E86" s="3" t="s">
        <v>182</v>
      </c>
      <c r="F86" s="6">
        <f t="shared" si="82"/>
        <v>0</v>
      </c>
      <c r="G86" s="6">
        <f t="shared" si="83"/>
        <v>1</v>
      </c>
      <c r="H86" s="6">
        <f t="shared" si="84"/>
        <v>15</v>
      </c>
      <c r="I86" s="6">
        <f t="shared" si="85"/>
        <v>15</v>
      </c>
      <c r="J86" s="6">
        <f t="shared" si="86"/>
        <v>0</v>
      </c>
      <c r="K86" s="6">
        <f t="shared" si="87"/>
        <v>0</v>
      </c>
      <c r="L86" s="6">
        <f t="shared" si="88"/>
        <v>0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1</v>
      </c>
      <c r="S86" s="7">
        <f t="shared" si="95"/>
        <v>0</v>
      </c>
      <c r="T86" s="7">
        <v>0.6</v>
      </c>
      <c r="U86" s="11"/>
      <c r="V86" s="10"/>
      <c r="W86" s="11"/>
      <c r="X86" s="10"/>
      <c r="Y86" s="11"/>
      <c r="Z86" s="10"/>
      <c r="AA86" s="11"/>
      <c r="AB86" s="10"/>
      <c r="AC86" s="7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11"/>
      <c r="AU86" s="10"/>
      <c r="AV86" s="11"/>
      <c r="AW86" s="10"/>
      <c r="AX86" s="7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11"/>
      <c r="BP86" s="10"/>
      <c r="BQ86" s="11"/>
      <c r="BR86" s="10"/>
      <c r="BS86" s="7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11"/>
      <c r="CK86" s="10"/>
      <c r="CL86" s="11"/>
      <c r="CM86" s="10"/>
      <c r="CN86" s="7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/>
      <c r="DB86" s="10"/>
      <c r="DC86" s="11"/>
      <c r="DD86" s="10"/>
      <c r="DE86" s="11"/>
      <c r="DF86" s="10"/>
      <c r="DG86" s="11"/>
      <c r="DH86" s="10"/>
      <c r="DI86" s="7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>
        <v>15</v>
      </c>
      <c r="DW86" s="10" t="s">
        <v>60</v>
      </c>
      <c r="DX86" s="11"/>
      <c r="DY86" s="10"/>
      <c r="DZ86" s="11"/>
      <c r="EA86" s="10"/>
      <c r="EB86" s="11"/>
      <c r="EC86" s="10"/>
      <c r="ED86" s="7">
        <v>1</v>
      </c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1</v>
      </c>
      <c r="EQ86" s="11"/>
      <c r="ER86" s="10"/>
      <c r="ES86" s="11"/>
      <c r="ET86" s="10"/>
      <c r="EU86" s="11"/>
      <c r="EV86" s="10"/>
      <c r="EW86" s="11"/>
      <c r="EX86" s="10"/>
      <c r="EY86" s="7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/>
      <c r="FM86" s="10"/>
      <c r="FN86" s="11"/>
      <c r="FO86" s="10"/>
      <c r="FP86" s="11"/>
      <c r="FQ86" s="10"/>
      <c r="FR86" s="11"/>
      <c r="FS86" s="10"/>
      <c r="FT86" s="7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0</v>
      </c>
    </row>
    <row r="87" spans="1:188" x14ac:dyDescent="0.2">
      <c r="A87" s="20">
        <v>7</v>
      </c>
      <c r="B87" s="20">
        <v>1</v>
      </c>
      <c r="C87" s="20"/>
      <c r="D87" s="6" t="s">
        <v>183</v>
      </c>
      <c r="E87" s="3" t="s">
        <v>184</v>
      </c>
      <c r="F87" s="6">
        <f t="shared" si="82"/>
        <v>0</v>
      </c>
      <c r="G87" s="6">
        <f t="shared" si="83"/>
        <v>1</v>
      </c>
      <c r="H87" s="6">
        <f t="shared" si="84"/>
        <v>15</v>
      </c>
      <c r="I87" s="6">
        <f t="shared" si="85"/>
        <v>15</v>
      </c>
      <c r="J87" s="6">
        <f t="shared" si="86"/>
        <v>0</v>
      </c>
      <c r="K87" s="6">
        <f t="shared" si="87"/>
        <v>0</v>
      </c>
      <c r="L87" s="6">
        <f t="shared" si="88"/>
        <v>0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1</v>
      </c>
      <c r="S87" s="7">
        <f t="shared" si="95"/>
        <v>0</v>
      </c>
      <c r="T87" s="7">
        <v>0.6</v>
      </c>
      <c r="U87" s="11"/>
      <c r="V87" s="10"/>
      <c r="W87" s="11"/>
      <c r="X87" s="10"/>
      <c r="Y87" s="11"/>
      <c r="Z87" s="10"/>
      <c r="AA87" s="11"/>
      <c r="AB87" s="10"/>
      <c r="AC87" s="7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11"/>
      <c r="AU87" s="10"/>
      <c r="AV87" s="11"/>
      <c r="AW87" s="10"/>
      <c r="AX87" s="7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11"/>
      <c r="BP87" s="10"/>
      <c r="BQ87" s="11"/>
      <c r="BR87" s="10"/>
      <c r="BS87" s="7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11"/>
      <c r="CK87" s="10"/>
      <c r="CL87" s="11"/>
      <c r="CM87" s="10"/>
      <c r="CN87" s="7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11"/>
      <c r="DF87" s="10"/>
      <c r="DG87" s="11"/>
      <c r="DH87" s="10"/>
      <c r="DI87" s="7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>
        <v>15</v>
      </c>
      <c r="DW87" s="10" t="s">
        <v>60</v>
      </c>
      <c r="DX87" s="11"/>
      <c r="DY87" s="10"/>
      <c r="DZ87" s="11"/>
      <c r="EA87" s="10"/>
      <c r="EB87" s="11"/>
      <c r="EC87" s="10"/>
      <c r="ED87" s="7">
        <v>1</v>
      </c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1</v>
      </c>
      <c r="EQ87" s="11"/>
      <c r="ER87" s="10"/>
      <c r="ES87" s="11"/>
      <c r="ET87" s="10"/>
      <c r="EU87" s="11"/>
      <c r="EV87" s="10"/>
      <c r="EW87" s="11"/>
      <c r="EX87" s="10"/>
      <c r="EY87" s="7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/>
      <c r="FM87" s="10"/>
      <c r="FN87" s="11"/>
      <c r="FO87" s="10"/>
      <c r="FP87" s="11"/>
      <c r="FQ87" s="10"/>
      <c r="FR87" s="11"/>
      <c r="FS87" s="10"/>
      <c r="FT87" s="7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0</v>
      </c>
    </row>
    <row r="88" spans="1:188" x14ac:dyDescent="0.2">
      <c r="A88" s="20">
        <v>8</v>
      </c>
      <c r="B88" s="20">
        <v>1</v>
      </c>
      <c r="C88" s="20"/>
      <c r="D88" s="6" t="s">
        <v>185</v>
      </c>
      <c r="E88" s="3" t="s">
        <v>186</v>
      </c>
      <c r="F88" s="6">
        <f t="shared" si="82"/>
        <v>1</v>
      </c>
      <c r="G88" s="6">
        <f t="shared" si="83"/>
        <v>1</v>
      </c>
      <c r="H88" s="6">
        <f t="shared" si="84"/>
        <v>50</v>
      </c>
      <c r="I88" s="6">
        <f t="shared" si="85"/>
        <v>20</v>
      </c>
      <c r="J88" s="6">
        <f t="shared" si="86"/>
        <v>0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30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5</v>
      </c>
      <c r="S88" s="7">
        <f t="shared" si="95"/>
        <v>3</v>
      </c>
      <c r="T88" s="7">
        <v>2.2000000000000002</v>
      </c>
      <c r="U88" s="11"/>
      <c r="V88" s="10"/>
      <c r="W88" s="11"/>
      <c r="X88" s="10"/>
      <c r="Y88" s="11"/>
      <c r="Z88" s="10"/>
      <c r="AA88" s="11"/>
      <c r="AB88" s="10"/>
      <c r="AC88" s="7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11"/>
      <c r="AU88" s="10"/>
      <c r="AV88" s="11"/>
      <c r="AW88" s="10"/>
      <c r="AX88" s="7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11"/>
      <c r="BP88" s="10"/>
      <c r="BQ88" s="11"/>
      <c r="BR88" s="10"/>
      <c r="BS88" s="7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>
        <v>20</v>
      </c>
      <c r="CG88" s="10" t="s">
        <v>72</v>
      </c>
      <c r="CH88" s="11"/>
      <c r="CI88" s="10"/>
      <c r="CJ88" s="11"/>
      <c r="CK88" s="10"/>
      <c r="CL88" s="11"/>
      <c r="CM88" s="10"/>
      <c r="CN88" s="7">
        <v>2</v>
      </c>
      <c r="CO88" s="11"/>
      <c r="CP88" s="10"/>
      <c r="CQ88" s="11">
        <v>30</v>
      </c>
      <c r="CR88" s="10" t="s">
        <v>60</v>
      </c>
      <c r="CS88" s="11"/>
      <c r="CT88" s="10"/>
      <c r="CU88" s="11"/>
      <c r="CV88" s="10"/>
      <c r="CW88" s="11"/>
      <c r="CX88" s="10"/>
      <c r="CY88" s="7">
        <v>3</v>
      </c>
      <c r="CZ88" s="7">
        <f t="shared" si="99"/>
        <v>5</v>
      </c>
      <c r="DA88" s="11"/>
      <c r="DB88" s="10"/>
      <c r="DC88" s="11"/>
      <c r="DD88" s="10"/>
      <c r="DE88" s="11"/>
      <c r="DF88" s="10"/>
      <c r="DG88" s="11"/>
      <c r="DH88" s="10"/>
      <c r="DI88" s="7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0"/>
        <v>0</v>
      </c>
      <c r="DV88" s="11"/>
      <c r="DW88" s="10"/>
      <c r="DX88" s="11"/>
      <c r="DY88" s="10"/>
      <c r="DZ88" s="11"/>
      <c r="EA88" s="10"/>
      <c r="EB88" s="11"/>
      <c r="EC88" s="10"/>
      <c r="ED88" s="7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0</v>
      </c>
      <c r="EQ88" s="11"/>
      <c r="ER88" s="10"/>
      <c r="ES88" s="11"/>
      <c r="ET88" s="10"/>
      <c r="EU88" s="11"/>
      <c r="EV88" s="10"/>
      <c r="EW88" s="11"/>
      <c r="EX88" s="10"/>
      <c r="EY88" s="7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/>
      <c r="FM88" s="10"/>
      <c r="FN88" s="11"/>
      <c r="FO88" s="10"/>
      <c r="FP88" s="11"/>
      <c r="FQ88" s="10"/>
      <c r="FR88" s="11"/>
      <c r="FS88" s="10"/>
      <c r="FT88" s="7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0</v>
      </c>
    </row>
    <row r="89" spans="1:188" x14ac:dyDescent="0.2">
      <c r="A89" s="20">
        <v>8</v>
      </c>
      <c r="B89" s="20">
        <v>1</v>
      </c>
      <c r="C89" s="20"/>
      <c r="D89" s="6" t="s">
        <v>187</v>
      </c>
      <c r="E89" s="3" t="s">
        <v>188</v>
      </c>
      <c r="F89" s="6">
        <f t="shared" si="82"/>
        <v>1</v>
      </c>
      <c r="G89" s="6">
        <f t="shared" si="83"/>
        <v>1</v>
      </c>
      <c r="H89" s="6">
        <f t="shared" si="84"/>
        <v>50</v>
      </c>
      <c r="I89" s="6">
        <f t="shared" si="85"/>
        <v>20</v>
      </c>
      <c r="J89" s="6">
        <f t="shared" si="86"/>
        <v>0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30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5</v>
      </c>
      <c r="S89" s="7">
        <f t="shared" si="95"/>
        <v>3</v>
      </c>
      <c r="T89" s="7">
        <v>2.2000000000000002</v>
      </c>
      <c r="U89" s="11"/>
      <c r="V89" s="10"/>
      <c r="W89" s="11"/>
      <c r="X89" s="10"/>
      <c r="Y89" s="11"/>
      <c r="Z89" s="10"/>
      <c r="AA89" s="11"/>
      <c r="AB89" s="10"/>
      <c r="AC89" s="7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11"/>
      <c r="AU89" s="10"/>
      <c r="AV89" s="11"/>
      <c r="AW89" s="10"/>
      <c r="AX89" s="7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11"/>
      <c r="BP89" s="10"/>
      <c r="BQ89" s="11"/>
      <c r="BR89" s="10"/>
      <c r="BS89" s="7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>
        <v>20</v>
      </c>
      <c r="CG89" s="10" t="s">
        <v>72</v>
      </c>
      <c r="CH89" s="11"/>
      <c r="CI89" s="10"/>
      <c r="CJ89" s="11"/>
      <c r="CK89" s="10"/>
      <c r="CL89" s="11"/>
      <c r="CM89" s="10"/>
      <c r="CN89" s="7">
        <v>2</v>
      </c>
      <c r="CO89" s="11"/>
      <c r="CP89" s="10"/>
      <c r="CQ89" s="11">
        <v>30</v>
      </c>
      <c r="CR89" s="10" t="s">
        <v>60</v>
      </c>
      <c r="CS89" s="11"/>
      <c r="CT89" s="10"/>
      <c r="CU89" s="11"/>
      <c r="CV89" s="10"/>
      <c r="CW89" s="11"/>
      <c r="CX89" s="10"/>
      <c r="CY89" s="7">
        <v>3</v>
      </c>
      <c r="CZ89" s="7">
        <f t="shared" si="99"/>
        <v>5</v>
      </c>
      <c r="DA89" s="11"/>
      <c r="DB89" s="10"/>
      <c r="DC89" s="11"/>
      <c r="DD89" s="10"/>
      <c r="DE89" s="11"/>
      <c r="DF89" s="10"/>
      <c r="DG89" s="11"/>
      <c r="DH89" s="10"/>
      <c r="DI89" s="7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/>
      <c r="DW89" s="10"/>
      <c r="DX89" s="11"/>
      <c r="DY89" s="10"/>
      <c r="DZ89" s="11"/>
      <c r="EA89" s="10"/>
      <c r="EB89" s="11"/>
      <c r="EC89" s="10"/>
      <c r="ED89" s="7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0</v>
      </c>
      <c r="EQ89" s="11"/>
      <c r="ER89" s="10"/>
      <c r="ES89" s="11"/>
      <c r="ET89" s="10"/>
      <c r="EU89" s="11"/>
      <c r="EV89" s="10"/>
      <c r="EW89" s="11"/>
      <c r="EX89" s="10"/>
      <c r="EY89" s="7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/>
      <c r="FO89" s="10"/>
      <c r="FP89" s="11"/>
      <c r="FQ89" s="10"/>
      <c r="FR89" s="11"/>
      <c r="FS89" s="10"/>
      <c r="FT89" s="7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0</v>
      </c>
    </row>
    <row r="90" spans="1:188" x14ac:dyDescent="0.2">
      <c r="A90" s="20">
        <v>9</v>
      </c>
      <c r="B90" s="20">
        <v>1</v>
      </c>
      <c r="C90" s="20"/>
      <c r="D90" s="6" t="s">
        <v>189</v>
      </c>
      <c r="E90" s="3" t="s">
        <v>190</v>
      </c>
      <c r="F90" s="6">
        <f t="shared" si="82"/>
        <v>0</v>
      </c>
      <c r="G90" s="6">
        <f t="shared" si="83"/>
        <v>2</v>
      </c>
      <c r="H90" s="6">
        <f t="shared" si="84"/>
        <v>45</v>
      </c>
      <c r="I90" s="6">
        <f t="shared" si="85"/>
        <v>15</v>
      </c>
      <c r="J90" s="6">
        <f t="shared" si="86"/>
        <v>0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30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3</v>
      </c>
      <c r="S90" s="7">
        <f t="shared" si="95"/>
        <v>2</v>
      </c>
      <c r="T90" s="7">
        <v>1.8</v>
      </c>
      <c r="U90" s="11"/>
      <c r="V90" s="10"/>
      <c r="W90" s="11"/>
      <c r="X90" s="10"/>
      <c r="Y90" s="11"/>
      <c r="Z90" s="10"/>
      <c r="AA90" s="11"/>
      <c r="AB90" s="10"/>
      <c r="AC90" s="7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11"/>
      <c r="AU90" s="10"/>
      <c r="AV90" s="11"/>
      <c r="AW90" s="10"/>
      <c r="AX90" s="7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11"/>
      <c r="BP90" s="10"/>
      <c r="BQ90" s="11"/>
      <c r="BR90" s="10"/>
      <c r="BS90" s="7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11"/>
      <c r="CK90" s="10"/>
      <c r="CL90" s="11"/>
      <c r="CM90" s="10"/>
      <c r="CN90" s="7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>
        <v>15</v>
      </c>
      <c r="DB90" s="10" t="s">
        <v>60</v>
      </c>
      <c r="DC90" s="11"/>
      <c r="DD90" s="10"/>
      <c r="DE90" s="11"/>
      <c r="DF90" s="10"/>
      <c r="DG90" s="11"/>
      <c r="DH90" s="10"/>
      <c r="DI90" s="7">
        <v>1</v>
      </c>
      <c r="DJ90" s="11"/>
      <c r="DK90" s="10"/>
      <c r="DL90" s="11">
        <v>30</v>
      </c>
      <c r="DM90" s="10" t="s">
        <v>60</v>
      </c>
      <c r="DN90" s="11"/>
      <c r="DO90" s="10"/>
      <c r="DP90" s="11"/>
      <c r="DQ90" s="10"/>
      <c r="DR90" s="11"/>
      <c r="DS90" s="10"/>
      <c r="DT90" s="7">
        <v>2</v>
      </c>
      <c r="DU90" s="7">
        <f t="shared" si="100"/>
        <v>3</v>
      </c>
      <c r="DV90" s="11"/>
      <c r="DW90" s="10"/>
      <c r="DX90" s="11"/>
      <c r="DY90" s="10"/>
      <c r="DZ90" s="11"/>
      <c r="EA90" s="10"/>
      <c r="EB90" s="11"/>
      <c r="EC90" s="10"/>
      <c r="ED90" s="7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/>
      <c r="ER90" s="10"/>
      <c r="ES90" s="11"/>
      <c r="ET90" s="10"/>
      <c r="EU90" s="11"/>
      <c r="EV90" s="10"/>
      <c r="EW90" s="11"/>
      <c r="EX90" s="10"/>
      <c r="EY90" s="7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/>
      <c r="FM90" s="10"/>
      <c r="FN90" s="11"/>
      <c r="FO90" s="10"/>
      <c r="FP90" s="11"/>
      <c r="FQ90" s="10"/>
      <c r="FR90" s="11"/>
      <c r="FS90" s="10"/>
      <c r="FT90" s="7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0</v>
      </c>
    </row>
    <row r="91" spans="1:188" x14ac:dyDescent="0.2">
      <c r="A91" s="20">
        <v>9</v>
      </c>
      <c r="B91" s="20">
        <v>1</v>
      </c>
      <c r="C91" s="20"/>
      <c r="D91" s="6" t="s">
        <v>191</v>
      </c>
      <c r="E91" s="3" t="s">
        <v>192</v>
      </c>
      <c r="F91" s="6">
        <f t="shared" si="82"/>
        <v>0</v>
      </c>
      <c r="G91" s="6">
        <f t="shared" si="83"/>
        <v>2</v>
      </c>
      <c r="H91" s="6">
        <f t="shared" si="84"/>
        <v>45</v>
      </c>
      <c r="I91" s="6">
        <f t="shared" si="85"/>
        <v>15</v>
      </c>
      <c r="J91" s="6">
        <f t="shared" si="86"/>
        <v>0</v>
      </c>
      <c r="K91" s="6">
        <f t="shared" si="87"/>
        <v>0</v>
      </c>
      <c r="L91" s="6">
        <f t="shared" si="88"/>
        <v>0</v>
      </c>
      <c r="M91" s="6">
        <f t="shared" si="89"/>
        <v>0</v>
      </c>
      <c r="N91" s="6">
        <f t="shared" si="90"/>
        <v>30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3</v>
      </c>
      <c r="S91" s="7">
        <f t="shared" si="95"/>
        <v>2</v>
      </c>
      <c r="T91" s="7">
        <v>1.8</v>
      </c>
      <c r="U91" s="11"/>
      <c r="V91" s="10"/>
      <c r="W91" s="11"/>
      <c r="X91" s="10"/>
      <c r="Y91" s="11"/>
      <c r="Z91" s="10"/>
      <c r="AA91" s="11"/>
      <c r="AB91" s="10"/>
      <c r="AC91" s="7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11"/>
      <c r="AU91" s="10"/>
      <c r="AV91" s="11"/>
      <c r="AW91" s="10"/>
      <c r="AX91" s="7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/>
      <c r="BL91" s="10"/>
      <c r="BM91" s="11"/>
      <c r="BN91" s="10"/>
      <c r="BO91" s="11"/>
      <c r="BP91" s="10"/>
      <c r="BQ91" s="11"/>
      <c r="BR91" s="10"/>
      <c r="BS91" s="7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98"/>
        <v>0</v>
      </c>
      <c r="CF91" s="11"/>
      <c r="CG91" s="10"/>
      <c r="CH91" s="11"/>
      <c r="CI91" s="10"/>
      <c r="CJ91" s="11"/>
      <c r="CK91" s="10"/>
      <c r="CL91" s="11"/>
      <c r="CM91" s="10"/>
      <c r="CN91" s="7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>
        <v>15</v>
      </c>
      <c r="DB91" s="10" t="s">
        <v>60</v>
      </c>
      <c r="DC91" s="11"/>
      <c r="DD91" s="10"/>
      <c r="DE91" s="11"/>
      <c r="DF91" s="10"/>
      <c r="DG91" s="11"/>
      <c r="DH91" s="10"/>
      <c r="DI91" s="7">
        <v>1</v>
      </c>
      <c r="DJ91" s="11"/>
      <c r="DK91" s="10"/>
      <c r="DL91" s="11">
        <v>30</v>
      </c>
      <c r="DM91" s="10" t="s">
        <v>60</v>
      </c>
      <c r="DN91" s="11"/>
      <c r="DO91" s="10"/>
      <c r="DP91" s="11"/>
      <c r="DQ91" s="10"/>
      <c r="DR91" s="11"/>
      <c r="DS91" s="10"/>
      <c r="DT91" s="7">
        <v>2</v>
      </c>
      <c r="DU91" s="7">
        <f t="shared" si="100"/>
        <v>3</v>
      </c>
      <c r="DV91" s="11"/>
      <c r="DW91" s="10"/>
      <c r="DX91" s="11"/>
      <c r="DY91" s="10"/>
      <c r="DZ91" s="11"/>
      <c r="EA91" s="10"/>
      <c r="EB91" s="11"/>
      <c r="EC91" s="10"/>
      <c r="ED91" s="7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/>
      <c r="ER91" s="10"/>
      <c r="ES91" s="11"/>
      <c r="ET91" s="10"/>
      <c r="EU91" s="11"/>
      <c r="EV91" s="10"/>
      <c r="EW91" s="11"/>
      <c r="EX91" s="10"/>
      <c r="EY91" s="7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/>
      <c r="FM91" s="10"/>
      <c r="FN91" s="11"/>
      <c r="FO91" s="10"/>
      <c r="FP91" s="11"/>
      <c r="FQ91" s="10"/>
      <c r="FR91" s="11"/>
      <c r="FS91" s="10"/>
      <c r="FT91" s="7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x14ac:dyDescent="0.2">
      <c r="A92" s="20">
        <v>10</v>
      </c>
      <c r="B92" s="20">
        <v>1</v>
      </c>
      <c r="C92" s="20"/>
      <c r="D92" s="6" t="s">
        <v>193</v>
      </c>
      <c r="E92" s="3" t="s">
        <v>194</v>
      </c>
      <c r="F92" s="6">
        <f t="shared" si="82"/>
        <v>0</v>
      </c>
      <c r="G92" s="6">
        <f t="shared" si="83"/>
        <v>2</v>
      </c>
      <c r="H92" s="6">
        <f t="shared" si="84"/>
        <v>55</v>
      </c>
      <c r="I92" s="6">
        <f t="shared" si="85"/>
        <v>30</v>
      </c>
      <c r="J92" s="6">
        <f t="shared" si="86"/>
        <v>0</v>
      </c>
      <c r="K92" s="6">
        <f t="shared" si="87"/>
        <v>0</v>
      </c>
      <c r="L92" s="6">
        <f t="shared" si="88"/>
        <v>0</v>
      </c>
      <c r="M92" s="6">
        <f t="shared" si="89"/>
        <v>0</v>
      </c>
      <c r="N92" s="6">
        <f t="shared" si="90"/>
        <v>0</v>
      </c>
      <c r="O92" s="6">
        <f t="shared" si="91"/>
        <v>25</v>
      </c>
      <c r="P92" s="6">
        <f t="shared" si="92"/>
        <v>0</v>
      </c>
      <c r="Q92" s="6">
        <f t="shared" si="93"/>
        <v>0</v>
      </c>
      <c r="R92" s="7">
        <f t="shared" si="94"/>
        <v>4</v>
      </c>
      <c r="S92" s="7">
        <f t="shared" si="95"/>
        <v>2</v>
      </c>
      <c r="T92" s="7">
        <v>2.2000000000000002</v>
      </c>
      <c r="U92" s="11"/>
      <c r="V92" s="10"/>
      <c r="W92" s="11"/>
      <c r="X92" s="10"/>
      <c r="Y92" s="11"/>
      <c r="Z92" s="10"/>
      <c r="AA92" s="11"/>
      <c r="AB92" s="10"/>
      <c r="AC92" s="7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11"/>
      <c r="AU92" s="10"/>
      <c r="AV92" s="11"/>
      <c r="AW92" s="10"/>
      <c r="AX92" s="7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/>
      <c r="BL92" s="10"/>
      <c r="BM92" s="11"/>
      <c r="BN92" s="10"/>
      <c r="BO92" s="11"/>
      <c r="BP92" s="10"/>
      <c r="BQ92" s="11"/>
      <c r="BR92" s="10"/>
      <c r="BS92" s="7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98"/>
        <v>0</v>
      </c>
      <c r="CF92" s="11"/>
      <c r="CG92" s="10"/>
      <c r="CH92" s="11"/>
      <c r="CI92" s="10"/>
      <c r="CJ92" s="11"/>
      <c r="CK92" s="10"/>
      <c r="CL92" s="11"/>
      <c r="CM92" s="10"/>
      <c r="CN92" s="7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>
        <v>30</v>
      </c>
      <c r="DB92" s="10" t="s">
        <v>60</v>
      </c>
      <c r="DC92" s="11"/>
      <c r="DD92" s="10"/>
      <c r="DE92" s="11"/>
      <c r="DF92" s="10"/>
      <c r="DG92" s="11"/>
      <c r="DH92" s="10"/>
      <c r="DI92" s="7">
        <v>2</v>
      </c>
      <c r="DJ92" s="11"/>
      <c r="DK92" s="10"/>
      <c r="DL92" s="11"/>
      <c r="DM92" s="10"/>
      <c r="DN92" s="11">
        <v>25</v>
      </c>
      <c r="DO92" s="10" t="s">
        <v>60</v>
      </c>
      <c r="DP92" s="11"/>
      <c r="DQ92" s="10"/>
      <c r="DR92" s="11"/>
      <c r="DS92" s="10"/>
      <c r="DT92" s="7">
        <v>2</v>
      </c>
      <c r="DU92" s="7">
        <f t="shared" si="100"/>
        <v>4</v>
      </c>
      <c r="DV92" s="11"/>
      <c r="DW92" s="10"/>
      <c r="DX92" s="11"/>
      <c r="DY92" s="10"/>
      <c r="DZ92" s="11"/>
      <c r="EA92" s="10"/>
      <c r="EB92" s="11"/>
      <c r="EC92" s="10"/>
      <c r="ED92" s="7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11"/>
      <c r="EV92" s="10"/>
      <c r="EW92" s="11"/>
      <c r="EX92" s="10"/>
      <c r="EY92" s="7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11"/>
      <c r="FQ92" s="10"/>
      <c r="FR92" s="11"/>
      <c r="FS92" s="10"/>
      <c r="FT92" s="7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x14ac:dyDescent="0.2">
      <c r="A93" s="20">
        <v>10</v>
      </c>
      <c r="B93" s="20">
        <v>1</v>
      </c>
      <c r="C93" s="20"/>
      <c r="D93" s="6" t="s">
        <v>195</v>
      </c>
      <c r="E93" s="3" t="s">
        <v>196</v>
      </c>
      <c r="F93" s="6">
        <f t="shared" si="82"/>
        <v>0</v>
      </c>
      <c r="G93" s="6">
        <f t="shared" si="83"/>
        <v>2</v>
      </c>
      <c r="H93" s="6">
        <f t="shared" si="84"/>
        <v>55</v>
      </c>
      <c r="I93" s="6">
        <f t="shared" si="85"/>
        <v>30</v>
      </c>
      <c r="J93" s="6">
        <f t="shared" si="86"/>
        <v>0</v>
      </c>
      <c r="K93" s="6">
        <f t="shared" si="87"/>
        <v>0</v>
      </c>
      <c r="L93" s="6">
        <f t="shared" si="88"/>
        <v>0</v>
      </c>
      <c r="M93" s="6">
        <f t="shared" si="89"/>
        <v>0</v>
      </c>
      <c r="N93" s="6">
        <f t="shared" si="90"/>
        <v>0</v>
      </c>
      <c r="O93" s="6">
        <f t="shared" si="91"/>
        <v>25</v>
      </c>
      <c r="P93" s="6">
        <f t="shared" si="92"/>
        <v>0</v>
      </c>
      <c r="Q93" s="6">
        <f t="shared" si="93"/>
        <v>0</v>
      </c>
      <c r="R93" s="7">
        <f t="shared" si="94"/>
        <v>4</v>
      </c>
      <c r="S93" s="7">
        <f t="shared" si="95"/>
        <v>2</v>
      </c>
      <c r="T93" s="7">
        <v>2.2000000000000002</v>
      </c>
      <c r="U93" s="11"/>
      <c r="V93" s="10"/>
      <c r="W93" s="11"/>
      <c r="X93" s="10"/>
      <c r="Y93" s="11"/>
      <c r="Z93" s="10"/>
      <c r="AA93" s="11"/>
      <c r="AB93" s="10"/>
      <c r="AC93" s="7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11"/>
      <c r="AU93" s="10"/>
      <c r="AV93" s="11"/>
      <c r="AW93" s="10"/>
      <c r="AX93" s="7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11"/>
      <c r="BP93" s="10"/>
      <c r="BQ93" s="11"/>
      <c r="BR93" s="10"/>
      <c r="BS93" s="7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/>
      <c r="CG93" s="10"/>
      <c r="CH93" s="11"/>
      <c r="CI93" s="10"/>
      <c r="CJ93" s="11"/>
      <c r="CK93" s="10"/>
      <c r="CL93" s="11"/>
      <c r="CM93" s="10"/>
      <c r="CN93" s="7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>
        <v>30</v>
      </c>
      <c r="DB93" s="10" t="s">
        <v>60</v>
      </c>
      <c r="DC93" s="11"/>
      <c r="DD93" s="10"/>
      <c r="DE93" s="11"/>
      <c r="DF93" s="10"/>
      <c r="DG93" s="11"/>
      <c r="DH93" s="10"/>
      <c r="DI93" s="7">
        <v>2</v>
      </c>
      <c r="DJ93" s="11"/>
      <c r="DK93" s="10"/>
      <c r="DL93" s="11"/>
      <c r="DM93" s="10"/>
      <c r="DN93" s="11">
        <v>25</v>
      </c>
      <c r="DO93" s="10" t="s">
        <v>60</v>
      </c>
      <c r="DP93" s="11"/>
      <c r="DQ93" s="10"/>
      <c r="DR93" s="11"/>
      <c r="DS93" s="10"/>
      <c r="DT93" s="7">
        <v>2</v>
      </c>
      <c r="DU93" s="7">
        <f t="shared" si="100"/>
        <v>4</v>
      </c>
      <c r="DV93" s="11"/>
      <c r="DW93" s="10"/>
      <c r="DX93" s="11"/>
      <c r="DY93" s="10"/>
      <c r="DZ93" s="11"/>
      <c r="EA93" s="10"/>
      <c r="EB93" s="11"/>
      <c r="EC93" s="10"/>
      <c r="ED93" s="7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11"/>
      <c r="EV93" s="10"/>
      <c r="EW93" s="11"/>
      <c r="EX93" s="10"/>
      <c r="EY93" s="7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11"/>
      <c r="FQ93" s="10"/>
      <c r="FR93" s="11"/>
      <c r="FS93" s="10"/>
      <c r="FT93" s="7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x14ac:dyDescent="0.2">
      <c r="A94" s="20">
        <v>11</v>
      </c>
      <c r="B94" s="20">
        <v>1</v>
      </c>
      <c r="C94" s="20"/>
      <c r="D94" s="6" t="s">
        <v>197</v>
      </c>
      <c r="E94" s="3" t="s">
        <v>198</v>
      </c>
      <c r="F94" s="6">
        <f t="shared" si="82"/>
        <v>0</v>
      </c>
      <c r="G94" s="6">
        <f t="shared" si="83"/>
        <v>2</v>
      </c>
      <c r="H94" s="6">
        <f t="shared" si="84"/>
        <v>50</v>
      </c>
      <c r="I94" s="6">
        <f t="shared" si="85"/>
        <v>20</v>
      </c>
      <c r="J94" s="6">
        <f t="shared" si="86"/>
        <v>0</v>
      </c>
      <c r="K94" s="6">
        <f t="shared" si="87"/>
        <v>0</v>
      </c>
      <c r="L94" s="6">
        <f t="shared" si="88"/>
        <v>0</v>
      </c>
      <c r="M94" s="6">
        <f t="shared" si="89"/>
        <v>0</v>
      </c>
      <c r="N94" s="6">
        <f t="shared" si="90"/>
        <v>30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4</v>
      </c>
      <c r="S94" s="7">
        <f t="shared" si="95"/>
        <v>2</v>
      </c>
      <c r="T94" s="7">
        <v>2</v>
      </c>
      <c r="U94" s="11"/>
      <c r="V94" s="10"/>
      <c r="W94" s="11"/>
      <c r="X94" s="10"/>
      <c r="Y94" s="11"/>
      <c r="Z94" s="10"/>
      <c r="AA94" s="11"/>
      <c r="AB94" s="10"/>
      <c r="AC94" s="7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11"/>
      <c r="AU94" s="10"/>
      <c r="AV94" s="11"/>
      <c r="AW94" s="10"/>
      <c r="AX94" s="7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11"/>
      <c r="BP94" s="10"/>
      <c r="BQ94" s="11"/>
      <c r="BR94" s="10"/>
      <c r="BS94" s="7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11"/>
      <c r="CK94" s="10"/>
      <c r="CL94" s="11"/>
      <c r="CM94" s="10"/>
      <c r="CN94" s="7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/>
      <c r="DB94" s="10"/>
      <c r="DC94" s="11"/>
      <c r="DD94" s="10"/>
      <c r="DE94" s="11"/>
      <c r="DF94" s="10"/>
      <c r="DG94" s="11"/>
      <c r="DH94" s="10"/>
      <c r="DI94" s="7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0"/>
        <v>0</v>
      </c>
      <c r="DV94" s="11">
        <v>20</v>
      </c>
      <c r="DW94" s="10" t="s">
        <v>60</v>
      </c>
      <c r="DX94" s="11"/>
      <c r="DY94" s="10"/>
      <c r="DZ94" s="11"/>
      <c r="EA94" s="10"/>
      <c r="EB94" s="11"/>
      <c r="EC94" s="10"/>
      <c r="ED94" s="7">
        <v>2</v>
      </c>
      <c r="EE94" s="11"/>
      <c r="EF94" s="10"/>
      <c r="EG94" s="11">
        <v>30</v>
      </c>
      <c r="EH94" s="10" t="s">
        <v>60</v>
      </c>
      <c r="EI94" s="11"/>
      <c r="EJ94" s="10"/>
      <c r="EK94" s="11"/>
      <c r="EL94" s="10"/>
      <c r="EM94" s="11"/>
      <c r="EN94" s="10"/>
      <c r="EO94" s="7">
        <v>2</v>
      </c>
      <c r="EP94" s="7">
        <f t="shared" si="101"/>
        <v>4</v>
      </c>
      <c r="EQ94" s="11"/>
      <c r="ER94" s="10"/>
      <c r="ES94" s="11"/>
      <c r="ET94" s="10"/>
      <c r="EU94" s="11"/>
      <c r="EV94" s="10"/>
      <c r="EW94" s="11"/>
      <c r="EX94" s="10"/>
      <c r="EY94" s="7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/>
      <c r="FM94" s="10"/>
      <c r="FN94" s="11"/>
      <c r="FO94" s="10"/>
      <c r="FP94" s="11"/>
      <c r="FQ94" s="10"/>
      <c r="FR94" s="11"/>
      <c r="FS94" s="10"/>
      <c r="FT94" s="7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x14ac:dyDescent="0.2">
      <c r="A95" s="20">
        <v>11</v>
      </c>
      <c r="B95" s="20">
        <v>1</v>
      </c>
      <c r="C95" s="20"/>
      <c r="D95" s="6" t="s">
        <v>199</v>
      </c>
      <c r="E95" s="3" t="s">
        <v>200</v>
      </c>
      <c r="F95" s="6">
        <f t="shared" si="82"/>
        <v>0</v>
      </c>
      <c r="G95" s="6">
        <f t="shared" si="83"/>
        <v>2</v>
      </c>
      <c r="H95" s="6">
        <f t="shared" si="84"/>
        <v>50</v>
      </c>
      <c r="I95" s="6">
        <f t="shared" si="85"/>
        <v>20</v>
      </c>
      <c r="J95" s="6">
        <f t="shared" si="86"/>
        <v>0</v>
      </c>
      <c r="K95" s="6">
        <f t="shared" si="87"/>
        <v>0</v>
      </c>
      <c r="L95" s="6">
        <f t="shared" si="88"/>
        <v>0</v>
      </c>
      <c r="M95" s="6">
        <f t="shared" si="89"/>
        <v>0</v>
      </c>
      <c r="N95" s="6">
        <f t="shared" si="90"/>
        <v>30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4</v>
      </c>
      <c r="S95" s="7">
        <f t="shared" si="95"/>
        <v>2</v>
      </c>
      <c r="T95" s="7">
        <v>2</v>
      </c>
      <c r="U95" s="11"/>
      <c r="V95" s="10"/>
      <c r="W95" s="11"/>
      <c r="X95" s="10"/>
      <c r="Y95" s="11"/>
      <c r="Z95" s="10"/>
      <c r="AA95" s="11"/>
      <c r="AB95" s="10"/>
      <c r="AC95" s="7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11"/>
      <c r="AU95" s="10"/>
      <c r="AV95" s="11"/>
      <c r="AW95" s="10"/>
      <c r="AX95" s="7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11"/>
      <c r="BP95" s="10"/>
      <c r="BQ95" s="11"/>
      <c r="BR95" s="10"/>
      <c r="BS95" s="7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11"/>
      <c r="CK95" s="10"/>
      <c r="CL95" s="11"/>
      <c r="CM95" s="10"/>
      <c r="CN95" s="7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/>
      <c r="DB95" s="10"/>
      <c r="DC95" s="11"/>
      <c r="DD95" s="10"/>
      <c r="DE95" s="11"/>
      <c r="DF95" s="10"/>
      <c r="DG95" s="11"/>
      <c r="DH95" s="10"/>
      <c r="DI95" s="7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0"/>
        <v>0</v>
      </c>
      <c r="DV95" s="11">
        <v>20</v>
      </c>
      <c r="DW95" s="10" t="s">
        <v>60</v>
      </c>
      <c r="DX95" s="11"/>
      <c r="DY95" s="10"/>
      <c r="DZ95" s="11"/>
      <c r="EA95" s="10"/>
      <c r="EB95" s="11"/>
      <c r="EC95" s="10"/>
      <c r="ED95" s="7">
        <v>2</v>
      </c>
      <c r="EE95" s="11"/>
      <c r="EF95" s="10"/>
      <c r="EG95" s="11">
        <v>30</v>
      </c>
      <c r="EH95" s="10" t="s">
        <v>60</v>
      </c>
      <c r="EI95" s="11"/>
      <c r="EJ95" s="10"/>
      <c r="EK95" s="11"/>
      <c r="EL95" s="10"/>
      <c r="EM95" s="11"/>
      <c r="EN95" s="10"/>
      <c r="EO95" s="7">
        <v>2</v>
      </c>
      <c r="EP95" s="7">
        <f t="shared" si="101"/>
        <v>4</v>
      </c>
      <c r="EQ95" s="11"/>
      <c r="ER95" s="10"/>
      <c r="ES95" s="11"/>
      <c r="ET95" s="10"/>
      <c r="EU95" s="11"/>
      <c r="EV95" s="10"/>
      <c r="EW95" s="11"/>
      <c r="EX95" s="10"/>
      <c r="EY95" s="7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2"/>
        <v>0</v>
      </c>
      <c r="FL95" s="11"/>
      <c r="FM95" s="10"/>
      <c r="FN95" s="11"/>
      <c r="FO95" s="10"/>
      <c r="FP95" s="11"/>
      <c r="FQ95" s="10"/>
      <c r="FR95" s="11"/>
      <c r="FS95" s="10"/>
      <c r="FT95" s="7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x14ac:dyDescent="0.2">
      <c r="A96" s="20">
        <v>12</v>
      </c>
      <c r="B96" s="20">
        <v>1</v>
      </c>
      <c r="C96" s="20"/>
      <c r="D96" s="6" t="s">
        <v>201</v>
      </c>
      <c r="E96" s="3" t="s">
        <v>202</v>
      </c>
      <c r="F96" s="6">
        <f t="shared" si="82"/>
        <v>0</v>
      </c>
      <c r="G96" s="6">
        <f t="shared" si="83"/>
        <v>2</v>
      </c>
      <c r="H96" s="6">
        <f t="shared" si="84"/>
        <v>30</v>
      </c>
      <c r="I96" s="6">
        <f t="shared" si="85"/>
        <v>0</v>
      </c>
      <c r="J96" s="6">
        <f t="shared" si="86"/>
        <v>0</v>
      </c>
      <c r="K96" s="6">
        <f t="shared" si="87"/>
        <v>0</v>
      </c>
      <c r="L96" s="6">
        <f t="shared" si="88"/>
        <v>0</v>
      </c>
      <c r="M96" s="6">
        <f t="shared" si="89"/>
        <v>0</v>
      </c>
      <c r="N96" s="6">
        <f t="shared" si="90"/>
        <v>15</v>
      </c>
      <c r="O96" s="6">
        <f t="shared" si="91"/>
        <v>15</v>
      </c>
      <c r="P96" s="6">
        <f t="shared" si="92"/>
        <v>0</v>
      </c>
      <c r="Q96" s="6">
        <f t="shared" si="93"/>
        <v>0</v>
      </c>
      <c r="R96" s="7">
        <f t="shared" si="94"/>
        <v>4</v>
      </c>
      <c r="S96" s="7">
        <f t="shared" si="95"/>
        <v>4</v>
      </c>
      <c r="T96" s="7">
        <v>1.2</v>
      </c>
      <c r="U96" s="11"/>
      <c r="V96" s="10"/>
      <c r="W96" s="11"/>
      <c r="X96" s="10"/>
      <c r="Y96" s="11"/>
      <c r="Z96" s="10"/>
      <c r="AA96" s="11"/>
      <c r="AB96" s="10"/>
      <c r="AC96" s="7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11"/>
      <c r="AU96" s="10"/>
      <c r="AV96" s="11"/>
      <c r="AW96" s="10"/>
      <c r="AX96" s="7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11"/>
      <c r="BP96" s="10"/>
      <c r="BQ96" s="11"/>
      <c r="BR96" s="10"/>
      <c r="BS96" s="7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11"/>
      <c r="CK96" s="10"/>
      <c r="CL96" s="11"/>
      <c r="CM96" s="10"/>
      <c r="CN96" s="7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/>
      <c r="DB96" s="10"/>
      <c r="DC96" s="11"/>
      <c r="DD96" s="10"/>
      <c r="DE96" s="11"/>
      <c r="DF96" s="10"/>
      <c r="DG96" s="11"/>
      <c r="DH96" s="10"/>
      <c r="DI96" s="7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0</v>
      </c>
      <c r="DV96" s="11"/>
      <c r="DW96" s="10"/>
      <c r="DX96" s="11"/>
      <c r="DY96" s="10"/>
      <c r="DZ96" s="11"/>
      <c r="EA96" s="10"/>
      <c r="EB96" s="11"/>
      <c r="EC96" s="10"/>
      <c r="ED96" s="7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0</v>
      </c>
      <c r="EQ96" s="11"/>
      <c r="ER96" s="10"/>
      <c r="ES96" s="11"/>
      <c r="ET96" s="10"/>
      <c r="EU96" s="11"/>
      <c r="EV96" s="10"/>
      <c r="EW96" s="11"/>
      <c r="EX96" s="10"/>
      <c r="EY96" s="7"/>
      <c r="EZ96" s="11"/>
      <c r="FA96" s="10"/>
      <c r="FB96" s="11">
        <v>15</v>
      </c>
      <c r="FC96" s="10" t="s">
        <v>60</v>
      </c>
      <c r="FD96" s="11">
        <v>15</v>
      </c>
      <c r="FE96" s="10" t="s">
        <v>60</v>
      </c>
      <c r="FF96" s="11"/>
      <c r="FG96" s="10"/>
      <c r="FH96" s="11"/>
      <c r="FI96" s="10"/>
      <c r="FJ96" s="7">
        <v>4</v>
      </c>
      <c r="FK96" s="7">
        <f t="shared" si="102"/>
        <v>4</v>
      </c>
      <c r="FL96" s="11"/>
      <c r="FM96" s="10"/>
      <c r="FN96" s="11"/>
      <c r="FO96" s="10"/>
      <c r="FP96" s="11"/>
      <c r="FQ96" s="10"/>
      <c r="FR96" s="11"/>
      <c r="FS96" s="10"/>
      <c r="FT96" s="7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x14ac:dyDescent="0.2">
      <c r="A97" s="20">
        <v>12</v>
      </c>
      <c r="B97" s="20">
        <v>1</v>
      </c>
      <c r="C97" s="20"/>
      <c r="D97" s="6" t="s">
        <v>203</v>
      </c>
      <c r="E97" s="3" t="s">
        <v>204</v>
      </c>
      <c r="F97" s="6">
        <f t="shared" si="82"/>
        <v>0</v>
      </c>
      <c r="G97" s="6">
        <f t="shared" si="83"/>
        <v>2</v>
      </c>
      <c r="H97" s="6">
        <f t="shared" si="84"/>
        <v>30</v>
      </c>
      <c r="I97" s="6">
        <f t="shared" si="85"/>
        <v>0</v>
      </c>
      <c r="J97" s="6">
        <f t="shared" si="86"/>
        <v>0</v>
      </c>
      <c r="K97" s="6">
        <f t="shared" si="87"/>
        <v>0</v>
      </c>
      <c r="L97" s="6">
        <f t="shared" si="88"/>
        <v>0</v>
      </c>
      <c r="M97" s="6">
        <f t="shared" si="89"/>
        <v>0</v>
      </c>
      <c r="N97" s="6">
        <f t="shared" si="90"/>
        <v>15</v>
      </c>
      <c r="O97" s="6">
        <f t="shared" si="91"/>
        <v>15</v>
      </c>
      <c r="P97" s="6">
        <f t="shared" si="92"/>
        <v>0</v>
      </c>
      <c r="Q97" s="6">
        <f t="shared" si="93"/>
        <v>0</v>
      </c>
      <c r="R97" s="7">
        <f t="shared" si="94"/>
        <v>4</v>
      </c>
      <c r="S97" s="7">
        <f t="shared" si="95"/>
        <v>4</v>
      </c>
      <c r="T97" s="7">
        <v>1.2</v>
      </c>
      <c r="U97" s="11"/>
      <c r="V97" s="10"/>
      <c r="W97" s="11"/>
      <c r="X97" s="10"/>
      <c r="Y97" s="11"/>
      <c r="Z97" s="10"/>
      <c r="AA97" s="11"/>
      <c r="AB97" s="10"/>
      <c r="AC97" s="7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11"/>
      <c r="AU97" s="10"/>
      <c r="AV97" s="11"/>
      <c r="AW97" s="10"/>
      <c r="AX97" s="7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11"/>
      <c r="BP97" s="10"/>
      <c r="BQ97" s="11"/>
      <c r="BR97" s="10"/>
      <c r="BS97" s="7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11"/>
      <c r="CK97" s="10"/>
      <c r="CL97" s="11"/>
      <c r="CM97" s="10"/>
      <c r="CN97" s="7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11"/>
      <c r="DF97" s="10"/>
      <c r="DG97" s="11"/>
      <c r="DH97" s="10"/>
      <c r="DI97" s="7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/>
      <c r="DW97" s="10"/>
      <c r="DX97" s="11"/>
      <c r="DY97" s="10"/>
      <c r="DZ97" s="11"/>
      <c r="EA97" s="10"/>
      <c r="EB97" s="11"/>
      <c r="EC97" s="10"/>
      <c r="ED97" s="7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0</v>
      </c>
      <c r="EQ97" s="11"/>
      <c r="ER97" s="10"/>
      <c r="ES97" s="11"/>
      <c r="ET97" s="10"/>
      <c r="EU97" s="11"/>
      <c r="EV97" s="10"/>
      <c r="EW97" s="11"/>
      <c r="EX97" s="10"/>
      <c r="EY97" s="7"/>
      <c r="EZ97" s="11"/>
      <c r="FA97" s="10"/>
      <c r="FB97" s="11">
        <v>15</v>
      </c>
      <c r="FC97" s="10" t="s">
        <v>60</v>
      </c>
      <c r="FD97" s="11">
        <v>15</v>
      </c>
      <c r="FE97" s="10" t="s">
        <v>60</v>
      </c>
      <c r="FF97" s="11"/>
      <c r="FG97" s="10"/>
      <c r="FH97" s="11"/>
      <c r="FI97" s="10"/>
      <c r="FJ97" s="7">
        <v>4</v>
      </c>
      <c r="FK97" s="7">
        <f t="shared" si="102"/>
        <v>4</v>
      </c>
      <c r="FL97" s="11"/>
      <c r="FM97" s="10"/>
      <c r="FN97" s="11"/>
      <c r="FO97" s="10"/>
      <c r="FP97" s="11"/>
      <c r="FQ97" s="10"/>
      <c r="FR97" s="11"/>
      <c r="FS97" s="10"/>
      <c r="FT97" s="7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x14ac:dyDescent="0.2">
      <c r="A98" s="20">
        <v>13</v>
      </c>
      <c r="B98" s="20">
        <v>3</v>
      </c>
      <c r="C98" s="20"/>
      <c r="D98" s="6" t="s">
        <v>205</v>
      </c>
      <c r="E98" s="3" t="s">
        <v>206</v>
      </c>
      <c r="F98" s="6">
        <f t="shared" si="82"/>
        <v>0</v>
      </c>
      <c r="G98" s="6">
        <f t="shared" si="83"/>
        <v>2</v>
      </c>
      <c r="H98" s="6">
        <f t="shared" si="84"/>
        <v>25</v>
      </c>
      <c r="I98" s="6">
        <f t="shared" si="85"/>
        <v>10</v>
      </c>
      <c r="J98" s="6">
        <f t="shared" si="86"/>
        <v>0</v>
      </c>
      <c r="K98" s="6">
        <f t="shared" si="87"/>
        <v>0</v>
      </c>
      <c r="L98" s="6">
        <f t="shared" si="88"/>
        <v>0</v>
      </c>
      <c r="M98" s="6">
        <f t="shared" si="89"/>
        <v>0</v>
      </c>
      <c r="N98" s="6">
        <f t="shared" si="90"/>
        <v>0</v>
      </c>
      <c r="O98" s="6">
        <f t="shared" si="91"/>
        <v>15</v>
      </c>
      <c r="P98" s="6">
        <f t="shared" si="92"/>
        <v>0</v>
      </c>
      <c r="Q98" s="6">
        <f t="shared" si="93"/>
        <v>0</v>
      </c>
      <c r="R98" s="7">
        <f t="shared" si="94"/>
        <v>3</v>
      </c>
      <c r="S98" s="7">
        <f t="shared" si="95"/>
        <v>2</v>
      </c>
      <c r="T98" s="7">
        <v>1</v>
      </c>
      <c r="U98" s="11"/>
      <c r="V98" s="10"/>
      <c r="W98" s="11"/>
      <c r="X98" s="10"/>
      <c r="Y98" s="11"/>
      <c r="Z98" s="10"/>
      <c r="AA98" s="11"/>
      <c r="AB98" s="10"/>
      <c r="AC98" s="7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11"/>
      <c r="AU98" s="10"/>
      <c r="AV98" s="11"/>
      <c r="AW98" s="10"/>
      <c r="AX98" s="7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/>
      <c r="BL98" s="10"/>
      <c r="BM98" s="11"/>
      <c r="BN98" s="10"/>
      <c r="BO98" s="11"/>
      <c r="BP98" s="10"/>
      <c r="BQ98" s="11"/>
      <c r="BR98" s="10"/>
      <c r="BS98" s="7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98"/>
        <v>0</v>
      </c>
      <c r="CF98" s="11"/>
      <c r="CG98" s="10"/>
      <c r="CH98" s="11"/>
      <c r="CI98" s="10"/>
      <c r="CJ98" s="11"/>
      <c r="CK98" s="10"/>
      <c r="CL98" s="11"/>
      <c r="CM98" s="10"/>
      <c r="CN98" s="7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11"/>
      <c r="DF98" s="10"/>
      <c r="DG98" s="11"/>
      <c r="DH98" s="10"/>
      <c r="DI98" s="7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/>
      <c r="DW98" s="10"/>
      <c r="DX98" s="11"/>
      <c r="DY98" s="10"/>
      <c r="DZ98" s="11"/>
      <c r="EA98" s="10"/>
      <c r="EB98" s="11"/>
      <c r="EC98" s="10"/>
      <c r="ED98" s="7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1"/>
        <v>0</v>
      </c>
      <c r="EQ98" s="11">
        <v>10</v>
      </c>
      <c r="ER98" s="10" t="s">
        <v>60</v>
      </c>
      <c r="ES98" s="11"/>
      <c r="ET98" s="10"/>
      <c r="EU98" s="11"/>
      <c r="EV98" s="10"/>
      <c r="EW98" s="11"/>
      <c r="EX98" s="10"/>
      <c r="EY98" s="7">
        <v>1</v>
      </c>
      <c r="EZ98" s="11"/>
      <c r="FA98" s="10"/>
      <c r="FB98" s="11"/>
      <c r="FC98" s="10"/>
      <c r="FD98" s="11">
        <v>15</v>
      </c>
      <c r="FE98" s="10" t="s">
        <v>60</v>
      </c>
      <c r="FF98" s="11"/>
      <c r="FG98" s="10"/>
      <c r="FH98" s="11"/>
      <c r="FI98" s="10"/>
      <c r="FJ98" s="7">
        <v>2</v>
      </c>
      <c r="FK98" s="7">
        <f t="shared" si="102"/>
        <v>3</v>
      </c>
      <c r="FL98" s="11"/>
      <c r="FM98" s="10"/>
      <c r="FN98" s="11"/>
      <c r="FO98" s="10"/>
      <c r="FP98" s="11"/>
      <c r="FQ98" s="10"/>
      <c r="FR98" s="11"/>
      <c r="FS98" s="10"/>
      <c r="FT98" s="7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x14ac:dyDescent="0.2">
      <c r="A99" s="20">
        <v>13</v>
      </c>
      <c r="B99" s="20">
        <v>3</v>
      </c>
      <c r="C99" s="20"/>
      <c r="D99" s="6" t="s">
        <v>207</v>
      </c>
      <c r="E99" s="3" t="s">
        <v>208</v>
      </c>
      <c r="F99" s="6">
        <f t="shared" si="82"/>
        <v>0</v>
      </c>
      <c r="G99" s="6">
        <f t="shared" si="83"/>
        <v>2</v>
      </c>
      <c r="H99" s="6">
        <f t="shared" si="84"/>
        <v>25</v>
      </c>
      <c r="I99" s="6">
        <f t="shared" si="85"/>
        <v>10</v>
      </c>
      <c r="J99" s="6">
        <f t="shared" si="86"/>
        <v>0</v>
      </c>
      <c r="K99" s="6">
        <f t="shared" si="87"/>
        <v>0</v>
      </c>
      <c r="L99" s="6">
        <f t="shared" si="88"/>
        <v>0</v>
      </c>
      <c r="M99" s="6">
        <f t="shared" si="89"/>
        <v>0</v>
      </c>
      <c r="N99" s="6">
        <f t="shared" si="90"/>
        <v>0</v>
      </c>
      <c r="O99" s="6">
        <f t="shared" si="91"/>
        <v>15</v>
      </c>
      <c r="P99" s="6">
        <f t="shared" si="92"/>
        <v>0</v>
      </c>
      <c r="Q99" s="6">
        <f t="shared" si="93"/>
        <v>0</v>
      </c>
      <c r="R99" s="7">
        <f t="shared" si="94"/>
        <v>3</v>
      </c>
      <c r="S99" s="7">
        <f t="shared" si="95"/>
        <v>2</v>
      </c>
      <c r="T99" s="7">
        <v>1</v>
      </c>
      <c r="U99" s="11"/>
      <c r="V99" s="10"/>
      <c r="W99" s="11"/>
      <c r="X99" s="10"/>
      <c r="Y99" s="11"/>
      <c r="Z99" s="10"/>
      <c r="AA99" s="11"/>
      <c r="AB99" s="10"/>
      <c r="AC99" s="7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11"/>
      <c r="AU99" s="10"/>
      <c r="AV99" s="11"/>
      <c r="AW99" s="10"/>
      <c r="AX99" s="7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11"/>
      <c r="BP99" s="10"/>
      <c r="BQ99" s="11"/>
      <c r="BR99" s="10"/>
      <c r="BS99" s="7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/>
      <c r="CG99" s="10"/>
      <c r="CH99" s="11"/>
      <c r="CI99" s="10"/>
      <c r="CJ99" s="11"/>
      <c r="CK99" s="10"/>
      <c r="CL99" s="11"/>
      <c r="CM99" s="10"/>
      <c r="CN99" s="7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0</v>
      </c>
      <c r="DA99" s="11"/>
      <c r="DB99" s="10"/>
      <c r="DC99" s="11"/>
      <c r="DD99" s="10"/>
      <c r="DE99" s="11"/>
      <c r="DF99" s="10"/>
      <c r="DG99" s="11"/>
      <c r="DH99" s="10"/>
      <c r="DI99" s="7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/>
      <c r="DW99" s="10"/>
      <c r="DX99" s="11"/>
      <c r="DY99" s="10"/>
      <c r="DZ99" s="11"/>
      <c r="EA99" s="10"/>
      <c r="EB99" s="11"/>
      <c r="EC99" s="10"/>
      <c r="ED99" s="7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1"/>
        <v>0</v>
      </c>
      <c r="EQ99" s="11">
        <v>10</v>
      </c>
      <c r="ER99" s="10" t="s">
        <v>60</v>
      </c>
      <c r="ES99" s="11"/>
      <c r="ET99" s="10"/>
      <c r="EU99" s="11"/>
      <c r="EV99" s="10"/>
      <c r="EW99" s="11"/>
      <c r="EX99" s="10"/>
      <c r="EY99" s="7">
        <v>1</v>
      </c>
      <c r="EZ99" s="11"/>
      <c r="FA99" s="10"/>
      <c r="FB99" s="11"/>
      <c r="FC99" s="10"/>
      <c r="FD99" s="11">
        <v>15</v>
      </c>
      <c r="FE99" s="10" t="s">
        <v>60</v>
      </c>
      <c r="FF99" s="11"/>
      <c r="FG99" s="10"/>
      <c r="FH99" s="11"/>
      <c r="FI99" s="10"/>
      <c r="FJ99" s="7">
        <v>2</v>
      </c>
      <c r="FK99" s="7">
        <f t="shared" si="102"/>
        <v>3</v>
      </c>
      <c r="FL99" s="11"/>
      <c r="FM99" s="10"/>
      <c r="FN99" s="11"/>
      <c r="FO99" s="10"/>
      <c r="FP99" s="11"/>
      <c r="FQ99" s="10"/>
      <c r="FR99" s="11"/>
      <c r="FS99" s="10"/>
      <c r="FT99" s="7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x14ac:dyDescent="0.2">
      <c r="A100" s="20">
        <v>13</v>
      </c>
      <c r="B100" s="20">
        <v>3</v>
      </c>
      <c r="C100" s="20"/>
      <c r="D100" s="6" t="s">
        <v>209</v>
      </c>
      <c r="E100" s="3" t="s">
        <v>210</v>
      </c>
      <c r="F100" s="6">
        <f t="shared" si="82"/>
        <v>0</v>
      </c>
      <c r="G100" s="6">
        <f t="shared" si="83"/>
        <v>2</v>
      </c>
      <c r="H100" s="6">
        <f t="shared" si="84"/>
        <v>25</v>
      </c>
      <c r="I100" s="6">
        <f t="shared" si="85"/>
        <v>10</v>
      </c>
      <c r="J100" s="6">
        <f t="shared" si="86"/>
        <v>0</v>
      </c>
      <c r="K100" s="6">
        <f t="shared" si="87"/>
        <v>0</v>
      </c>
      <c r="L100" s="6">
        <f t="shared" si="88"/>
        <v>0</v>
      </c>
      <c r="M100" s="6">
        <f t="shared" si="89"/>
        <v>0</v>
      </c>
      <c r="N100" s="6">
        <f t="shared" si="90"/>
        <v>0</v>
      </c>
      <c r="O100" s="6">
        <f t="shared" si="91"/>
        <v>15</v>
      </c>
      <c r="P100" s="6">
        <f t="shared" si="92"/>
        <v>0</v>
      </c>
      <c r="Q100" s="6">
        <f t="shared" si="93"/>
        <v>0</v>
      </c>
      <c r="R100" s="7">
        <f t="shared" si="94"/>
        <v>3</v>
      </c>
      <c r="S100" s="7">
        <f t="shared" si="95"/>
        <v>2</v>
      </c>
      <c r="T100" s="7">
        <v>1</v>
      </c>
      <c r="U100" s="11"/>
      <c r="V100" s="10"/>
      <c r="W100" s="11"/>
      <c r="X100" s="10"/>
      <c r="Y100" s="11"/>
      <c r="Z100" s="10"/>
      <c r="AA100" s="11"/>
      <c r="AB100" s="10"/>
      <c r="AC100" s="7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11"/>
      <c r="AU100" s="10"/>
      <c r="AV100" s="11"/>
      <c r="AW100" s="10"/>
      <c r="AX100" s="7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11"/>
      <c r="BP100" s="10"/>
      <c r="BQ100" s="11"/>
      <c r="BR100" s="10"/>
      <c r="BS100" s="7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/>
      <c r="CG100" s="10"/>
      <c r="CH100" s="11"/>
      <c r="CI100" s="10"/>
      <c r="CJ100" s="11"/>
      <c r="CK100" s="10"/>
      <c r="CL100" s="11"/>
      <c r="CM100" s="10"/>
      <c r="CN100" s="7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9"/>
        <v>0</v>
      </c>
      <c r="DA100" s="11"/>
      <c r="DB100" s="10"/>
      <c r="DC100" s="11"/>
      <c r="DD100" s="10"/>
      <c r="DE100" s="11"/>
      <c r="DF100" s="10"/>
      <c r="DG100" s="11"/>
      <c r="DH100" s="10"/>
      <c r="DI100" s="7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0"/>
        <v>0</v>
      </c>
      <c r="DV100" s="11"/>
      <c r="DW100" s="10"/>
      <c r="DX100" s="11"/>
      <c r="DY100" s="10"/>
      <c r="DZ100" s="11"/>
      <c r="EA100" s="10"/>
      <c r="EB100" s="11"/>
      <c r="EC100" s="10"/>
      <c r="ED100" s="7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>
        <v>10</v>
      </c>
      <c r="ER100" s="10" t="s">
        <v>60</v>
      </c>
      <c r="ES100" s="11"/>
      <c r="ET100" s="10"/>
      <c r="EU100" s="11"/>
      <c r="EV100" s="10"/>
      <c r="EW100" s="11"/>
      <c r="EX100" s="10"/>
      <c r="EY100" s="7">
        <v>1</v>
      </c>
      <c r="EZ100" s="11"/>
      <c r="FA100" s="10"/>
      <c r="FB100" s="11"/>
      <c r="FC100" s="10"/>
      <c r="FD100" s="11">
        <v>15</v>
      </c>
      <c r="FE100" s="10" t="s">
        <v>60</v>
      </c>
      <c r="FF100" s="11"/>
      <c r="FG100" s="10"/>
      <c r="FH100" s="11"/>
      <c r="FI100" s="10"/>
      <c r="FJ100" s="7">
        <v>2</v>
      </c>
      <c r="FK100" s="7">
        <f t="shared" si="102"/>
        <v>3</v>
      </c>
      <c r="FL100" s="11"/>
      <c r="FM100" s="10"/>
      <c r="FN100" s="11"/>
      <c r="FO100" s="10"/>
      <c r="FP100" s="11"/>
      <c r="FQ100" s="10"/>
      <c r="FR100" s="11"/>
      <c r="FS100" s="10"/>
      <c r="FT100" s="7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x14ac:dyDescent="0.2">
      <c r="A101" s="20">
        <v>13</v>
      </c>
      <c r="B101" s="20">
        <v>3</v>
      </c>
      <c r="C101" s="20"/>
      <c r="D101" s="6" t="s">
        <v>211</v>
      </c>
      <c r="E101" s="3" t="s">
        <v>212</v>
      </c>
      <c r="F101" s="6">
        <f t="shared" si="82"/>
        <v>0</v>
      </c>
      <c r="G101" s="6">
        <f t="shared" si="83"/>
        <v>2</v>
      </c>
      <c r="H101" s="6">
        <f t="shared" si="84"/>
        <v>25</v>
      </c>
      <c r="I101" s="6">
        <f t="shared" si="85"/>
        <v>10</v>
      </c>
      <c r="J101" s="6">
        <f t="shared" si="86"/>
        <v>0</v>
      </c>
      <c r="K101" s="6">
        <f t="shared" si="87"/>
        <v>0</v>
      </c>
      <c r="L101" s="6">
        <f t="shared" si="88"/>
        <v>0</v>
      </c>
      <c r="M101" s="6">
        <f t="shared" si="89"/>
        <v>0</v>
      </c>
      <c r="N101" s="6">
        <f t="shared" si="90"/>
        <v>0</v>
      </c>
      <c r="O101" s="6">
        <f t="shared" si="91"/>
        <v>15</v>
      </c>
      <c r="P101" s="6">
        <f t="shared" si="92"/>
        <v>0</v>
      </c>
      <c r="Q101" s="6">
        <f t="shared" si="93"/>
        <v>0</v>
      </c>
      <c r="R101" s="7">
        <f t="shared" si="94"/>
        <v>3</v>
      </c>
      <c r="S101" s="7">
        <f t="shared" si="95"/>
        <v>2</v>
      </c>
      <c r="T101" s="7">
        <v>1</v>
      </c>
      <c r="U101" s="11"/>
      <c r="V101" s="10"/>
      <c r="W101" s="11"/>
      <c r="X101" s="10"/>
      <c r="Y101" s="11"/>
      <c r="Z101" s="10"/>
      <c r="AA101" s="11"/>
      <c r="AB101" s="10"/>
      <c r="AC101" s="7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11"/>
      <c r="AU101" s="10"/>
      <c r="AV101" s="11"/>
      <c r="AW101" s="10"/>
      <c r="AX101" s="7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11"/>
      <c r="BP101" s="10"/>
      <c r="BQ101" s="11"/>
      <c r="BR101" s="10"/>
      <c r="BS101" s="7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11"/>
      <c r="CK101" s="10"/>
      <c r="CL101" s="11"/>
      <c r="CM101" s="10"/>
      <c r="CN101" s="7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/>
      <c r="DB101" s="10"/>
      <c r="DC101" s="11"/>
      <c r="DD101" s="10"/>
      <c r="DE101" s="11"/>
      <c r="DF101" s="10"/>
      <c r="DG101" s="11"/>
      <c r="DH101" s="10"/>
      <c r="DI101" s="7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0"/>
        <v>0</v>
      </c>
      <c r="DV101" s="11"/>
      <c r="DW101" s="10"/>
      <c r="DX101" s="11"/>
      <c r="DY101" s="10"/>
      <c r="DZ101" s="11"/>
      <c r="EA101" s="10"/>
      <c r="EB101" s="11"/>
      <c r="EC101" s="10"/>
      <c r="ED101" s="7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1"/>
        <v>0</v>
      </c>
      <c r="EQ101" s="11">
        <v>10</v>
      </c>
      <c r="ER101" s="10" t="s">
        <v>60</v>
      </c>
      <c r="ES101" s="11"/>
      <c r="ET101" s="10"/>
      <c r="EU101" s="11"/>
      <c r="EV101" s="10"/>
      <c r="EW101" s="11"/>
      <c r="EX101" s="10"/>
      <c r="EY101" s="7">
        <v>1</v>
      </c>
      <c r="EZ101" s="11"/>
      <c r="FA101" s="10"/>
      <c r="FB101" s="11"/>
      <c r="FC101" s="10"/>
      <c r="FD101" s="11">
        <v>15</v>
      </c>
      <c r="FE101" s="10" t="s">
        <v>60</v>
      </c>
      <c r="FF101" s="11"/>
      <c r="FG101" s="10"/>
      <c r="FH101" s="11"/>
      <c r="FI101" s="10"/>
      <c r="FJ101" s="7">
        <v>2</v>
      </c>
      <c r="FK101" s="7">
        <f t="shared" si="102"/>
        <v>3</v>
      </c>
      <c r="FL101" s="11"/>
      <c r="FM101" s="10"/>
      <c r="FN101" s="11"/>
      <c r="FO101" s="10"/>
      <c r="FP101" s="11"/>
      <c r="FQ101" s="10"/>
      <c r="FR101" s="11"/>
      <c r="FS101" s="10"/>
      <c r="FT101" s="7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x14ac:dyDescent="0.2">
      <c r="A102" s="20">
        <v>13</v>
      </c>
      <c r="B102" s="20">
        <v>3</v>
      </c>
      <c r="C102" s="20"/>
      <c r="D102" s="6" t="s">
        <v>213</v>
      </c>
      <c r="E102" s="3" t="s">
        <v>214</v>
      </c>
      <c r="F102" s="6">
        <f t="shared" si="82"/>
        <v>0</v>
      </c>
      <c r="G102" s="6">
        <f t="shared" si="83"/>
        <v>2</v>
      </c>
      <c r="H102" s="6">
        <f t="shared" si="84"/>
        <v>25</v>
      </c>
      <c r="I102" s="6">
        <f t="shared" si="85"/>
        <v>10</v>
      </c>
      <c r="J102" s="6">
        <f t="shared" si="86"/>
        <v>0</v>
      </c>
      <c r="K102" s="6">
        <f t="shared" si="87"/>
        <v>0</v>
      </c>
      <c r="L102" s="6">
        <f t="shared" si="88"/>
        <v>0</v>
      </c>
      <c r="M102" s="6">
        <f t="shared" si="89"/>
        <v>0</v>
      </c>
      <c r="N102" s="6">
        <f t="shared" si="90"/>
        <v>0</v>
      </c>
      <c r="O102" s="6">
        <f t="shared" si="91"/>
        <v>15</v>
      </c>
      <c r="P102" s="6">
        <f t="shared" si="92"/>
        <v>0</v>
      </c>
      <c r="Q102" s="6">
        <f t="shared" si="93"/>
        <v>0</v>
      </c>
      <c r="R102" s="7">
        <f t="shared" si="94"/>
        <v>3</v>
      </c>
      <c r="S102" s="7">
        <f t="shared" si="95"/>
        <v>2</v>
      </c>
      <c r="T102" s="7">
        <v>1</v>
      </c>
      <c r="U102" s="11"/>
      <c r="V102" s="10"/>
      <c r="W102" s="11"/>
      <c r="X102" s="10"/>
      <c r="Y102" s="11"/>
      <c r="Z102" s="10"/>
      <c r="AA102" s="11"/>
      <c r="AB102" s="10"/>
      <c r="AC102" s="7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11"/>
      <c r="AU102" s="10"/>
      <c r="AV102" s="11"/>
      <c r="AW102" s="10"/>
      <c r="AX102" s="7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11"/>
      <c r="BP102" s="10"/>
      <c r="BQ102" s="11"/>
      <c r="BR102" s="10"/>
      <c r="BS102" s="7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11"/>
      <c r="CK102" s="10"/>
      <c r="CL102" s="11"/>
      <c r="CM102" s="10"/>
      <c r="CN102" s="7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11"/>
      <c r="DF102" s="10"/>
      <c r="DG102" s="11"/>
      <c r="DH102" s="10"/>
      <c r="DI102" s="7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/>
      <c r="DW102" s="10"/>
      <c r="DX102" s="11"/>
      <c r="DY102" s="10"/>
      <c r="DZ102" s="11"/>
      <c r="EA102" s="10"/>
      <c r="EB102" s="11"/>
      <c r="EC102" s="10"/>
      <c r="ED102" s="7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1"/>
        <v>0</v>
      </c>
      <c r="EQ102" s="11">
        <v>10</v>
      </c>
      <c r="ER102" s="10" t="s">
        <v>60</v>
      </c>
      <c r="ES102" s="11"/>
      <c r="ET102" s="10"/>
      <c r="EU102" s="11"/>
      <c r="EV102" s="10"/>
      <c r="EW102" s="11"/>
      <c r="EX102" s="10"/>
      <c r="EY102" s="7">
        <v>1</v>
      </c>
      <c r="EZ102" s="11"/>
      <c r="FA102" s="10"/>
      <c r="FB102" s="11"/>
      <c r="FC102" s="10"/>
      <c r="FD102" s="11">
        <v>15</v>
      </c>
      <c r="FE102" s="10" t="s">
        <v>60</v>
      </c>
      <c r="FF102" s="11"/>
      <c r="FG102" s="10"/>
      <c r="FH102" s="11"/>
      <c r="FI102" s="10"/>
      <c r="FJ102" s="7">
        <v>2</v>
      </c>
      <c r="FK102" s="7">
        <f t="shared" si="102"/>
        <v>3</v>
      </c>
      <c r="FL102" s="11"/>
      <c r="FM102" s="10"/>
      <c r="FN102" s="11"/>
      <c r="FO102" s="10"/>
      <c r="FP102" s="11"/>
      <c r="FQ102" s="10"/>
      <c r="FR102" s="11"/>
      <c r="FS102" s="10"/>
      <c r="FT102" s="7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x14ac:dyDescent="0.2">
      <c r="A103" s="20">
        <v>13</v>
      </c>
      <c r="B103" s="20">
        <v>3</v>
      </c>
      <c r="C103" s="20"/>
      <c r="D103" s="6" t="s">
        <v>215</v>
      </c>
      <c r="E103" s="3" t="s">
        <v>216</v>
      </c>
      <c r="F103" s="6">
        <f t="shared" si="82"/>
        <v>0</v>
      </c>
      <c r="G103" s="6">
        <f t="shared" si="83"/>
        <v>2</v>
      </c>
      <c r="H103" s="6">
        <f t="shared" si="84"/>
        <v>25</v>
      </c>
      <c r="I103" s="6">
        <f t="shared" si="85"/>
        <v>10</v>
      </c>
      <c r="J103" s="6">
        <f t="shared" si="86"/>
        <v>0</v>
      </c>
      <c r="K103" s="6">
        <f t="shared" si="87"/>
        <v>0</v>
      </c>
      <c r="L103" s="6">
        <f t="shared" si="88"/>
        <v>0</v>
      </c>
      <c r="M103" s="6">
        <f t="shared" si="89"/>
        <v>0</v>
      </c>
      <c r="N103" s="6">
        <f t="shared" si="90"/>
        <v>0</v>
      </c>
      <c r="O103" s="6">
        <f t="shared" si="91"/>
        <v>15</v>
      </c>
      <c r="P103" s="6">
        <f t="shared" si="92"/>
        <v>0</v>
      </c>
      <c r="Q103" s="6">
        <f t="shared" si="93"/>
        <v>0</v>
      </c>
      <c r="R103" s="7">
        <f t="shared" si="94"/>
        <v>3</v>
      </c>
      <c r="S103" s="7">
        <f t="shared" si="95"/>
        <v>2</v>
      </c>
      <c r="T103" s="7">
        <v>1</v>
      </c>
      <c r="U103" s="11"/>
      <c r="V103" s="10"/>
      <c r="W103" s="11"/>
      <c r="X103" s="10"/>
      <c r="Y103" s="11"/>
      <c r="Z103" s="10"/>
      <c r="AA103" s="11"/>
      <c r="AB103" s="10"/>
      <c r="AC103" s="7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11"/>
      <c r="AU103" s="10"/>
      <c r="AV103" s="11"/>
      <c r="AW103" s="10"/>
      <c r="AX103" s="7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11"/>
      <c r="BP103" s="10"/>
      <c r="BQ103" s="11"/>
      <c r="BR103" s="10"/>
      <c r="BS103" s="7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11"/>
      <c r="CK103" s="10"/>
      <c r="CL103" s="11"/>
      <c r="CM103" s="10"/>
      <c r="CN103" s="7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11"/>
      <c r="DF103" s="10"/>
      <c r="DG103" s="11"/>
      <c r="DH103" s="10"/>
      <c r="DI103" s="7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/>
      <c r="DW103" s="10"/>
      <c r="DX103" s="11"/>
      <c r="DY103" s="10"/>
      <c r="DZ103" s="11"/>
      <c r="EA103" s="10"/>
      <c r="EB103" s="11"/>
      <c r="EC103" s="10"/>
      <c r="ED103" s="7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1"/>
        <v>0</v>
      </c>
      <c r="EQ103" s="11">
        <v>10</v>
      </c>
      <c r="ER103" s="10" t="s">
        <v>60</v>
      </c>
      <c r="ES103" s="11"/>
      <c r="ET103" s="10"/>
      <c r="EU103" s="11"/>
      <c r="EV103" s="10"/>
      <c r="EW103" s="11"/>
      <c r="EX103" s="10"/>
      <c r="EY103" s="7">
        <v>1</v>
      </c>
      <c r="EZ103" s="11"/>
      <c r="FA103" s="10"/>
      <c r="FB103" s="11"/>
      <c r="FC103" s="10"/>
      <c r="FD103" s="11">
        <v>15</v>
      </c>
      <c r="FE103" s="10" t="s">
        <v>60</v>
      </c>
      <c r="FF103" s="11"/>
      <c r="FG103" s="10"/>
      <c r="FH103" s="11"/>
      <c r="FI103" s="10"/>
      <c r="FJ103" s="7">
        <v>2</v>
      </c>
      <c r="FK103" s="7">
        <f t="shared" si="102"/>
        <v>3</v>
      </c>
      <c r="FL103" s="11"/>
      <c r="FM103" s="10"/>
      <c r="FN103" s="11"/>
      <c r="FO103" s="10"/>
      <c r="FP103" s="11"/>
      <c r="FQ103" s="10"/>
      <c r="FR103" s="11"/>
      <c r="FS103" s="10"/>
      <c r="FT103" s="7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ht="20.100000000000001" customHeight="1" x14ac:dyDescent="0.2">
      <c r="A104" s="19" t="s">
        <v>217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9"/>
      <c r="GF104" s="13"/>
    </row>
    <row r="105" spans="1:188" x14ac:dyDescent="0.2">
      <c r="A105" s="6"/>
      <c r="B105" s="6"/>
      <c r="C105" s="6"/>
      <c r="D105" s="6" t="s">
        <v>218</v>
      </c>
      <c r="E105" s="3" t="s">
        <v>219</v>
      </c>
      <c r="F105" s="6">
        <f>COUNTIF(U105:GD105,"e")</f>
        <v>0</v>
      </c>
      <c r="G105" s="6">
        <f>COUNTIF(U105:GD105,"z")</f>
        <v>1</v>
      </c>
      <c r="H105" s="6">
        <f>SUM(I105:Q105)</f>
        <v>6</v>
      </c>
      <c r="I105" s="6">
        <f>U105+AP105+BK105+CF105+DA105+DV105+EQ105+FL105</f>
        <v>0</v>
      </c>
      <c r="J105" s="6">
        <f>W105+AR105+BM105+CH105+DC105+DX105+ES105+FN105</f>
        <v>0</v>
      </c>
      <c r="K105" s="6">
        <f>Y105+AT105+BO105+CJ105+DE105+DZ105+EU105+FP105</f>
        <v>0</v>
      </c>
      <c r="L105" s="6">
        <f>AA105+AV105+BQ105+CL105+DG105+EB105+EW105+FR105</f>
        <v>0</v>
      </c>
      <c r="M105" s="6">
        <f>AD105+AY105+BT105+CO105+DJ105+EE105+EZ105+FU105</f>
        <v>0</v>
      </c>
      <c r="N105" s="6">
        <f>AF105+BA105+BV105+CQ105+DL105+EG105+FB105+FW105</f>
        <v>0</v>
      </c>
      <c r="O105" s="6">
        <f>AH105+BC105+BX105+CS105+DN105+EI105+FD105+FY105</f>
        <v>0</v>
      </c>
      <c r="P105" s="6">
        <f>AJ105+BE105+BZ105+CU105+DP105+EK105+FF105+GA105</f>
        <v>0</v>
      </c>
      <c r="Q105" s="6">
        <f>AL105+BG105+CB105+CW105+DR105+EM105+FH105+GC105</f>
        <v>6</v>
      </c>
      <c r="R105" s="7">
        <f>AO105+BJ105+CE105+CZ105+DU105+EP105+FK105+GF105</f>
        <v>6</v>
      </c>
      <c r="S105" s="7">
        <f>AN105+BI105+CD105+CY105+DT105+EO105+FJ105+GE105</f>
        <v>6</v>
      </c>
      <c r="T105" s="7">
        <v>0.2</v>
      </c>
      <c r="U105" s="11"/>
      <c r="V105" s="10"/>
      <c r="W105" s="11"/>
      <c r="X105" s="10"/>
      <c r="Y105" s="11"/>
      <c r="Z105" s="10"/>
      <c r="AA105" s="11"/>
      <c r="AB105" s="10"/>
      <c r="AC105" s="7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>AC105+AN105</f>
        <v>0</v>
      </c>
      <c r="AP105" s="11"/>
      <c r="AQ105" s="10"/>
      <c r="AR105" s="11"/>
      <c r="AS105" s="10"/>
      <c r="AT105" s="11"/>
      <c r="AU105" s="10"/>
      <c r="AV105" s="11"/>
      <c r="AW105" s="10"/>
      <c r="AX105" s="7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>AX105+BI105</f>
        <v>0</v>
      </c>
      <c r="BK105" s="11"/>
      <c r="BL105" s="10"/>
      <c r="BM105" s="11"/>
      <c r="BN105" s="10"/>
      <c r="BO105" s="11"/>
      <c r="BP105" s="10"/>
      <c r="BQ105" s="11"/>
      <c r="BR105" s="10"/>
      <c r="BS105" s="7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>BS105+CD105</f>
        <v>0</v>
      </c>
      <c r="CF105" s="11"/>
      <c r="CG105" s="10"/>
      <c r="CH105" s="11"/>
      <c r="CI105" s="10"/>
      <c r="CJ105" s="11"/>
      <c r="CK105" s="10"/>
      <c r="CL105" s="11"/>
      <c r="CM105" s="10"/>
      <c r="CN105" s="7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>CN105+CY105</f>
        <v>0</v>
      </c>
      <c r="DA105" s="11"/>
      <c r="DB105" s="10"/>
      <c r="DC105" s="11"/>
      <c r="DD105" s="10"/>
      <c r="DE105" s="11"/>
      <c r="DF105" s="10"/>
      <c r="DG105" s="11"/>
      <c r="DH105" s="10"/>
      <c r="DI105" s="7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>DI105+DT105</f>
        <v>0</v>
      </c>
      <c r="DV105" s="11"/>
      <c r="DW105" s="10"/>
      <c r="DX105" s="11"/>
      <c r="DY105" s="10"/>
      <c r="DZ105" s="11"/>
      <c r="EA105" s="10"/>
      <c r="EB105" s="11"/>
      <c r="EC105" s="10"/>
      <c r="ED105" s="7"/>
      <c r="EE105" s="11"/>
      <c r="EF105" s="10"/>
      <c r="EG105" s="11"/>
      <c r="EH105" s="10"/>
      <c r="EI105" s="11"/>
      <c r="EJ105" s="10"/>
      <c r="EK105" s="11"/>
      <c r="EL105" s="10"/>
      <c r="EM105" s="11">
        <v>6</v>
      </c>
      <c r="EN105" s="10" t="s">
        <v>60</v>
      </c>
      <c r="EO105" s="7">
        <v>6</v>
      </c>
      <c r="EP105" s="7">
        <f>ED105+EO105</f>
        <v>6</v>
      </c>
      <c r="EQ105" s="11"/>
      <c r="ER105" s="10"/>
      <c r="ES105" s="11"/>
      <c r="ET105" s="10"/>
      <c r="EU105" s="11"/>
      <c r="EV105" s="10"/>
      <c r="EW105" s="11"/>
      <c r="EX105" s="10"/>
      <c r="EY105" s="7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>EY105+FJ105</f>
        <v>0</v>
      </c>
      <c r="FL105" s="11"/>
      <c r="FM105" s="10"/>
      <c r="FN105" s="11"/>
      <c r="FO105" s="10"/>
      <c r="FP105" s="11"/>
      <c r="FQ105" s="10"/>
      <c r="FR105" s="11"/>
      <c r="FS105" s="10"/>
      <c r="FT105" s="7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>FT105+GE105</f>
        <v>0</v>
      </c>
    </row>
    <row r="106" spans="1:188" ht="15.95" customHeight="1" x14ac:dyDescent="0.2">
      <c r="A106" s="6"/>
      <c r="B106" s="6"/>
      <c r="C106" s="6"/>
      <c r="D106" s="6"/>
      <c r="E106" s="6" t="s">
        <v>85</v>
      </c>
      <c r="F106" s="6">
        <f t="shared" ref="F106:AK106" si="104">SUM(F105:F105)</f>
        <v>0</v>
      </c>
      <c r="G106" s="6">
        <f t="shared" si="104"/>
        <v>1</v>
      </c>
      <c r="H106" s="6">
        <f t="shared" si="104"/>
        <v>6</v>
      </c>
      <c r="I106" s="6">
        <f t="shared" si="104"/>
        <v>0</v>
      </c>
      <c r="J106" s="6">
        <f t="shared" si="104"/>
        <v>0</v>
      </c>
      <c r="K106" s="6">
        <f t="shared" si="104"/>
        <v>0</v>
      </c>
      <c r="L106" s="6">
        <f t="shared" si="104"/>
        <v>0</v>
      </c>
      <c r="M106" s="6">
        <f t="shared" si="104"/>
        <v>0</v>
      </c>
      <c r="N106" s="6">
        <f t="shared" si="104"/>
        <v>0</v>
      </c>
      <c r="O106" s="6">
        <f t="shared" si="104"/>
        <v>0</v>
      </c>
      <c r="P106" s="6">
        <f t="shared" si="104"/>
        <v>0</v>
      </c>
      <c r="Q106" s="6">
        <f t="shared" si="104"/>
        <v>6</v>
      </c>
      <c r="R106" s="7">
        <f t="shared" si="104"/>
        <v>6</v>
      </c>
      <c r="S106" s="7">
        <f t="shared" si="104"/>
        <v>6</v>
      </c>
      <c r="T106" s="7">
        <f t="shared" si="104"/>
        <v>0.2</v>
      </c>
      <c r="U106" s="11">
        <f t="shared" si="104"/>
        <v>0</v>
      </c>
      <c r="V106" s="10">
        <f t="shared" si="104"/>
        <v>0</v>
      </c>
      <c r="W106" s="11">
        <f t="shared" si="104"/>
        <v>0</v>
      </c>
      <c r="X106" s="10">
        <f t="shared" si="104"/>
        <v>0</v>
      </c>
      <c r="Y106" s="11">
        <f t="shared" si="104"/>
        <v>0</v>
      </c>
      <c r="Z106" s="10">
        <f t="shared" si="104"/>
        <v>0</v>
      </c>
      <c r="AA106" s="11">
        <f t="shared" si="104"/>
        <v>0</v>
      </c>
      <c r="AB106" s="10">
        <f t="shared" si="104"/>
        <v>0</v>
      </c>
      <c r="AC106" s="7">
        <f t="shared" si="104"/>
        <v>0</v>
      </c>
      <c r="AD106" s="11">
        <f t="shared" si="104"/>
        <v>0</v>
      </c>
      <c r="AE106" s="10">
        <f t="shared" si="104"/>
        <v>0</v>
      </c>
      <c r="AF106" s="11">
        <f t="shared" si="104"/>
        <v>0</v>
      </c>
      <c r="AG106" s="10">
        <f t="shared" si="104"/>
        <v>0</v>
      </c>
      <c r="AH106" s="11">
        <f t="shared" si="104"/>
        <v>0</v>
      </c>
      <c r="AI106" s="10">
        <f t="shared" si="104"/>
        <v>0</v>
      </c>
      <c r="AJ106" s="11">
        <f t="shared" si="104"/>
        <v>0</v>
      </c>
      <c r="AK106" s="10">
        <f t="shared" si="104"/>
        <v>0</v>
      </c>
      <c r="AL106" s="11">
        <f t="shared" ref="AL106:BQ106" si="105">SUM(AL105:AL105)</f>
        <v>0</v>
      </c>
      <c r="AM106" s="10">
        <f t="shared" si="105"/>
        <v>0</v>
      </c>
      <c r="AN106" s="7">
        <f t="shared" si="105"/>
        <v>0</v>
      </c>
      <c r="AO106" s="7">
        <f t="shared" si="105"/>
        <v>0</v>
      </c>
      <c r="AP106" s="11">
        <f t="shared" si="105"/>
        <v>0</v>
      </c>
      <c r="AQ106" s="10">
        <f t="shared" si="105"/>
        <v>0</v>
      </c>
      <c r="AR106" s="11">
        <f t="shared" si="105"/>
        <v>0</v>
      </c>
      <c r="AS106" s="10">
        <f t="shared" si="105"/>
        <v>0</v>
      </c>
      <c r="AT106" s="11">
        <f t="shared" si="105"/>
        <v>0</v>
      </c>
      <c r="AU106" s="10">
        <f t="shared" si="105"/>
        <v>0</v>
      </c>
      <c r="AV106" s="11">
        <f t="shared" si="105"/>
        <v>0</v>
      </c>
      <c r="AW106" s="10">
        <f t="shared" si="105"/>
        <v>0</v>
      </c>
      <c r="AX106" s="7">
        <f t="shared" si="105"/>
        <v>0</v>
      </c>
      <c r="AY106" s="11">
        <f t="shared" si="105"/>
        <v>0</v>
      </c>
      <c r="AZ106" s="10">
        <f t="shared" si="105"/>
        <v>0</v>
      </c>
      <c r="BA106" s="11">
        <f t="shared" si="105"/>
        <v>0</v>
      </c>
      <c r="BB106" s="10">
        <f t="shared" si="105"/>
        <v>0</v>
      </c>
      <c r="BC106" s="11">
        <f t="shared" si="105"/>
        <v>0</v>
      </c>
      <c r="BD106" s="10">
        <f t="shared" si="105"/>
        <v>0</v>
      </c>
      <c r="BE106" s="11">
        <f t="shared" si="105"/>
        <v>0</v>
      </c>
      <c r="BF106" s="10">
        <f t="shared" si="105"/>
        <v>0</v>
      </c>
      <c r="BG106" s="11">
        <f t="shared" si="105"/>
        <v>0</v>
      </c>
      <c r="BH106" s="10">
        <f t="shared" si="105"/>
        <v>0</v>
      </c>
      <c r="BI106" s="7">
        <f t="shared" si="105"/>
        <v>0</v>
      </c>
      <c r="BJ106" s="7">
        <f t="shared" si="105"/>
        <v>0</v>
      </c>
      <c r="BK106" s="11">
        <f t="shared" si="105"/>
        <v>0</v>
      </c>
      <c r="BL106" s="10">
        <f t="shared" si="105"/>
        <v>0</v>
      </c>
      <c r="BM106" s="11">
        <f t="shared" si="105"/>
        <v>0</v>
      </c>
      <c r="BN106" s="10">
        <f t="shared" si="105"/>
        <v>0</v>
      </c>
      <c r="BO106" s="11">
        <f t="shared" si="105"/>
        <v>0</v>
      </c>
      <c r="BP106" s="10">
        <f t="shared" si="105"/>
        <v>0</v>
      </c>
      <c r="BQ106" s="11">
        <f t="shared" si="105"/>
        <v>0</v>
      </c>
      <c r="BR106" s="10">
        <f t="shared" ref="BR106:CW106" si="106">SUM(BR105:BR105)</f>
        <v>0</v>
      </c>
      <c r="BS106" s="7">
        <f t="shared" si="106"/>
        <v>0</v>
      </c>
      <c r="BT106" s="11">
        <f t="shared" si="106"/>
        <v>0</v>
      </c>
      <c r="BU106" s="10">
        <f t="shared" si="106"/>
        <v>0</v>
      </c>
      <c r="BV106" s="11">
        <f t="shared" si="106"/>
        <v>0</v>
      </c>
      <c r="BW106" s="10">
        <f t="shared" si="106"/>
        <v>0</v>
      </c>
      <c r="BX106" s="11">
        <f t="shared" si="106"/>
        <v>0</v>
      </c>
      <c r="BY106" s="10">
        <f t="shared" si="106"/>
        <v>0</v>
      </c>
      <c r="BZ106" s="11">
        <f t="shared" si="106"/>
        <v>0</v>
      </c>
      <c r="CA106" s="10">
        <f t="shared" si="106"/>
        <v>0</v>
      </c>
      <c r="CB106" s="11">
        <f t="shared" si="106"/>
        <v>0</v>
      </c>
      <c r="CC106" s="10">
        <f t="shared" si="106"/>
        <v>0</v>
      </c>
      <c r="CD106" s="7">
        <f t="shared" si="106"/>
        <v>0</v>
      </c>
      <c r="CE106" s="7">
        <f t="shared" si="106"/>
        <v>0</v>
      </c>
      <c r="CF106" s="11">
        <f t="shared" si="106"/>
        <v>0</v>
      </c>
      <c r="CG106" s="10">
        <f t="shared" si="106"/>
        <v>0</v>
      </c>
      <c r="CH106" s="11">
        <f t="shared" si="106"/>
        <v>0</v>
      </c>
      <c r="CI106" s="10">
        <f t="shared" si="106"/>
        <v>0</v>
      </c>
      <c r="CJ106" s="11">
        <f t="shared" si="106"/>
        <v>0</v>
      </c>
      <c r="CK106" s="10">
        <f t="shared" si="106"/>
        <v>0</v>
      </c>
      <c r="CL106" s="11">
        <f t="shared" si="106"/>
        <v>0</v>
      </c>
      <c r="CM106" s="10">
        <f t="shared" si="106"/>
        <v>0</v>
      </c>
      <c r="CN106" s="7">
        <f t="shared" si="106"/>
        <v>0</v>
      </c>
      <c r="CO106" s="11">
        <f t="shared" si="106"/>
        <v>0</v>
      </c>
      <c r="CP106" s="10">
        <f t="shared" si="106"/>
        <v>0</v>
      </c>
      <c r="CQ106" s="11">
        <f t="shared" si="106"/>
        <v>0</v>
      </c>
      <c r="CR106" s="10">
        <f t="shared" si="106"/>
        <v>0</v>
      </c>
      <c r="CS106" s="11">
        <f t="shared" si="106"/>
        <v>0</v>
      </c>
      <c r="CT106" s="10">
        <f t="shared" si="106"/>
        <v>0</v>
      </c>
      <c r="CU106" s="11">
        <f t="shared" si="106"/>
        <v>0</v>
      </c>
      <c r="CV106" s="10">
        <f t="shared" si="106"/>
        <v>0</v>
      </c>
      <c r="CW106" s="11">
        <f t="shared" si="106"/>
        <v>0</v>
      </c>
      <c r="CX106" s="10">
        <f t="shared" ref="CX106:EC106" si="107">SUM(CX105:CX105)</f>
        <v>0</v>
      </c>
      <c r="CY106" s="7">
        <f t="shared" si="107"/>
        <v>0</v>
      </c>
      <c r="CZ106" s="7">
        <f t="shared" si="107"/>
        <v>0</v>
      </c>
      <c r="DA106" s="11">
        <f t="shared" si="107"/>
        <v>0</v>
      </c>
      <c r="DB106" s="10">
        <f t="shared" si="107"/>
        <v>0</v>
      </c>
      <c r="DC106" s="11">
        <f t="shared" si="107"/>
        <v>0</v>
      </c>
      <c r="DD106" s="10">
        <f t="shared" si="107"/>
        <v>0</v>
      </c>
      <c r="DE106" s="11">
        <f t="shared" si="107"/>
        <v>0</v>
      </c>
      <c r="DF106" s="10">
        <f t="shared" si="107"/>
        <v>0</v>
      </c>
      <c r="DG106" s="11">
        <f t="shared" si="107"/>
        <v>0</v>
      </c>
      <c r="DH106" s="10">
        <f t="shared" si="107"/>
        <v>0</v>
      </c>
      <c r="DI106" s="7">
        <f t="shared" si="107"/>
        <v>0</v>
      </c>
      <c r="DJ106" s="11">
        <f t="shared" si="107"/>
        <v>0</v>
      </c>
      <c r="DK106" s="10">
        <f t="shared" si="107"/>
        <v>0</v>
      </c>
      <c r="DL106" s="11">
        <f t="shared" si="107"/>
        <v>0</v>
      </c>
      <c r="DM106" s="10">
        <f t="shared" si="107"/>
        <v>0</v>
      </c>
      <c r="DN106" s="11">
        <f t="shared" si="107"/>
        <v>0</v>
      </c>
      <c r="DO106" s="10">
        <f t="shared" si="107"/>
        <v>0</v>
      </c>
      <c r="DP106" s="11">
        <f t="shared" si="107"/>
        <v>0</v>
      </c>
      <c r="DQ106" s="10">
        <f t="shared" si="107"/>
        <v>0</v>
      </c>
      <c r="DR106" s="11">
        <f t="shared" si="107"/>
        <v>0</v>
      </c>
      <c r="DS106" s="10">
        <f t="shared" si="107"/>
        <v>0</v>
      </c>
      <c r="DT106" s="7">
        <f t="shared" si="107"/>
        <v>0</v>
      </c>
      <c r="DU106" s="7">
        <f t="shared" si="107"/>
        <v>0</v>
      </c>
      <c r="DV106" s="11">
        <f t="shared" si="107"/>
        <v>0</v>
      </c>
      <c r="DW106" s="10">
        <f t="shared" si="107"/>
        <v>0</v>
      </c>
      <c r="DX106" s="11">
        <f t="shared" si="107"/>
        <v>0</v>
      </c>
      <c r="DY106" s="10">
        <f t="shared" si="107"/>
        <v>0</v>
      </c>
      <c r="DZ106" s="11">
        <f t="shared" si="107"/>
        <v>0</v>
      </c>
      <c r="EA106" s="10">
        <f t="shared" si="107"/>
        <v>0</v>
      </c>
      <c r="EB106" s="11">
        <f t="shared" si="107"/>
        <v>0</v>
      </c>
      <c r="EC106" s="10">
        <f t="shared" si="107"/>
        <v>0</v>
      </c>
      <c r="ED106" s="7">
        <f t="shared" ref="ED106:FI106" si="108">SUM(ED105:ED105)</f>
        <v>0</v>
      </c>
      <c r="EE106" s="11">
        <f t="shared" si="108"/>
        <v>0</v>
      </c>
      <c r="EF106" s="10">
        <f t="shared" si="108"/>
        <v>0</v>
      </c>
      <c r="EG106" s="11">
        <f t="shared" si="108"/>
        <v>0</v>
      </c>
      <c r="EH106" s="10">
        <f t="shared" si="108"/>
        <v>0</v>
      </c>
      <c r="EI106" s="11">
        <f t="shared" si="108"/>
        <v>0</v>
      </c>
      <c r="EJ106" s="10">
        <f t="shared" si="108"/>
        <v>0</v>
      </c>
      <c r="EK106" s="11">
        <f t="shared" si="108"/>
        <v>0</v>
      </c>
      <c r="EL106" s="10">
        <f t="shared" si="108"/>
        <v>0</v>
      </c>
      <c r="EM106" s="11">
        <f t="shared" si="108"/>
        <v>6</v>
      </c>
      <c r="EN106" s="10">
        <f t="shared" si="108"/>
        <v>0</v>
      </c>
      <c r="EO106" s="7">
        <f t="shared" si="108"/>
        <v>6</v>
      </c>
      <c r="EP106" s="7">
        <f t="shared" si="108"/>
        <v>6</v>
      </c>
      <c r="EQ106" s="11">
        <f t="shared" si="108"/>
        <v>0</v>
      </c>
      <c r="ER106" s="10">
        <f t="shared" si="108"/>
        <v>0</v>
      </c>
      <c r="ES106" s="11">
        <f t="shared" si="108"/>
        <v>0</v>
      </c>
      <c r="ET106" s="10">
        <f t="shared" si="108"/>
        <v>0</v>
      </c>
      <c r="EU106" s="11">
        <f t="shared" si="108"/>
        <v>0</v>
      </c>
      <c r="EV106" s="10">
        <f t="shared" si="108"/>
        <v>0</v>
      </c>
      <c r="EW106" s="11">
        <f t="shared" si="108"/>
        <v>0</v>
      </c>
      <c r="EX106" s="10">
        <f t="shared" si="108"/>
        <v>0</v>
      </c>
      <c r="EY106" s="7">
        <f t="shared" si="108"/>
        <v>0</v>
      </c>
      <c r="EZ106" s="11">
        <f t="shared" si="108"/>
        <v>0</v>
      </c>
      <c r="FA106" s="10">
        <f t="shared" si="108"/>
        <v>0</v>
      </c>
      <c r="FB106" s="11">
        <f t="shared" si="108"/>
        <v>0</v>
      </c>
      <c r="FC106" s="10">
        <f t="shared" si="108"/>
        <v>0</v>
      </c>
      <c r="FD106" s="11">
        <f t="shared" si="108"/>
        <v>0</v>
      </c>
      <c r="FE106" s="10">
        <f t="shared" si="108"/>
        <v>0</v>
      </c>
      <c r="FF106" s="11">
        <f t="shared" si="108"/>
        <v>0</v>
      </c>
      <c r="FG106" s="10">
        <f t="shared" si="108"/>
        <v>0</v>
      </c>
      <c r="FH106" s="11">
        <f t="shared" si="108"/>
        <v>0</v>
      </c>
      <c r="FI106" s="10">
        <f t="shared" si="108"/>
        <v>0</v>
      </c>
      <c r="FJ106" s="7">
        <f t="shared" ref="FJ106:GF106" si="109">SUM(FJ105:FJ105)</f>
        <v>0</v>
      </c>
      <c r="FK106" s="7">
        <f t="shared" si="109"/>
        <v>0</v>
      </c>
      <c r="FL106" s="11">
        <f t="shared" si="109"/>
        <v>0</v>
      </c>
      <c r="FM106" s="10">
        <f t="shared" si="109"/>
        <v>0</v>
      </c>
      <c r="FN106" s="11">
        <f t="shared" si="109"/>
        <v>0</v>
      </c>
      <c r="FO106" s="10">
        <f t="shared" si="109"/>
        <v>0</v>
      </c>
      <c r="FP106" s="11">
        <f t="shared" si="109"/>
        <v>0</v>
      </c>
      <c r="FQ106" s="10">
        <f t="shared" si="109"/>
        <v>0</v>
      </c>
      <c r="FR106" s="11">
        <f t="shared" si="109"/>
        <v>0</v>
      </c>
      <c r="FS106" s="10">
        <f t="shared" si="109"/>
        <v>0</v>
      </c>
      <c r="FT106" s="7">
        <f t="shared" si="109"/>
        <v>0</v>
      </c>
      <c r="FU106" s="11">
        <f t="shared" si="109"/>
        <v>0</v>
      </c>
      <c r="FV106" s="10">
        <f t="shared" si="109"/>
        <v>0</v>
      </c>
      <c r="FW106" s="11">
        <f t="shared" si="109"/>
        <v>0</v>
      </c>
      <c r="FX106" s="10">
        <f t="shared" si="109"/>
        <v>0</v>
      </c>
      <c r="FY106" s="11">
        <f t="shared" si="109"/>
        <v>0</v>
      </c>
      <c r="FZ106" s="10">
        <f t="shared" si="109"/>
        <v>0</v>
      </c>
      <c r="GA106" s="11">
        <f t="shared" si="109"/>
        <v>0</v>
      </c>
      <c r="GB106" s="10">
        <f t="shared" si="109"/>
        <v>0</v>
      </c>
      <c r="GC106" s="11">
        <f t="shared" si="109"/>
        <v>0</v>
      </c>
      <c r="GD106" s="10">
        <f t="shared" si="109"/>
        <v>0</v>
      </c>
      <c r="GE106" s="7">
        <f t="shared" si="109"/>
        <v>0</v>
      </c>
      <c r="GF106" s="7">
        <f t="shared" si="109"/>
        <v>0</v>
      </c>
    </row>
    <row r="107" spans="1:188" ht="20.100000000000001" customHeight="1" x14ac:dyDescent="0.2">
      <c r="A107" s="19" t="s">
        <v>220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9"/>
      <c r="GF107" s="13"/>
    </row>
    <row r="108" spans="1:188" x14ac:dyDescent="0.2">
      <c r="A108" s="6"/>
      <c r="B108" s="6"/>
      <c r="C108" s="6"/>
      <c r="D108" s="6" t="s">
        <v>221</v>
      </c>
      <c r="E108" s="3" t="s">
        <v>222</v>
      </c>
      <c r="F108" s="6">
        <f>COUNTIF(U108:GD108,"e")</f>
        <v>0</v>
      </c>
      <c r="G108" s="6">
        <f>COUNTIF(U108:GD108,"z")</f>
        <v>1</v>
      </c>
      <c r="H108" s="6">
        <f>SUM(I108:Q108)</f>
        <v>5</v>
      </c>
      <c r="I108" s="6">
        <f>U108+AP108+BK108+CF108+DA108+DV108+EQ108+FL108</f>
        <v>5</v>
      </c>
      <c r="J108" s="6">
        <f>W108+AR108+BM108+CH108+DC108+DX108+ES108+FN108</f>
        <v>0</v>
      </c>
      <c r="K108" s="6">
        <f>Y108+AT108+BO108+CJ108+DE108+DZ108+EU108+FP108</f>
        <v>0</v>
      </c>
      <c r="L108" s="6">
        <f>AA108+AV108+BQ108+CL108+DG108+EB108+EW108+FR108</f>
        <v>0</v>
      </c>
      <c r="M108" s="6">
        <f>AD108+AY108+BT108+CO108+DJ108+EE108+EZ108+FU108</f>
        <v>0</v>
      </c>
      <c r="N108" s="6">
        <f>AF108+BA108+BV108+CQ108+DL108+EG108+FB108+FW108</f>
        <v>0</v>
      </c>
      <c r="O108" s="6">
        <f>AH108+BC108+BX108+CS108+DN108+EI108+FD108+FY108</f>
        <v>0</v>
      </c>
      <c r="P108" s="6">
        <f>AJ108+BE108+BZ108+CU108+DP108+EK108+FF108+GA108</f>
        <v>0</v>
      </c>
      <c r="Q108" s="6">
        <f>AL108+BG108+CB108+CW108+DR108+EM108+FH108+GC108</f>
        <v>0</v>
      </c>
      <c r="R108" s="7">
        <f>AO108+BJ108+CE108+CZ108+DU108+EP108+FK108+GF108</f>
        <v>0</v>
      </c>
      <c r="S108" s="7">
        <f>AN108+BI108+CD108+CY108+DT108+EO108+FJ108+GE108</f>
        <v>0</v>
      </c>
      <c r="T108" s="7">
        <v>0</v>
      </c>
      <c r="U108" s="11">
        <v>5</v>
      </c>
      <c r="V108" s="10" t="s">
        <v>60</v>
      </c>
      <c r="W108" s="11"/>
      <c r="X108" s="10"/>
      <c r="Y108" s="11"/>
      <c r="Z108" s="10"/>
      <c r="AA108" s="11"/>
      <c r="AB108" s="10"/>
      <c r="AC108" s="7">
        <v>0</v>
      </c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>AC108+AN108</f>
        <v>0</v>
      </c>
      <c r="AP108" s="11"/>
      <c r="AQ108" s="10"/>
      <c r="AR108" s="11"/>
      <c r="AS108" s="10"/>
      <c r="AT108" s="11"/>
      <c r="AU108" s="10"/>
      <c r="AV108" s="11"/>
      <c r="AW108" s="10"/>
      <c r="AX108" s="7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>AX108+BI108</f>
        <v>0</v>
      </c>
      <c r="BK108" s="11"/>
      <c r="BL108" s="10"/>
      <c r="BM108" s="11"/>
      <c r="BN108" s="10"/>
      <c r="BO108" s="11"/>
      <c r="BP108" s="10"/>
      <c r="BQ108" s="11"/>
      <c r="BR108" s="10"/>
      <c r="BS108" s="7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>BS108+CD108</f>
        <v>0</v>
      </c>
      <c r="CF108" s="11"/>
      <c r="CG108" s="10"/>
      <c r="CH108" s="11"/>
      <c r="CI108" s="10"/>
      <c r="CJ108" s="11"/>
      <c r="CK108" s="10"/>
      <c r="CL108" s="11"/>
      <c r="CM108" s="10"/>
      <c r="CN108" s="7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>CN108+CY108</f>
        <v>0</v>
      </c>
      <c r="DA108" s="11"/>
      <c r="DB108" s="10"/>
      <c r="DC108" s="11"/>
      <c r="DD108" s="10"/>
      <c r="DE108" s="11"/>
      <c r="DF108" s="10"/>
      <c r="DG108" s="11"/>
      <c r="DH108" s="10"/>
      <c r="DI108" s="7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>DI108+DT108</f>
        <v>0</v>
      </c>
      <c r="DV108" s="11"/>
      <c r="DW108" s="10"/>
      <c r="DX108" s="11"/>
      <c r="DY108" s="10"/>
      <c r="DZ108" s="11"/>
      <c r="EA108" s="10"/>
      <c r="EB108" s="11"/>
      <c r="EC108" s="10"/>
      <c r="ED108" s="7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>ED108+EO108</f>
        <v>0</v>
      </c>
      <c r="EQ108" s="11"/>
      <c r="ER108" s="10"/>
      <c r="ES108" s="11"/>
      <c r="ET108" s="10"/>
      <c r="EU108" s="11"/>
      <c r="EV108" s="10"/>
      <c r="EW108" s="11"/>
      <c r="EX108" s="10"/>
      <c r="EY108" s="7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>EY108+FJ108</f>
        <v>0</v>
      </c>
      <c r="FL108" s="11"/>
      <c r="FM108" s="10"/>
      <c r="FN108" s="11"/>
      <c r="FO108" s="10"/>
      <c r="FP108" s="11"/>
      <c r="FQ108" s="10"/>
      <c r="FR108" s="11"/>
      <c r="FS108" s="10"/>
      <c r="FT108" s="7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>FT108+GE108</f>
        <v>0</v>
      </c>
    </row>
    <row r="109" spans="1:188" x14ac:dyDescent="0.2">
      <c r="A109" s="6"/>
      <c r="B109" s="6"/>
      <c r="C109" s="6"/>
      <c r="D109" s="6" t="s">
        <v>223</v>
      </c>
      <c r="E109" s="3" t="s">
        <v>224</v>
      </c>
      <c r="F109" s="6">
        <f>COUNTIF(U109:GD109,"e")</f>
        <v>0</v>
      </c>
      <c r="G109" s="6">
        <f>COUNTIF(U109:GD109,"z")</f>
        <v>1</v>
      </c>
      <c r="H109" s="6">
        <f>SUM(I109:Q109)</f>
        <v>1</v>
      </c>
      <c r="I109" s="6">
        <f>U109+AP109+BK109+CF109+DA109+DV109+EQ109+FL109</f>
        <v>1</v>
      </c>
      <c r="J109" s="6">
        <f>W109+AR109+BM109+CH109+DC109+DX109+ES109+FN109</f>
        <v>0</v>
      </c>
      <c r="K109" s="6">
        <f>Y109+AT109+BO109+CJ109+DE109+DZ109+EU109+FP109</f>
        <v>0</v>
      </c>
      <c r="L109" s="6">
        <f>AA109+AV109+BQ109+CL109+DG109+EB109+EW109+FR109</f>
        <v>0</v>
      </c>
      <c r="M109" s="6">
        <f>AD109+AY109+BT109+CO109+DJ109+EE109+EZ109+FU109</f>
        <v>0</v>
      </c>
      <c r="N109" s="6">
        <f>AF109+BA109+BV109+CQ109+DL109+EG109+FB109+FW109</f>
        <v>0</v>
      </c>
      <c r="O109" s="6">
        <f>AH109+BC109+BX109+CS109+DN109+EI109+FD109+FY109</f>
        <v>0</v>
      </c>
      <c r="P109" s="6">
        <f>AJ109+BE109+BZ109+CU109+DP109+EK109+FF109+GA109</f>
        <v>0</v>
      </c>
      <c r="Q109" s="6">
        <f>AL109+BG109+CB109+CW109+DR109+EM109+FH109+GC109</f>
        <v>0</v>
      </c>
      <c r="R109" s="7">
        <f>AO109+BJ109+CE109+CZ109+DU109+EP109+FK109+GF109</f>
        <v>0</v>
      </c>
      <c r="S109" s="7">
        <f>AN109+BI109+CD109+CY109+DT109+EO109+FJ109+GE109</f>
        <v>0</v>
      </c>
      <c r="T109" s="7">
        <v>0</v>
      </c>
      <c r="U109" s="11">
        <v>1</v>
      </c>
      <c r="V109" s="10" t="s">
        <v>60</v>
      </c>
      <c r="W109" s="11"/>
      <c r="X109" s="10"/>
      <c r="Y109" s="11"/>
      <c r="Z109" s="10"/>
      <c r="AA109" s="11"/>
      <c r="AB109" s="10"/>
      <c r="AC109" s="7">
        <v>0</v>
      </c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AC109+AN109</f>
        <v>0</v>
      </c>
      <c r="AP109" s="11"/>
      <c r="AQ109" s="10"/>
      <c r="AR109" s="11"/>
      <c r="AS109" s="10"/>
      <c r="AT109" s="11"/>
      <c r="AU109" s="10"/>
      <c r="AV109" s="11"/>
      <c r="AW109" s="10"/>
      <c r="AX109" s="7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AX109+BI109</f>
        <v>0</v>
      </c>
      <c r="BK109" s="11"/>
      <c r="BL109" s="10"/>
      <c r="BM109" s="11"/>
      <c r="BN109" s="10"/>
      <c r="BO109" s="11"/>
      <c r="BP109" s="10"/>
      <c r="BQ109" s="11"/>
      <c r="BR109" s="10"/>
      <c r="BS109" s="7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BS109+CD109</f>
        <v>0</v>
      </c>
      <c r="CF109" s="11"/>
      <c r="CG109" s="10"/>
      <c r="CH109" s="11"/>
      <c r="CI109" s="10"/>
      <c r="CJ109" s="11"/>
      <c r="CK109" s="10"/>
      <c r="CL109" s="11"/>
      <c r="CM109" s="10"/>
      <c r="CN109" s="7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CN109+CY109</f>
        <v>0</v>
      </c>
      <c r="DA109" s="11"/>
      <c r="DB109" s="10"/>
      <c r="DC109" s="11"/>
      <c r="DD109" s="10"/>
      <c r="DE109" s="11"/>
      <c r="DF109" s="10"/>
      <c r="DG109" s="11"/>
      <c r="DH109" s="10"/>
      <c r="DI109" s="7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DI109+DT109</f>
        <v>0</v>
      </c>
      <c r="DV109" s="11"/>
      <c r="DW109" s="10"/>
      <c r="DX109" s="11"/>
      <c r="DY109" s="10"/>
      <c r="DZ109" s="11"/>
      <c r="EA109" s="10"/>
      <c r="EB109" s="11"/>
      <c r="EC109" s="10"/>
      <c r="ED109" s="7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ED109+EO109</f>
        <v>0</v>
      </c>
      <c r="EQ109" s="11"/>
      <c r="ER109" s="10"/>
      <c r="ES109" s="11"/>
      <c r="ET109" s="10"/>
      <c r="EU109" s="11"/>
      <c r="EV109" s="10"/>
      <c r="EW109" s="11"/>
      <c r="EX109" s="10"/>
      <c r="EY109" s="7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EY109+FJ109</f>
        <v>0</v>
      </c>
      <c r="FL109" s="11"/>
      <c r="FM109" s="10"/>
      <c r="FN109" s="11"/>
      <c r="FO109" s="10"/>
      <c r="FP109" s="11"/>
      <c r="FQ109" s="10"/>
      <c r="FR109" s="11"/>
      <c r="FS109" s="10"/>
      <c r="FT109" s="7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FT109+GE109</f>
        <v>0</v>
      </c>
    </row>
    <row r="110" spans="1:188" x14ac:dyDescent="0.2">
      <c r="A110" s="6"/>
      <c r="B110" s="6"/>
      <c r="C110" s="6"/>
      <c r="D110" s="6" t="s">
        <v>225</v>
      </c>
      <c r="E110" s="3" t="s">
        <v>226</v>
      </c>
      <c r="F110" s="6">
        <f>COUNTIF(U110:GD110,"e")</f>
        <v>0</v>
      </c>
      <c r="G110" s="6">
        <f>COUNTIF(U110:GD110,"z")</f>
        <v>1</v>
      </c>
      <c r="H110" s="6">
        <f>SUM(I110:Q110)</f>
        <v>2</v>
      </c>
      <c r="I110" s="6">
        <f>U110+AP110+BK110+CF110+DA110+DV110+EQ110+FL110</f>
        <v>2</v>
      </c>
      <c r="J110" s="6">
        <f>W110+AR110+BM110+CH110+DC110+DX110+ES110+FN110</f>
        <v>0</v>
      </c>
      <c r="K110" s="6">
        <f>Y110+AT110+BO110+CJ110+DE110+DZ110+EU110+FP110</f>
        <v>0</v>
      </c>
      <c r="L110" s="6">
        <f>AA110+AV110+BQ110+CL110+DG110+EB110+EW110+FR110</f>
        <v>0</v>
      </c>
      <c r="M110" s="6">
        <f>AD110+AY110+BT110+CO110+DJ110+EE110+EZ110+FU110</f>
        <v>0</v>
      </c>
      <c r="N110" s="6">
        <f>AF110+BA110+BV110+CQ110+DL110+EG110+FB110+FW110</f>
        <v>0</v>
      </c>
      <c r="O110" s="6">
        <f>AH110+BC110+BX110+CS110+DN110+EI110+FD110+FY110</f>
        <v>0</v>
      </c>
      <c r="P110" s="6">
        <f>AJ110+BE110+BZ110+CU110+DP110+EK110+FF110+GA110</f>
        <v>0</v>
      </c>
      <c r="Q110" s="6">
        <f>AL110+BG110+CB110+CW110+DR110+EM110+FH110+GC110</f>
        <v>0</v>
      </c>
      <c r="R110" s="7">
        <f>AO110+BJ110+CE110+CZ110+DU110+EP110+FK110+GF110</f>
        <v>0</v>
      </c>
      <c r="S110" s="7">
        <f>AN110+BI110+CD110+CY110+DT110+EO110+FJ110+GE110</f>
        <v>0</v>
      </c>
      <c r="T110" s="7">
        <v>0</v>
      </c>
      <c r="U110" s="11"/>
      <c r="V110" s="10"/>
      <c r="W110" s="11"/>
      <c r="X110" s="10"/>
      <c r="Y110" s="11"/>
      <c r="Z110" s="10"/>
      <c r="AA110" s="11"/>
      <c r="AB110" s="10"/>
      <c r="AC110" s="7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AC110+AN110</f>
        <v>0</v>
      </c>
      <c r="AP110" s="11"/>
      <c r="AQ110" s="10"/>
      <c r="AR110" s="11"/>
      <c r="AS110" s="10"/>
      <c r="AT110" s="11"/>
      <c r="AU110" s="10"/>
      <c r="AV110" s="11"/>
      <c r="AW110" s="10"/>
      <c r="AX110" s="7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AX110+BI110</f>
        <v>0</v>
      </c>
      <c r="BK110" s="11"/>
      <c r="BL110" s="10"/>
      <c r="BM110" s="11"/>
      <c r="BN110" s="10"/>
      <c r="BO110" s="11"/>
      <c r="BP110" s="10"/>
      <c r="BQ110" s="11"/>
      <c r="BR110" s="10"/>
      <c r="BS110" s="7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BS110+CD110</f>
        <v>0</v>
      </c>
      <c r="CF110" s="11"/>
      <c r="CG110" s="10"/>
      <c r="CH110" s="11"/>
      <c r="CI110" s="10"/>
      <c r="CJ110" s="11"/>
      <c r="CK110" s="10"/>
      <c r="CL110" s="11"/>
      <c r="CM110" s="10"/>
      <c r="CN110" s="7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CN110+CY110</f>
        <v>0</v>
      </c>
      <c r="DA110" s="11"/>
      <c r="DB110" s="10"/>
      <c r="DC110" s="11"/>
      <c r="DD110" s="10"/>
      <c r="DE110" s="11"/>
      <c r="DF110" s="10"/>
      <c r="DG110" s="11"/>
      <c r="DH110" s="10"/>
      <c r="DI110" s="7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DI110+DT110</f>
        <v>0</v>
      </c>
      <c r="DV110" s="11">
        <v>2</v>
      </c>
      <c r="DW110" s="10" t="s">
        <v>60</v>
      </c>
      <c r="DX110" s="11"/>
      <c r="DY110" s="10"/>
      <c r="DZ110" s="11"/>
      <c r="EA110" s="10"/>
      <c r="EB110" s="11"/>
      <c r="EC110" s="10"/>
      <c r="ED110" s="7">
        <v>0</v>
      </c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ED110+EO110</f>
        <v>0</v>
      </c>
      <c r="EQ110" s="11"/>
      <c r="ER110" s="10"/>
      <c r="ES110" s="11"/>
      <c r="ET110" s="10"/>
      <c r="EU110" s="11"/>
      <c r="EV110" s="10"/>
      <c r="EW110" s="11"/>
      <c r="EX110" s="10"/>
      <c r="EY110" s="7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EY110+FJ110</f>
        <v>0</v>
      </c>
      <c r="FL110" s="11"/>
      <c r="FM110" s="10"/>
      <c r="FN110" s="11"/>
      <c r="FO110" s="10"/>
      <c r="FP110" s="11"/>
      <c r="FQ110" s="10"/>
      <c r="FR110" s="11"/>
      <c r="FS110" s="10"/>
      <c r="FT110" s="7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FT110+GE110</f>
        <v>0</v>
      </c>
    </row>
    <row r="111" spans="1:188" ht="15.95" customHeight="1" x14ac:dyDescent="0.2">
      <c r="A111" s="6"/>
      <c r="B111" s="6"/>
      <c r="C111" s="6"/>
      <c r="D111" s="6"/>
      <c r="E111" s="6" t="s">
        <v>85</v>
      </c>
      <c r="F111" s="6">
        <f t="shared" ref="F111:AK111" si="110">SUM(F108:F110)</f>
        <v>0</v>
      </c>
      <c r="G111" s="6">
        <f t="shared" si="110"/>
        <v>3</v>
      </c>
      <c r="H111" s="6">
        <f t="shared" si="110"/>
        <v>8</v>
      </c>
      <c r="I111" s="6">
        <f t="shared" si="110"/>
        <v>8</v>
      </c>
      <c r="J111" s="6">
        <f t="shared" si="110"/>
        <v>0</v>
      </c>
      <c r="K111" s="6">
        <f t="shared" si="110"/>
        <v>0</v>
      </c>
      <c r="L111" s="6">
        <f t="shared" si="110"/>
        <v>0</v>
      </c>
      <c r="M111" s="6">
        <f t="shared" si="110"/>
        <v>0</v>
      </c>
      <c r="N111" s="6">
        <f t="shared" si="110"/>
        <v>0</v>
      </c>
      <c r="O111" s="6">
        <f t="shared" si="110"/>
        <v>0</v>
      </c>
      <c r="P111" s="6">
        <f t="shared" si="110"/>
        <v>0</v>
      </c>
      <c r="Q111" s="6">
        <f t="shared" si="110"/>
        <v>0</v>
      </c>
      <c r="R111" s="7">
        <f t="shared" si="110"/>
        <v>0</v>
      </c>
      <c r="S111" s="7">
        <f t="shared" si="110"/>
        <v>0</v>
      </c>
      <c r="T111" s="7">
        <f t="shared" si="110"/>
        <v>0</v>
      </c>
      <c r="U111" s="11">
        <f t="shared" si="110"/>
        <v>6</v>
      </c>
      <c r="V111" s="10">
        <f t="shared" si="110"/>
        <v>0</v>
      </c>
      <c r="W111" s="11">
        <f t="shared" si="110"/>
        <v>0</v>
      </c>
      <c r="X111" s="10">
        <f t="shared" si="110"/>
        <v>0</v>
      </c>
      <c r="Y111" s="11">
        <f t="shared" si="110"/>
        <v>0</v>
      </c>
      <c r="Z111" s="10">
        <f t="shared" si="110"/>
        <v>0</v>
      </c>
      <c r="AA111" s="11">
        <f t="shared" si="110"/>
        <v>0</v>
      </c>
      <c r="AB111" s="10">
        <f t="shared" si="110"/>
        <v>0</v>
      </c>
      <c r="AC111" s="7">
        <f t="shared" si="110"/>
        <v>0</v>
      </c>
      <c r="AD111" s="11">
        <f t="shared" si="110"/>
        <v>0</v>
      </c>
      <c r="AE111" s="10">
        <f t="shared" si="110"/>
        <v>0</v>
      </c>
      <c r="AF111" s="11">
        <f t="shared" si="110"/>
        <v>0</v>
      </c>
      <c r="AG111" s="10">
        <f t="shared" si="110"/>
        <v>0</v>
      </c>
      <c r="AH111" s="11">
        <f t="shared" si="110"/>
        <v>0</v>
      </c>
      <c r="AI111" s="10">
        <f t="shared" si="110"/>
        <v>0</v>
      </c>
      <c r="AJ111" s="11">
        <f t="shared" si="110"/>
        <v>0</v>
      </c>
      <c r="AK111" s="10">
        <f t="shared" si="110"/>
        <v>0</v>
      </c>
      <c r="AL111" s="11">
        <f t="shared" ref="AL111:BQ111" si="111">SUM(AL108:AL110)</f>
        <v>0</v>
      </c>
      <c r="AM111" s="10">
        <f t="shared" si="111"/>
        <v>0</v>
      </c>
      <c r="AN111" s="7">
        <f t="shared" si="111"/>
        <v>0</v>
      </c>
      <c r="AO111" s="7">
        <f t="shared" si="111"/>
        <v>0</v>
      </c>
      <c r="AP111" s="11">
        <f t="shared" si="111"/>
        <v>0</v>
      </c>
      <c r="AQ111" s="10">
        <f t="shared" si="111"/>
        <v>0</v>
      </c>
      <c r="AR111" s="11">
        <f t="shared" si="111"/>
        <v>0</v>
      </c>
      <c r="AS111" s="10">
        <f t="shared" si="111"/>
        <v>0</v>
      </c>
      <c r="AT111" s="11">
        <f t="shared" si="111"/>
        <v>0</v>
      </c>
      <c r="AU111" s="10">
        <f t="shared" si="111"/>
        <v>0</v>
      </c>
      <c r="AV111" s="11">
        <f t="shared" si="111"/>
        <v>0</v>
      </c>
      <c r="AW111" s="10">
        <f t="shared" si="111"/>
        <v>0</v>
      </c>
      <c r="AX111" s="7">
        <f t="shared" si="111"/>
        <v>0</v>
      </c>
      <c r="AY111" s="11">
        <f t="shared" si="111"/>
        <v>0</v>
      </c>
      <c r="AZ111" s="10">
        <f t="shared" si="111"/>
        <v>0</v>
      </c>
      <c r="BA111" s="11">
        <f t="shared" si="111"/>
        <v>0</v>
      </c>
      <c r="BB111" s="10">
        <f t="shared" si="111"/>
        <v>0</v>
      </c>
      <c r="BC111" s="11">
        <f t="shared" si="111"/>
        <v>0</v>
      </c>
      <c r="BD111" s="10">
        <f t="shared" si="111"/>
        <v>0</v>
      </c>
      <c r="BE111" s="11">
        <f t="shared" si="111"/>
        <v>0</v>
      </c>
      <c r="BF111" s="10">
        <f t="shared" si="111"/>
        <v>0</v>
      </c>
      <c r="BG111" s="11">
        <f t="shared" si="111"/>
        <v>0</v>
      </c>
      <c r="BH111" s="10">
        <f t="shared" si="111"/>
        <v>0</v>
      </c>
      <c r="BI111" s="7">
        <f t="shared" si="111"/>
        <v>0</v>
      </c>
      <c r="BJ111" s="7">
        <f t="shared" si="111"/>
        <v>0</v>
      </c>
      <c r="BK111" s="11">
        <f t="shared" si="111"/>
        <v>0</v>
      </c>
      <c r="BL111" s="10">
        <f t="shared" si="111"/>
        <v>0</v>
      </c>
      <c r="BM111" s="11">
        <f t="shared" si="111"/>
        <v>0</v>
      </c>
      <c r="BN111" s="10">
        <f t="shared" si="111"/>
        <v>0</v>
      </c>
      <c r="BO111" s="11">
        <f t="shared" si="111"/>
        <v>0</v>
      </c>
      <c r="BP111" s="10">
        <f t="shared" si="111"/>
        <v>0</v>
      </c>
      <c r="BQ111" s="11">
        <f t="shared" si="111"/>
        <v>0</v>
      </c>
      <c r="BR111" s="10">
        <f t="shared" ref="BR111:CW111" si="112">SUM(BR108:BR110)</f>
        <v>0</v>
      </c>
      <c r="BS111" s="7">
        <f t="shared" si="112"/>
        <v>0</v>
      </c>
      <c r="BT111" s="11">
        <f t="shared" si="112"/>
        <v>0</v>
      </c>
      <c r="BU111" s="10">
        <f t="shared" si="112"/>
        <v>0</v>
      </c>
      <c r="BV111" s="11">
        <f t="shared" si="112"/>
        <v>0</v>
      </c>
      <c r="BW111" s="10">
        <f t="shared" si="112"/>
        <v>0</v>
      </c>
      <c r="BX111" s="11">
        <f t="shared" si="112"/>
        <v>0</v>
      </c>
      <c r="BY111" s="10">
        <f t="shared" si="112"/>
        <v>0</v>
      </c>
      <c r="BZ111" s="11">
        <f t="shared" si="112"/>
        <v>0</v>
      </c>
      <c r="CA111" s="10">
        <f t="shared" si="112"/>
        <v>0</v>
      </c>
      <c r="CB111" s="11">
        <f t="shared" si="112"/>
        <v>0</v>
      </c>
      <c r="CC111" s="10">
        <f t="shared" si="112"/>
        <v>0</v>
      </c>
      <c r="CD111" s="7">
        <f t="shared" si="112"/>
        <v>0</v>
      </c>
      <c r="CE111" s="7">
        <f t="shared" si="112"/>
        <v>0</v>
      </c>
      <c r="CF111" s="11">
        <f t="shared" si="112"/>
        <v>0</v>
      </c>
      <c r="CG111" s="10">
        <f t="shared" si="112"/>
        <v>0</v>
      </c>
      <c r="CH111" s="11">
        <f t="shared" si="112"/>
        <v>0</v>
      </c>
      <c r="CI111" s="10">
        <f t="shared" si="112"/>
        <v>0</v>
      </c>
      <c r="CJ111" s="11">
        <f t="shared" si="112"/>
        <v>0</v>
      </c>
      <c r="CK111" s="10">
        <f t="shared" si="112"/>
        <v>0</v>
      </c>
      <c r="CL111" s="11">
        <f t="shared" si="112"/>
        <v>0</v>
      </c>
      <c r="CM111" s="10">
        <f t="shared" si="112"/>
        <v>0</v>
      </c>
      <c r="CN111" s="7">
        <f t="shared" si="112"/>
        <v>0</v>
      </c>
      <c r="CO111" s="11">
        <f t="shared" si="112"/>
        <v>0</v>
      </c>
      <c r="CP111" s="10">
        <f t="shared" si="112"/>
        <v>0</v>
      </c>
      <c r="CQ111" s="11">
        <f t="shared" si="112"/>
        <v>0</v>
      </c>
      <c r="CR111" s="10">
        <f t="shared" si="112"/>
        <v>0</v>
      </c>
      <c r="CS111" s="11">
        <f t="shared" si="112"/>
        <v>0</v>
      </c>
      <c r="CT111" s="10">
        <f t="shared" si="112"/>
        <v>0</v>
      </c>
      <c r="CU111" s="11">
        <f t="shared" si="112"/>
        <v>0</v>
      </c>
      <c r="CV111" s="10">
        <f t="shared" si="112"/>
        <v>0</v>
      </c>
      <c r="CW111" s="11">
        <f t="shared" si="112"/>
        <v>0</v>
      </c>
      <c r="CX111" s="10">
        <f t="shared" ref="CX111:EC111" si="113">SUM(CX108:CX110)</f>
        <v>0</v>
      </c>
      <c r="CY111" s="7">
        <f t="shared" si="113"/>
        <v>0</v>
      </c>
      <c r="CZ111" s="7">
        <f t="shared" si="113"/>
        <v>0</v>
      </c>
      <c r="DA111" s="11">
        <f t="shared" si="113"/>
        <v>0</v>
      </c>
      <c r="DB111" s="10">
        <f t="shared" si="113"/>
        <v>0</v>
      </c>
      <c r="DC111" s="11">
        <f t="shared" si="113"/>
        <v>0</v>
      </c>
      <c r="DD111" s="10">
        <f t="shared" si="113"/>
        <v>0</v>
      </c>
      <c r="DE111" s="11">
        <f t="shared" si="113"/>
        <v>0</v>
      </c>
      <c r="DF111" s="10">
        <f t="shared" si="113"/>
        <v>0</v>
      </c>
      <c r="DG111" s="11">
        <f t="shared" si="113"/>
        <v>0</v>
      </c>
      <c r="DH111" s="10">
        <f t="shared" si="113"/>
        <v>0</v>
      </c>
      <c r="DI111" s="7">
        <f t="shared" si="113"/>
        <v>0</v>
      </c>
      <c r="DJ111" s="11">
        <f t="shared" si="113"/>
        <v>0</v>
      </c>
      <c r="DK111" s="10">
        <f t="shared" si="113"/>
        <v>0</v>
      </c>
      <c r="DL111" s="11">
        <f t="shared" si="113"/>
        <v>0</v>
      </c>
      <c r="DM111" s="10">
        <f t="shared" si="113"/>
        <v>0</v>
      </c>
      <c r="DN111" s="11">
        <f t="shared" si="113"/>
        <v>0</v>
      </c>
      <c r="DO111" s="10">
        <f t="shared" si="113"/>
        <v>0</v>
      </c>
      <c r="DP111" s="11">
        <f t="shared" si="113"/>
        <v>0</v>
      </c>
      <c r="DQ111" s="10">
        <f t="shared" si="113"/>
        <v>0</v>
      </c>
      <c r="DR111" s="11">
        <f t="shared" si="113"/>
        <v>0</v>
      </c>
      <c r="DS111" s="10">
        <f t="shared" si="113"/>
        <v>0</v>
      </c>
      <c r="DT111" s="7">
        <f t="shared" si="113"/>
        <v>0</v>
      </c>
      <c r="DU111" s="7">
        <f t="shared" si="113"/>
        <v>0</v>
      </c>
      <c r="DV111" s="11">
        <f t="shared" si="113"/>
        <v>2</v>
      </c>
      <c r="DW111" s="10">
        <f t="shared" si="113"/>
        <v>0</v>
      </c>
      <c r="DX111" s="11">
        <f t="shared" si="113"/>
        <v>0</v>
      </c>
      <c r="DY111" s="10">
        <f t="shared" si="113"/>
        <v>0</v>
      </c>
      <c r="DZ111" s="11">
        <f t="shared" si="113"/>
        <v>0</v>
      </c>
      <c r="EA111" s="10">
        <f t="shared" si="113"/>
        <v>0</v>
      </c>
      <c r="EB111" s="11">
        <f t="shared" si="113"/>
        <v>0</v>
      </c>
      <c r="EC111" s="10">
        <f t="shared" si="113"/>
        <v>0</v>
      </c>
      <c r="ED111" s="7">
        <f t="shared" ref="ED111:FI111" si="114">SUM(ED108:ED110)</f>
        <v>0</v>
      </c>
      <c r="EE111" s="11">
        <f t="shared" si="114"/>
        <v>0</v>
      </c>
      <c r="EF111" s="10">
        <f t="shared" si="114"/>
        <v>0</v>
      </c>
      <c r="EG111" s="11">
        <f t="shared" si="114"/>
        <v>0</v>
      </c>
      <c r="EH111" s="10">
        <f t="shared" si="114"/>
        <v>0</v>
      </c>
      <c r="EI111" s="11">
        <f t="shared" si="114"/>
        <v>0</v>
      </c>
      <c r="EJ111" s="10">
        <f t="shared" si="114"/>
        <v>0</v>
      </c>
      <c r="EK111" s="11">
        <f t="shared" si="114"/>
        <v>0</v>
      </c>
      <c r="EL111" s="10">
        <f t="shared" si="114"/>
        <v>0</v>
      </c>
      <c r="EM111" s="11">
        <f t="shared" si="114"/>
        <v>0</v>
      </c>
      <c r="EN111" s="10">
        <f t="shared" si="114"/>
        <v>0</v>
      </c>
      <c r="EO111" s="7">
        <f t="shared" si="114"/>
        <v>0</v>
      </c>
      <c r="EP111" s="7">
        <f t="shared" si="114"/>
        <v>0</v>
      </c>
      <c r="EQ111" s="11">
        <f t="shared" si="114"/>
        <v>0</v>
      </c>
      <c r="ER111" s="10">
        <f t="shared" si="114"/>
        <v>0</v>
      </c>
      <c r="ES111" s="11">
        <f t="shared" si="114"/>
        <v>0</v>
      </c>
      <c r="ET111" s="10">
        <f t="shared" si="114"/>
        <v>0</v>
      </c>
      <c r="EU111" s="11">
        <f t="shared" si="114"/>
        <v>0</v>
      </c>
      <c r="EV111" s="10">
        <f t="shared" si="114"/>
        <v>0</v>
      </c>
      <c r="EW111" s="11">
        <f t="shared" si="114"/>
        <v>0</v>
      </c>
      <c r="EX111" s="10">
        <f t="shared" si="114"/>
        <v>0</v>
      </c>
      <c r="EY111" s="7">
        <f t="shared" si="114"/>
        <v>0</v>
      </c>
      <c r="EZ111" s="11">
        <f t="shared" si="114"/>
        <v>0</v>
      </c>
      <c r="FA111" s="10">
        <f t="shared" si="114"/>
        <v>0</v>
      </c>
      <c r="FB111" s="11">
        <f t="shared" si="114"/>
        <v>0</v>
      </c>
      <c r="FC111" s="10">
        <f t="shared" si="114"/>
        <v>0</v>
      </c>
      <c r="FD111" s="11">
        <f t="shared" si="114"/>
        <v>0</v>
      </c>
      <c r="FE111" s="10">
        <f t="shared" si="114"/>
        <v>0</v>
      </c>
      <c r="FF111" s="11">
        <f t="shared" si="114"/>
        <v>0</v>
      </c>
      <c r="FG111" s="10">
        <f t="shared" si="114"/>
        <v>0</v>
      </c>
      <c r="FH111" s="11">
        <f t="shared" si="114"/>
        <v>0</v>
      </c>
      <c r="FI111" s="10">
        <f t="shared" si="114"/>
        <v>0</v>
      </c>
      <c r="FJ111" s="7">
        <f t="shared" ref="FJ111:GF111" si="115">SUM(FJ108:FJ110)</f>
        <v>0</v>
      </c>
      <c r="FK111" s="7">
        <f t="shared" si="115"/>
        <v>0</v>
      </c>
      <c r="FL111" s="11">
        <f t="shared" si="115"/>
        <v>0</v>
      </c>
      <c r="FM111" s="10">
        <f t="shared" si="115"/>
        <v>0</v>
      </c>
      <c r="FN111" s="11">
        <f t="shared" si="115"/>
        <v>0</v>
      </c>
      <c r="FO111" s="10">
        <f t="shared" si="115"/>
        <v>0</v>
      </c>
      <c r="FP111" s="11">
        <f t="shared" si="115"/>
        <v>0</v>
      </c>
      <c r="FQ111" s="10">
        <f t="shared" si="115"/>
        <v>0</v>
      </c>
      <c r="FR111" s="11">
        <f t="shared" si="115"/>
        <v>0</v>
      </c>
      <c r="FS111" s="10">
        <f t="shared" si="115"/>
        <v>0</v>
      </c>
      <c r="FT111" s="7">
        <f t="shared" si="115"/>
        <v>0</v>
      </c>
      <c r="FU111" s="11">
        <f t="shared" si="115"/>
        <v>0</v>
      </c>
      <c r="FV111" s="10">
        <f t="shared" si="115"/>
        <v>0</v>
      </c>
      <c r="FW111" s="11">
        <f t="shared" si="115"/>
        <v>0</v>
      </c>
      <c r="FX111" s="10">
        <f t="shared" si="115"/>
        <v>0</v>
      </c>
      <c r="FY111" s="11">
        <f t="shared" si="115"/>
        <v>0</v>
      </c>
      <c r="FZ111" s="10">
        <f t="shared" si="115"/>
        <v>0</v>
      </c>
      <c r="GA111" s="11">
        <f t="shared" si="115"/>
        <v>0</v>
      </c>
      <c r="GB111" s="10">
        <f t="shared" si="115"/>
        <v>0</v>
      </c>
      <c r="GC111" s="11">
        <f t="shared" si="115"/>
        <v>0</v>
      </c>
      <c r="GD111" s="10">
        <f t="shared" si="115"/>
        <v>0</v>
      </c>
      <c r="GE111" s="7">
        <f t="shared" si="115"/>
        <v>0</v>
      </c>
      <c r="GF111" s="7">
        <f t="shared" si="115"/>
        <v>0</v>
      </c>
    </row>
    <row r="112" spans="1:188" ht="20.100000000000001" customHeight="1" x14ac:dyDescent="0.2">
      <c r="A112" s="6"/>
      <c r="B112" s="6"/>
      <c r="C112" s="6"/>
      <c r="D112" s="6"/>
      <c r="E112" s="8" t="s">
        <v>227</v>
      </c>
      <c r="F112" s="6">
        <f>F31+F41+F76+F106+F111</f>
        <v>16</v>
      </c>
      <c r="G112" s="6">
        <f>G31+G41+G76+G106+G111</f>
        <v>95</v>
      </c>
      <c r="H112" s="6">
        <f t="shared" ref="H112:Q112" si="116">H31+H41+H76+H111</f>
        <v>2625</v>
      </c>
      <c r="I112" s="6">
        <f t="shared" si="116"/>
        <v>1088</v>
      </c>
      <c r="J112" s="6">
        <f t="shared" si="116"/>
        <v>265</v>
      </c>
      <c r="K112" s="6">
        <f t="shared" si="116"/>
        <v>150</v>
      </c>
      <c r="L112" s="6">
        <f t="shared" si="116"/>
        <v>30</v>
      </c>
      <c r="M112" s="6">
        <f t="shared" si="116"/>
        <v>60</v>
      </c>
      <c r="N112" s="6">
        <f t="shared" si="116"/>
        <v>842</v>
      </c>
      <c r="O112" s="6">
        <f t="shared" si="116"/>
        <v>190</v>
      </c>
      <c r="P112" s="6">
        <f t="shared" si="116"/>
        <v>0</v>
      </c>
      <c r="Q112" s="6">
        <f t="shared" si="116"/>
        <v>0</v>
      </c>
      <c r="R112" s="7">
        <f>R31+R41+R76+R106+R111</f>
        <v>210</v>
      </c>
      <c r="S112" s="7">
        <f>S31+S41+S76+S106+S111</f>
        <v>99.8</v>
      </c>
      <c r="T112" s="7">
        <f>T31+T41+T76+T106+T111</f>
        <v>105.40000000000002</v>
      </c>
      <c r="U112" s="11">
        <f t="shared" ref="U112:AB112" si="117">U31+U41+U76+U111</f>
        <v>216</v>
      </c>
      <c r="V112" s="10">
        <f t="shared" si="117"/>
        <v>0</v>
      </c>
      <c r="W112" s="11">
        <f t="shared" si="117"/>
        <v>90</v>
      </c>
      <c r="X112" s="10">
        <f t="shared" si="117"/>
        <v>0</v>
      </c>
      <c r="Y112" s="11">
        <f t="shared" si="117"/>
        <v>0</v>
      </c>
      <c r="Z112" s="10">
        <f t="shared" si="117"/>
        <v>0</v>
      </c>
      <c r="AA112" s="11">
        <f t="shared" si="117"/>
        <v>0</v>
      </c>
      <c r="AB112" s="10">
        <f t="shared" si="117"/>
        <v>0</v>
      </c>
      <c r="AC112" s="7">
        <f>AC31+AC41+AC76+AC106+AC111</f>
        <v>22.4</v>
      </c>
      <c r="AD112" s="11">
        <f t="shared" ref="AD112:AM112" si="118">AD31+AD41+AD76+AD111</f>
        <v>0</v>
      </c>
      <c r="AE112" s="10">
        <f t="shared" si="118"/>
        <v>0</v>
      </c>
      <c r="AF112" s="11">
        <f t="shared" si="118"/>
        <v>110</v>
      </c>
      <c r="AG112" s="10">
        <f t="shared" si="118"/>
        <v>0</v>
      </c>
      <c r="AH112" s="11">
        <f t="shared" si="118"/>
        <v>0</v>
      </c>
      <c r="AI112" s="10">
        <f t="shared" si="118"/>
        <v>0</v>
      </c>
      <c r="AJ112" s="11">
        <f t="shared" si="118"/>
        <v>0</v>
      </c>
      <c r="AK112" s="10">
        <f t="shared" si="118"/>
        <v>0</v>
      </c>
      <c r="AL112" s="11">
        <f t="shared" si="118"/>
        <v>0</v>
      </c>
      <c r="AM112" s="10">
        <f t="shared" si="118"/>
        <v>0</v>
      </c>
      <c r="AN112" s="7">
        <f>AN31+AN41+AN76+AN106+AN111</f>
        <v>7.6</v>
      </c>
      <c r="AO112" s="7">
        <f>AO31+AO41+AO76+AO106+AO111</f>
        <v>30</v>
      </c>
      <c r="AP112" s="11">
        <f t="shared" ref="AP112:AW112" si="119">AP31+AP41+AP76+AP111</f>
        <v>180</v>
      </c>
      <c r="AQ112" s="10">
        <f t="shared" si="119"/>
        <v>0</v>
      </c>
      <c r="AR112" s="11">
        <f t="shared" si="119"/>
        <v>105</v>
      </c>
      <c r="AS112" s="10">
        <f t="shared" si="119"/>
        <v>0</v>
      </c>
      <c r="AT112" s="11">
        <f t="shared" si="119"/>
        <v>0</v>
      </c>
      <c r="AU112" s="10">
        <f t="shared" si="119"/>
        <v>0</v>
      </c>
      <c r="AV112" s="11">
        <f t="shared" si="119"/>
        <v>0</v>
      </c>
      <c r="AW112" s="10">
        <f t="shared" si="119"/>
        <v>0</v>
      </c>
      <c r="AX112" s="7">
        <f>AX31+AX41+AX76+AX106+AX111</f>
        <v>19</v>
      </c>
      <c r="AY112" s="11">
        <f t="shared" ref="AY112:BH112" si="120">AY31+AY41+AY76+AY111</f>
        <v>0</v>
      </c>
      <c r="AZ112" s="10">
        <f t="shared" si="120"/>
        <v>0</v>
      </c>
      <c r="BA112" s="11">
        <f t="shared" si="120"/>
        <v>147</v>
      </c>
      <c r="BB112" s="10">
        <f t="shared" si="120"/>
        <v>0</v>
      </c>
      <c r="BC112" s="11">
        <f t="shared" si="120"/>
        <v>15</v>
      </c>
      <c r="BD112" s="10">
        <f t="shared" si="120"/>
        <v>0</v>
      </c>
      <c r="BE112" s="11">
        <f t="shared" si="120"/>
        <v>0</v>
      </c>
      <c r="BF112" s="10">
        <f t="shared" si="120"/>
        <v>0</v>
      </c>
      <c r="BG112" s="11">
        <f t="shared" si="120"/>
        <v>0</v>
      </c>
      <c r="BH112" s="10">
        <f t="shared" si="120"/>
        <v>0</v>
      </c>
      <c r="BI112" s="7">
        <f>BI31+BI41+BI76+BI106+BI111</f>
        <v>11</v>
      </c>
      <c r="BJ112" s="7">
        <f>BJ31+BJ41+BJ76+BJ106+BJ111</f>
        <v>30</v>
      </c>
      <c r="BK112" s="11">
        <f t="shared" ref="BK112:BR112" si="121">BK31+BK41+BK76+BK111</f>
        <v>165</v>
      </c>
      <c r="BL112" s="10">
        <f t="shared" si="121"/>
        <v>0</v>
      </c>
      <c r="BM112" s="11">
        <f t="shared" si="121"/>
        <v>30</v>
      </c>
      <c r="BN112" s="10">
        <f t="shared" si="121"/>
        <v>0</v>
      </c>
      <c r="BO112" s="11">
        <f t="shared" si="121"/>
        <v>30</v>
      </c>
      <c r="BP112" s="10">
        <f t="shared" si="121"/>
        <v>0</v>
      </c>
      <c r="BQ112" s="11">
        <f t="shared" si="121"/>
        <v>0</v>
      </c>
      <c r="BR112" s="10">
        <f t="shared" si="121"/>
        <v>0</v>
      </c>
      <c r="BS112" s="7">
        <f>BS31+BS41+BS76+BS106+BS111</f>
        <v>16</v>
      </c>
      <c r="BT112" s="11">
        <f t="shared" ref="BT112:CC112" si="122">BT31+BT41+BT76+BT111</f>
        <v>30</v>
      </c>
      <c r="BU112" s="10">
        <f t="shared" si="122"/>
        <v>0</v>
      </c>
      <c r="BV112" s="11">
        <f t="shared" si="122"/>
        <v>175</v>
      </c>
      <c r="BW112" s="10">
        <f t="shared" si="122"/>
        <v>0</v>
      </c>
      <c r="BX112" s="11">
        <f t="shared" si="122"/>
        <v>30</v>
      </c>
      <c r="BY112" s="10">
        <f t="shared" si="122"/>
        <v>0</v>
      </c>
      <c r="BZ112" s="11">
        <f t="shared" si="122"/>
        <v>0</v>
      </c>
      <c r="CA112" s="10">
        <f t="shared" si="122"/>
        <v>0</v>
      </c>
      <c r="CB112" s="11">
        <f t="shared" si="122"/>
        <v>0</v>
      </c>
      <c r="CC112" s="10">
        <f t="shared" si="122"/>
        <v>0</v>
      </c>
      <c r="CD112" s="7">
        <f>CD31+CD41+CD76+CD106+CD111</f>
        <v>14</v>
      </c>
      <c r="CE112" s="7">
        <f>CE31+CE41+CE76+CE106+CE111</f>
        <v>30</v>
      </c>
      <c r="CF112" s="11">
        <f t="shared" ref="CF112:CM112" si="123">CF31+CF41+CF76+CF111</f>
        <v>140</v>
      </c>
      <c r="CG112" s="10">
        <f t="shared" si="123"/>
        <v>0</v>
      </c>
      <c r="CH112" s="11">
        <f t="shared" si="123"/>
        <v>10</v>
      </c>
      <c r="CI112" s="10">
        <f t="shared" si="123"/>
        <v>0</v>
      </c>
      <c r="CJ112" s="11">
        <f t="shared" si="123"/>
        <v>60</v>
      </c>
      <c r="CK112" s="10">
        <f t="shared" si="123"/>
        <v>0</v>
      </c>
      <c r="CL112" s="11">
        <f t="shared" si="123"/>
        <v>0</v>
      </c>
      <c r="CM112" s="10">
        <f t="shared" si="123"/>
        <v>0</v>
      </c>
      <c r="CN112" s="7">
        <f>CN31+CN41+CN76+CN106+CN111</f>
        <v>15</v>
      </c>
      <c r="CO112" s="11">
        <f t="shared" ref="CO112:CX112" si="124">CO31+CO41+CO76+CO111</f>
        <v>30</v>
      </c>
      <c r="CP112" s="10">
        <f t="shared" si="124"/>
        <v>0</v>
      </c>
      <c r="CQ112" s="11">
        <f t="shared" si="124"/>
        <v>185</v>
      </c>
      <c r="CR112" s="10">
        <f t="shared" si="124"/>
        <v>0</v>
      </c>
      <c r="CS112" s="11">
        <f t="shared" si="124"/>
        <v>30</v>
      </c>
      <c r="CT112" s="10">
        <f t="shared" si="124"/>
        <v>0</v>
      </c>
      <c r="CU112" s="11">
        <f t="shared" si="124"/>
        <v>0</v>
      </c>
      <c r="CV112" s="10">
        <f t="shared" si="124"/>
        <v>0</v>
      </c>
      <c r="CW112" s="11">
        <f t="shared" si="124"/>
        <v>0</v>
      </c>
      <c r="CX112" s="10">
        <f t="shared" si="124"/>
        <v>0</v>
      </c>
      <c r="CY112" s="7">
        <f>CY31+CY41+CY76+CY106+CY111</f>
        <v>15</v>
      </c>
      <c r="CZ112" s="7">
        <f>CZ31+CZ41+CZ76+CZ106+CZ111</f>
        <v>30</v>
      </c>
      <c r="DA112" s="11">
        <f t="shared" ref="DA112:DH112" si="125">DA31+DA41+DA76+DA111</f>
        <v>150</v>
      </c>
      <c r="DB112" s="10">
        <f t="shared" si="125"/>
        <v>0</v>
      </c>
      <c r="DC112" s="11">
        <f t="shared" si="125"/>
        <v>30</v>
      </c>
      <c r="DD112" s="10">
        <f t="shared" si="125"/>
        <v>0</v>
      </c>
      <c r="DE112" s="11">
        <f t="shared" si="125"/>
        <v>60</v>
      </c>
      <c r="DF112" s="10">
        <f t="shared" si="125"/>
        <v>0</v>
      </c>
      <c r="DG112" s="11">
        <f t="shared" si="125"/>
        <v>0</v>
      </c>
      <c r="DH112" s="10">
        <f t="shared" si="125"/>
        <v>0</v>
      </c>
      <c r="DI112" s="7">
        <f>DI31+DI41+DI76+DI106+DI111</f>
        <v>16</v>
      </c>
      <c r="DJ112" s="11">
        <f t="shared" ref="DJ112:DS112" si="126">DJ31+DJ41+DJ76+DJ111</f>
        <v>0</v>
      </c>
      <c r="DK112" s="10">
        <f t="shared" si="126"/>
        <v>0</v>
      </c>
      <c r="DL112" s="11">
        <f t="shared" si="126"/>
        <v>120</v>
      </c>
      <c r="DM112" s="10">
        <f t="shared" si="126"/>
        <v>0</v>
      </c>
      <c r="DN112" s="11">
        <f t="shared" si="126"/>
        <v>55</v>
      </c>
      <c r="DO112" s="10">
        <f t="shared" si="126"/>
        <v>0</v>
      </c>
      <c r="DP112" s="11">
        <f t="shared" si="126"/>
        <v>0</v>
      </c>
      <c r="DQ112" s="10">
        <f t="shared" si="126"/>
        <v>0</v>
      </c>
      <c r="DR112" s="11">
        <f t="shared" si="126"/>
        <v>0</v>
      </c>
      <c r="DS112" s="10">
        <f t="shared" si="126"/>
        <v>0</v>
      </c>
      <c r="DT112" s="7">
        <f>DT31+DT41+DT76+DT106+DT111</f>
        <v>14</v>
      </c>
      <c r="DU112" s="7">
        <f>DU31+DU41+DU76+DU106+DU111</f>
        <v>30</v>
      </c>
      <c r="DV112" s="11">
        <f t="shared" ref="DV112:EC112" si="127">DV31+DV41+DV76+DV111</f>
        <v>207</v>
      </c>
      <c r="DW112" s="10">
        <f t="shared" si="127"/>
        <v>0</v>
      </c>
      <c r="DX112" s="11">
        <f t="shared" si="127"/>
        <v>0</v>
      </c>
      <c r="DY112" s="10">
        <f t="shared" si="127"/>
        <v>0</v>
      </c>
      <c r="DZ112" s="11">
        <f t="shared" si="127"/>
        <v>0</v>
      </c>
      <c r="EA112" s="10">
        <f t="shared" si="127"/>
        <v>0</v>
      </c>
      <c r="EB112" s="11">
        <f t="shared" si="127"/>
        <v>0</v>
      </c>
      <c r="EC112" s="10">
        <f t="shared" si="127"/>
        <v>0</v>
      </c>
      <c r="ED112" s="7">
        <f>ED31+ED41+ED76+ED106+ED111</f>
        <v>16.8</v>
      </c>
      <c r="EE112" s="11">
        <f t="shared" ref="EE112:EN112" si="128">EE31+EE41+EE76+EE111</f>
        <v>0</v>
      </c>
      <c r="EF112" s="10">
        <f t="shared" si="128"/>
        <v>0</v>
      </c>
      <c r="EG112" s="11">
        <f t="shared" si="128"/>
        <v>90</v>
      </c>
      <c r="EH112" s="10">
        <f t="shared" si="128"/>
        <v>0</v>
      </c>
      <c r="EI112" s="11">
        <f t="shared" si="128"/>
        <v>0</v>
      </c>
      <c r="EJ112" s="10">
        <f t="shared" si="128"/>
        <v>0</v>
      </c>
      <c r="EK112" s="11">
        <f t="shared" si="128"/>
        <v>0</v>
      </c>
      <c r="EL112" s="10">
        <f t="shared" si="128"/>
        <v>0</v>
      </c>
      <c r="EM112" s="11">
        <f t="shared" si="128"/>
        <v>0</v>
      </c>
      <c r="EN112" s="10">
        <f t="shared" si="128"/>
        <v>0</v>
      </c>
      <c r="EO112" s="7">
        <f>EO31+EO41+EO76+EO106+EO111</f>
        <v>13.2</v>
      </c>
      <c r="EP112" s="7">
        <f>EP31+EP41+EP76+EP106+EP111</f>
        <v>30</v>
      </c>
      <c r="EQ112" s="11">
        <f t="shared" ref="EQ112:EX112" si="129">EQ31+EQ41+EQ76+EQ111</f>
        <v>30</v>
      </c>
      <c r="ER112" s="10">
        <f t="shared" si="129"/>
        <v>0</v>
      </c>
      <c r="ES112" s="11">
        <f t="shared" si="129"/>
        <v>0</v>
      </c>
      <c r="ET112" s="10">
        <f t="shared" si="129"/>
        <v>0</v>
      </c>
      <c r="EU112" s="11">
        <f t="shared" si="129"/>
        <v>0</v>
      </c>
      <c r="EV112" s="10">
        <f t="shared" si="129"/>
        <v>0</v>
      </c>
      <c r="EW112" s="11">
        <f t="shared" si="129"/>
        <v>30</v>
      </c>
      <c r="EX112" s="10">
        <f t="shared" si="129"/>
        <v>0</v>
      </c>
      <c r="EY112" s="7">
        <f>EY31+EY41+EY76+EY106+EY111</f>
        <v>5</v>
      </c>
      <c r="EZ112" s="11">
        <f t="shared" ref="EZ112:FI112" si="130">EZ31+EZ41+EZ76+EZ111</f>
        <v>0</v>
      </c>
      <c r="FA112" s="10">
        <f t="shared" si="130"/>
        <v>0</v>
      </c>
      <c r="FB112" s="11">
        <f t="shared" si="130"/>
        <v>15</v>
      </c>
      <c r="FC112" s="10">
        <f t="shared" si="130"/>
        <v>0</v>
      </c>
      <c r="FD112" s="11">
        <f t="shared" si="130"/>
        <v>60</v>
      </c>
      <c r="FE112" s="10">
        <f t="shared" si="130"/>
        <v>0</v>
      </c>
      <c r="FF112" s="11">
        <f t="shared" si="130"/>
        <v>0</v>
      </c>
      <c r="FG112" s="10">
        <f t="shared" si="130"/>
        <v>0</v>
      </c>
      <c r="FH112" s="11">
        <f t="shared" si="130"/>
        <v>0</v>
      </c>
      <c r="FI112" s="10">
        <f t="shared" si="130"/>
        <v>0</v>
      </c>
      <c r="FJ112" s="7">
        <f>FJ31+FJ41+FJ76+FJ106+FJ111</f>
        <v>25</v>
      </c>
      <c r="FK112" s="7">
        <f>FK31+FK41+FK76+FK106+FK111</f>
        <v>30</v>
      </c>
      <c r="FL112" s="11">
        <f t="shared" ref="FL112:FS112" si="131">FL31+FL41+FL76+FL111</f>
        <v>0</v>
      </c>
      <c r="FM112" s="10">
        <f t="shared" si="131"/>
        <v>0</v>
      </c>
      <c r="FN112" s="11">
        <f t="shared" si="131"/>
        <v>0</v>
      </c>
      <c r="FO112" s="10">
        <f t="shared" si="131"/>
        <v>0</v>
      </c>
      <c r="FP112" s="11">
        <f t="shared" si="131"/>
        <v>0</v>
      </c>
      <c r="FQ112" s="10">
        <f t="shared" si="131"/>
        <v>0</v>
      </c>
      <c r="FR112" s="11">
        <f t="shared" si="131"/>
        <v>0</v>
      </c>
      <c r="FS112" s="10">
        <f t="shared" si="131"/>
        <v>0</v>
      </c>
      <c r="FT112" s="7">
        <f>FT31+FT41+FT76+FT106+FT111</f>
        <v>0</v>
      </c>
      <c r="FU112" s="11">
        <f t="shared" ref="FU112:GD112" si="132">FU31+FU41+FU76+FU111</f>
        <v>0</v>
      </c>
      <c r="FV112" s="10">
        <f t="shared" si="132"/>
        <v>0</v>
      </c>
      <c r="FW112" s="11">
        <f t="shared" si="132"/>
        <v>0</v>
      </c>
      <c r="FX112" s="10">
        <f t="shared" si="132"/>
        <v>0</v>
      </c>
      <c r="FY112" s="11">
        <f t="shared" si="132"/>
        <v>0</v>
      </c>
      <c r="FZ112" s="10">
        <f t="shared" si="132"/>
        <v>0</v>
      </c>
      <c r="GA112" s="11">
        <f t="shared" si="132"/>
        <v>0</v>
      </c>
      <c r="GB112" s="10">
        <f t="shared" si="132"/>
        <v>0</v>
      </c>
      <c r="GC112" s="11">
        <f t="shared" si="132"/>
        <v>0</v>
      </c>
      <c r="GD112" s="10">
        <f t="shared" si="132"/>
        <v>0</v>
      </c>
      <c r="GE112" s="7">
        <f>GE31+GE41+GE76+GE106+GE111</f>
        <v>0</v>
      </c>
      <c r="GF112" s="7">
        <f>GF31+GF41+GF76+GF106+GF111</f>
        <v>0</v>
      </c>
    </row>
    <row r="114" spans="4:29" x14ac:dyDescent="0.2">
      <c r="D114" s="3" t="s">
        <v>22</v>
      </c>
      <c r="E114" s="3" t="s">
        <v>228</v>
      </c>
    </row>
    <row r="115" spans="4:29" x14ac:dyDescent="0.2">
      <c r="D115" s="3" t="s">
        <v>26</v>
      </c>
      <c r="E115" s="3" t="s">
        <v>229</v>
      </c>
    </row>
    <row r="116" spans="4:29" x14ac:dyDescent="0.2">
      <c r="D116" s="21" t="s">
        <v>32</v>
      </c>
      <c r="E116" s="21"/>
    </row>
    <row r="117" spans="4:29" x14ac:dyDescent="0.2">
      <c r="D117" s="3" t="s">
        <v>34</v>
      </c>
      <c r="E117" s="3" t="s">
        <v>230</v>
      </c>
    </row>
    <row r="118" spans="4:29" x14ac:dyDescent="0.2">
      <c r="D118" s="3" t="s">
        <v>35</v>
      </c>
      <c r="E118" s="3" t="s">
        <v>231</v>
      </c>
    </row>
    <row r="119" spans="4:29" x14ac:dyDescent="0.2">
      <c r="D119" s="3" t="s">
        <v>36</v>
      </c>
      <c r="E119" s="3" t="s">
        <v>232</v>
      </c>
    </row>
    <row r="120" spans="4:29" x14ac:dyDescent="0.2">
      <c r="D120" s="3" t="s">
        <v>37</v>
      </c>
      <c r="E120" s="3" t="s">
        <v>233</v>
      </c>
      <c r="M120" s="9"/>
      <c r="U120" s="9"/>
      <c r="AC120" s="9"/>
    </row>
    <row r="121" spans="4:29" x14ac:dyDescent="0.2">
      <c r="D121" s="21" t="s">
        <v>33</v>
      </c>
      <c r="E121" s="21"/>
    </row>
    <row r="122" spans="4:29" x14ac:dyDescent="0.2">
      <c r="D122" s="3" t="s">
        <v>35</v>
      </c>
      <c r="E122" s="3" t="s">
        <v>231</v>
      </c>
    </row>
    <row r="123" spans="4:29" x14ac:dyDescent="0.2">
      <c r="D123" s="3" t="s">
        <v>38</v>
      </c>
      <c r="E123" s="3" t="s">
        <v>234</v>
      </c>
    </row>
    <row r="124" spans="4:29" x14ac:dyDescent="0.2">
      <c r="D124" s="3" t="s">
        <v>39</v>
      </c>
      <c r="E124" s="3" t="s">
        <v>235</v>
      </c>
    </row>
    <row r="125" spans="4:29" x14ac:dyDescent="0.2">
      <c r="D125" s="3" t="s">
        <v>40</v>
      </c>
      <c r="E125" s="3" t="s">
        <v>236</v>
      </c>
    </row>
    <row r="126" spans="4:29" x14ac:dyDescent="0.2">
      <c r="D126" s="3" t="s">
        <v>41</v>
      </c>
      <c r="E126" s="3" t="s">
        <v>237</v>
      </c>
    </row>
  </sheetData>
  <mergeCells count="180">
    <mergeCell ref="A104:GF104"/>
    <mergeCell ref="A107:GF107"/>
    <mergeCell ref="D116:E116"/>
    <mergeCell ref="D121:E121"/>
    <mergeCell ref="C96:C97"/>
    <mergeCell ref="A96:A97"/>
    <mergeCell ref="B96:B97"/>
    <mergeCell ref="C98:C103"/>
    <mergeCell ref="A98:A103"/>
    <mergeCell ref="B98:B103"/>
    <mergeCell ref="C92:C93"/>
    <mergeCell ref="A92:A93"/>
    <mergeCell ref="B92:B93"/>
    <mergeCell ref="C94:C95"/>
    <mergeCell ref="A94:A95"/>
    <mergeCell ref="B94:B95"/>
    <mergeCell ref="C88:C89"/>
    <mergeCell ref="A88:A89"/>
    <mergeCell ref="B88:B89"/>
    <mergeCell ref="C90:C91"/>
    <mergeCell ref="A90:A91"/>
    <mergeCell ref="B90:B91"/>
    <mergeCell ref="C84:C85"/>
    <mergeCell ref="A84:A85"/>
    <mergeCell ref="B84:B85"/>
    <mergeCell ref="C86:C87"/>
    <mergeCell ref="A86:A87"/>
    <mergeCell ref="B86:B87"/>
    <mergeCell ref="C80:C81"/>
    <mergeCell ref="A80:A81"/>
    <mergeCell ref="B80:B81"/>
    <mergeCell ref="C82:C83"/>
    <mergeCell ref="A82:A83"/>
    <mergeCell ref="B82:B83"/>
    <mergeCell ref="A32:GF32"/>
    <mergeCell ref="A42:GF42"/>
    <mergeCell ref="A77:GF77"/>
    <mergeCell ref="C78:C79"/>
    <mergeCell ref="A78:A79"/>
    <mergeCell ref="B78:B79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S14"/>
    <mergeCell ref="FL15:FM15"/>
    <mergeCell ref="FN15:FO15"/>
    <mergeCell ref="FP15:FQ15"/>
    <mergeCell ref="FR15:FS15"/>
    <mergeCell ref="FT14:FT15"/>
    <mergeCell ref="FU14:GD14"/>
    <mergeCell ref="FY15:FZ15"/>
    <mergeCell ref="GA15:GB15"/>
    <mergeCell ref="EU15:EV15"/>
    <mergeCell ref="EW15:EX15"/>
    <mergeCell ref="EY14:EY15"/>
    <mergeCell ref="EZ14:FI14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X14"/>
    <mergeCell ref="EQ15:ER15"/>
    <mergeCell ref="ES15:ET15"/>
    <mergeCell ref="DV13:EP13"/>
    <mergeCell ref="DV14:EC14"/>
    <mergeCell ref="DV15:DW15"/>
    <mergeCell ref="DX15:DY15"/>
    <mergeCell ref="DZ15:EA15"/>
    <mergeCell ref="EB15:EC15"/>
    <mergeCell ref="ED14:ED15"/>
    <mergeCell ref="EE14:EN14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H14"/>
    <mergeCell ref="DA15:DB15"/>
    <mergeCell ref="DC15:DD15"/>
    <mergeCell ref="DE15:DF15"/>
    <mergeCell ref="DG15:DH15"/>
    <mergeCell ref="DI14:DI15"/>
    <mergeCell ref="DJ14:DS14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Elektrotechnika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2021-06-11T09:40:58Z</dcterms:created>
  <dcterms:modified xsi:type="dcterms:W3CDTF">2021-06-29T09:39:45Z</dcterms:modified>
</cp:coreProperties>
</file>