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F7557D4-C744-4563-ABF5-2BE78D9ED74D}" xr6:coauthVersionLast="45" xr6:coauthVersionMax="45" xr10:uidLastSave="{00000000-0000-0000-0000-000000000000}"/>
  <bookViews>
    <workbookView xWindow="-120" yWindow="-120" windowWidth="38640" windowHeight="15840" activeTab="1"/>
  </bookViews>
  <sheets>
    <sheet name="Bezpieczeństwo funkcjonalne sys" sheetId="1" r:id="rId1"/>
    <sheet name="Systemy sterowania procesami p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O17" i="1"/>
  <c r="P17" i="1"/>
  <c r="S17" i="1"/>
  <c r="S24" i="1"/>
  <c r="S67" i="1"/>
  <c r="AA17" i="1"/>
  <c r="AK17" i="1"/>
  <c r="BE17" i="1"/>
  <c r="BX17" i="1"/>
  <c r="CQ17" i="1"/>
  <c r="G18" i="1"/>
  <c r="I18" i="1"/>
  <c r="J18" i="1"/>
  <c r="K18" i="1"/>
  <c r="L18" i="1"/>
  <c r="M18" i="1"/>
  <c r="N18" i="1"/>
  <c r="O18" i="1"/>
  <c r="P18" i="1"/>
  <c r="R18" i="1"/>
  <c r="AL18" i="1"/>
  <c r="BE18" i="1"/>
  <c r="BX18" i="1"/>
  <c r="CQ18" i="1"/>
  <c r="J19" i="1"/>
  <c r="K19" i="1"/>
  <c r="L19" i="1"/>
  <c r="M19" i="1"/>
  <c r="N19" i="1"/>
  <c r="O19" i="1"/>
  <c r="P19" i="1"/>
  <c r="R19" i="1"/>
  <c r="S19" i="1"/>
  <c r="AL19" i="1"/>
  <c r="BE19" i="1"/>
  <c r="BF19" i="1"/>
  <c r="BJ19" i="1"/>
  <c r="BX19" i="1"/>
  <c r="CQ19" i="1"/>
  <c r="F20" i="1"/>
  <c r="I20" i="1"/>
  <c r="J20" i="1"/>
  <c r="H20" i="1"/>
  <c r="K20" i="1"/>
  <c r="L20" i="1"/>
  <c r="M20" i="1"/>
  <c r="N20" i="1"/>
  <c r="O20" i="1"/>
  <c r="P20" i="1"/>
  <c r="R20" i="1"/>
  <c r="AL20" i="1"/>
  <c r="BE20" i="1"/>
  <c r="BX20" i="1"/>
  <c r="CQ20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F22" i="1"/>
  <c r="J22" i="1"/>
  <c r="K22" i="1"/>
  <c r="L22" i="1"/>
  <c r="M22" i="1"/>
  <c r="N22" i="1"/>
  <c r="O22" i="1"/>
  <c r="P22" i="1"/>
  <c r="P24" i="1"/>
  <c r="R22" i="1"/>
  <c r="S22" i="1"/>
  <c r="AL22" i="1"/>
  <c r="BE22" i="1"/>
  <c r="BF22" i="1"/>
  <c r="I22" i="1"/>
  <c r="H22" i="1"/>
  <c r="BJ22" i="1"/>
  <c r="BX22" i="1"/>
  <c r="CQ22" i="1"/>
  <c r="J23" i="1"/>
  <c r="K23" i="1"/>
  <c r="L23" i="1"/>
  <c r="M23" i="1"/>
  <c r="N23" i="1"/>
  <c r="O23" i="1"/>
  <c r="P23" i="1"/>
  <c r="R23" i="1"/>
  <c r="S23" i="1"/>
  <c r="AL23" i="1"/>
  <c r="BE23" i="1"/>
  <c r="BF23" i="1"/>
  <c r="I23" i="1"/>
  <c r="H23" i="1"/>
  <c r="BJ23" i="1"/>
  <c r="BX23" i="1"/>
  <c r="CQ23" i="1"/>
  <c r="J24" i="1"/>
  <c r="N24" i="1"/>
  <c r="N67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I26" i="1"/>
  <c r="J26" i="1"/>
  <c r="H26" i="1"/>
  <c r="K26" i="1"/>
  <c r="L26" i="1"/>
  <c r="M26" i="1"/>
  <c r="N26" i="1"/>
  <c r="O26" i="1"/>
  <c r="P26" i="1"/>
  <c r="R26" i="1"/>
  <c r="AL26" i="1"/>
  <c r="BE26" i="1"/>
  <c r="BX26" i="1"/>
  <c r="CQ26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I28" i="1"/>
  <c r="J28" i="1"/>
  <c r="H28" i="1"/>
  <c r="K28" i="1"/>
  <c r="L28" i="1"/>
  <c r="M28" i="1"/>
  <c r="N28" i="1"/>
  <c r="O28" i="1"/>
  <c r="P28" i="1"/>
  <c r="R28" i="1"/>
  <c r="AL28" i="1"/>
  <c r="BE28" i="1"/>
  <c r="F28" i="1"/>
  <c r="BX28" i="1"/>
  <c r="CQ28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H30" i="1"/>
  <c r="K30" i="1"/>
  <c r="L30" i="1"/>
  <c r="M30" i="1"/>
  <c r="N30" i="1"/>
  <c r="O30" i="1"/>
  <c r="P30" i="1"/>
  <c r="R30" i="1"/>
  <c r="AL30" i="1"/>
  <c r="BE30" i="1"/>
  <c r="F30" i="1"/>
  <c r="BX30" i="1"/>
  <c r="C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H32" i="1"/>
  <c r="K32" i="1"/>
  <c r="L32" i="1"/>
  <c r="M32" i="1"/>
  <c r="N32" i="1"/>
  <c r="O32" i="1"/>
  <c r="P32" i="1"/>
  <c r="R32" i="1"/>
  <c r="AL32" i="1"/>
  <c r="BE32" i="1"/>
  <c r="F32" i="1"/>
  <c r="BX32" i="1"/>
  <c r="CQ32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BE34" i="1"/>
  <c r="F34" i="1"/>
  <c r="BX34" i="1"/>
  <c r="CQ34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I36" i="1"/>
  <c r="J36" i="1"/>
  <c r="H36" i="1"/>
  <c r="K36" i="1"/>
  <c r="L36" i="1"/>
  <c r="M36" i="1"/>
  <c r="N36" i="1"/>
  <c r="O36" i="1"/>
  <c r="P36" i="1"/>
  <c r="R36" i="1"/>
  <c r="AL36" i="1"/>
  <c r="BE36" i="1"/>
  <c r="F36" i="1"/>
  <c r="BX36" i="1"/>
  <c r="CQ36" i="1"/>
  <c r="I37" i="1"/>
  <c r="J37" i="1"/>
  <c r="K37" i="1"/>
  <c r="L37" i="1"/>
  <c r="M37" i="1"/>
  <c r="N37" i="1"/>
  <c r="O37" i="1"/>
  <c r="P37" i="1"/>
  <c r="R37" i="1"/>
  <c r="AL37" i="1"/>
  <c r="BE37" i="1"/>
  <c r="BX37" i="1"/>
  <c r="CQ37" i="1"/>
  <c r="I38" i="1"/>
  <c r="J38" i="1"/>
  <c r="H38" i="1"/>
  <c r="K38" i="1"/>
  <c r="L38" i="1"/>
  <c r="M38" i="1"/>
  <c r="N38" i="1"/>
  <c r="O38" i="1"/>
  <c r="P38" i="1"/>
  <c r="R38" i="1"/>
  <c r="AL38" i="1"/>
  <c r="BE38" i="1"/>
  <c r="F38" i="1"/>
  <c r="BX38" i="1"/>
  <c r="CQ38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J40" i="1"/>
  <c r="L40" i="1"/>
  <c r="N40" i="1"/>
  <c r="P40" i="1"/>
  <c r="R40" i="1"/>
  <c r="S40" i="1"/>
  <c r="T40" i="1"/>
  <c r="U40" i="1"/>
  <c r="V40" i="1"/>
  <c r="V67" i="1"/>
  <c r="W40" i="1"/>
  <c r="X40" i="1"/>
  <c r="Y40" i="1"/>
  <c r="Z40" i="1"/>
  <c r="Z67" i="1"/>
  <c r="AA40" i="1"/>
  <c r="AB40" i="1"/>
  <c r="AC40" i="1"/>
  <c r="AD40" i="1"/>
  <c r="AD67" i="1"/>
  <c r="AE40" i="1"/>
  <c r="AF40" i="1"/>
  <c r="AG40" i="1"/>
  <c r="AH40" i="1"/>
  <c r="AH67" i="1"/>
  <c r="AI40" i="1"/>
  <c r="AJ40" i="1"/>
  <c r="AK40" i="1"/>
  <c r="AL40" i="1"/>
  <c r="AM40" i="1"/>
  <c r="AN40" i="1"/>
  <c r="AO40" i="1"/>
  <c r="AP40" i="1"/>
  <c r="AP67" i="1"/>
  <c r="AQ40" i="1"/>
  <c r="AR40" i="1"/>
  <c r="AS40" i="1"/>
  <c r="AT40" i="1"/>
  <c r="AT67" i="1"/>
  <c r="AU40" i="1"/>
  <c r="AV40" i="1"/>
  <c r="AW40" i="1"/>
  <c r="AX40" i="1"/>
  <c r="AX67" i="1"/>
  <c r="AY40" i="1"/>
  <c r="AZ40" i="1"/>
  <c r="BA40" i="1"/>
  <c r="BB40" i="1"/>
  <c r="BB67" i="1"/>
  <c r="BC40" i="1"/>
  <c r="BD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I42" i="1"/>
  <c r="J42" i="1"/>
  <c r="H42" i="1"/>
  <c r="K42" i="1"/>
  <c r="L42" i="1"/>
  <c r="M42" i="1"/>
  <c r="N42" i="1"/>
  <c r="O42" i="1"/>
  <c r="P42" i="1"/>
  <c r="R42" i="1"/>
  <c r="AL42" i="1"/>
  <c r="BE42" i="1"/>
  <c r="F42" i="1"/>
  <c r="BX42" i="1"/>
  <c r="CQ42" i="1"/>
  <c r="CQ50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H44" i="1"/>
  <c r="K44" i="1"/>
  <c r="L44" i="1"/>
  <c r="M44" i="1"/>
  <c r="N44" i="1"/>
  <c r="O44" i="1"/>
  <c r="P44" i="1"/>
  <c r="R44" i="1"/>
  <c r="AL44" i="1"/>
  <c r="BE44" i="1"/>
  <c r="F44" i="1"/>
  <c r="BX44" i="1"/>
  <c r="CQ44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I46" i="1"/>
  <c r="J46" i="1"/>
  <c r="H46" i="1"/>
  <c r="K46" i="1"/>
  <c r="L46" i="1"/>
  <c r="M46" i="1"/>
  <c r="N46" i="1"/>
  <c r="O46" i="1"/>
  <c r="P46" i="1"/>
  <c r="R46" i="1"/>
  <c r="AL46" i="1"/>
  <c r="BE46" i="1"/>
  <c r="F46" i="1"/>
  <c r="BX46" i="1"/>
  <c r="CQ46" i="1"/>
  <c r="I47" i="1"/>
  <c r="J47" i="1"/>
  <c r="K47" i="1"/>
  <c r="L47" i="1"/>
  <c r="M47" i="1"/>
  <c r="N47" i="1"/>
  <c r="O47" i="1"/>
  <c r="P47" i="1"/>
  <c r="R47" i="1"/>
  <c r="AL47" i="1"/>
  <c r="BE47" i="1"/>
  <c r="BX47" i="1"/>
  <c r="CQ47" i="1"/>
  <c r="I48" i="1"/>
  <c r="J48" i="1"/>
  <c r="H48" i="1"/>
  <c r="K48" i="1"/>
  <c r="L48" i="1"/>
  <c r="M48" i="1"/>
  <c r="N48" i="1"/>
  <c r="O48" i="1"/>
  <c r="P48" i="1"/>
  <c r="R48" i="1"/>
  <c r="AL48" i="1"/>
  <c r="BE48" i="1"/>
  <c r="F48" i="1"/>
  <c r="BX48" i="1"/>
  <c r="CQ48" i="1"/>
  <c r="I49" i="1"/>
  <c r="J49" i="1"/>
  <c r="K49" i="1"/>
  <c r="L49" i="1"/>
  <c r="M49" i="1"/>
  <c r="N49" i="1"/>
  <c r="O49" i="1"/>
  <c r="P49" i="1"/>
  <c r="R49" i="1"/>
  <c r="AL49" i="1"/>
  <c r="BE49" i="1"/>
  <c r="BX49" i="1"/>
  <c r="CQ49" i="1"/>
  <c r="J50" i="1"/>
  <c r="L50" i="1"/>
  <c r="M50" i="1"/>
  <c r="N50" i="1"/>
  <c r="O50" i="1"/>
  <c r="P50" i="1"/>
  <c r="S50" i="1"/>
  <c r="T50" i="1"/>
  <c r="U50" i="1"/>
  <c r="U67" i="1"/>
  <c r="V50" i="1"/>
  <c r="W50" i="1"/>
  <c r="W67" i="1"/>
  <c r="X50" i="1"/>
  <c r="Y50" i="1"/>
  <c r="Y67" i="1"/>
  <c r="Z50" i="1"/>
  <c r="AA50" i="1"/>
  <c r="AA67" i="1"/>
  <c r="AB50" i="1"/>
  <c r="AC50" i="1"/>
  <c r="AC67" i="1"/>
  <c r="AD50" i="1"/>
  <c r="AE50" i="1"/>
  <c r="AE67" i="1"/>
  <c r="AF50" i="1"/>
  <c r="AG50" i="1"/>
  <c r="AG67" i="1"/>
  <c r="AH50" i="1"/>
  <c r="AI50" i="1"/>
  <c r="AI67" i="1"/>
  <c r="AJ50" i="1"/>
  <c r="AK50" i="1"/>
  <c r="AM50" i="1"/>
  <c r="AM67" i="1"/>
  <c r="AN50" i="1"/>
  <c r="AO50" i="1"/>
  <c r="AO67" i="1"/>
  <c r="AP50" i="1"/>
  <c r="AQ50" i="1"/>
  <c r="AQ67" i="1"/>
  <c r="AR50" i="1"/>
  <c r="AS50" i="1"/>
  <c r="AS67" i="1"/>
  <c r="AT50" i="1"/>
  <c r="AU50" i="1"/>
  <c r="AU67" i="1"/>
  <c r="AV50" i="1"/>
  <c r="AW50" i="1"/>
  <c r="AW67" i="1"/>
  <c r="AX50" i="1"/>
  <c r="AY50" i="1"/>
  <c r="AY67" i="1"/>
  <c r="AZ50" i="1"/>
  <c r="BA50" i="1"/>
  <c r="BA67" i="1"/>
  <c r="BB50" i="1"/>
  <c r="BC50" i="1"/>
  <c r="BC67" i="1"/>
  <c r="BD50" i="1"/>
  <c r="BE50" i="1"/>
  <c r="BF50" i="1"/>
  <c r="BG50" i="1"/>
  <c r="BG67" i="1"/>
  <c r="BH50" i="1"/>
  <c r="BI50" i="1"/>
  <c r="BI67" i="1"/>
  <c r="BJ50" i="1"/>
  <c r="BK50" i="1"/>
  <c r="BK67" i="1"/>
  <c r="BL50" i="1"/>
  <c r="BM50" i="1"/>
  <c r="BM67" i="1"/>
  <c r="BN50" i="1"/>
  <c r="BO50" i="1"/>
  <c r="BO67" i="1"/>
  <c r="BP50" i="1"/>
  <c r="BQ50" i="1"/>
  <c r="BQ67" i="1"/>
  <c r="BR50" i="1"/>
  <c r="BS50" i="1"/>
  <c r="BS67" i="1"/>
  <c r="BT50" i="1"/>
  <c r="BU50" i="1"/>
  <c r="BU67" i="1"/>
  <c r="BV50" i="1"/>
  <c r="BW50" i="1"/>
  <c r="BW67" i="1"/>
  <c r="BY50" i="1"/>
  <c r="BY67" i="1"/>
  <c r="BZ50" i="1"/>
  <c r="CA50" i="1"/>
  <c r="CA67" i="1"/>
  <c r="CB50" i="1"/>
  <c r="CC50" i="1"/>
  <c r="CC67" i="1"/>
  <c r="CD50" i="1"/>
  <c r="CE50" i="1"/>
  <c r="CE67" i="1"/>
  <c r="CF50" i="1"/>
  <c r="CG50" i="1"/>
  <c r="CG67" i="1"/>
  <c r="CH50" i="1"/>
  <c r="CI50" i="1"/>
  <c r="CI67" i="1"/>
  <c r="CJ50" i="1"/>
  <c r="CK50" i="1"/>
  <c r="CK67" i="1"/>
  <c r="CL50" i="1"/>
  <c r="CM50" i="1"/>
  <c r="CM67" i="1"/>
  <c r="CN50" i="1"/>
  <c r="CO50" i="1"/>
  <c r="CO67" i="1"/>
  <c r="CP50" i="1"/>
  <c r="G52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I53" i="1"/>
  <c r="J53" i="1"/>
  <c r="H53" i="1"/>
  <c r="K53" i="1"/>
  <c r="L53" i="1"/>
  <c r="M53" i="1"/>
  <c r="N53" i="1"/>
  <c r="O53" i="1"/>
  <c r="P53" i="1"/>
  <c r="R53" i="1"/>
  <c r="AL53" i="1"/>
  <c r="G53" i="1"/>
  <c r="BE53" i="1"/>
  <c r="F53" i="1"/>
  <c r="BX53" i="1"/>
  <c r="CQ53" i="1"/>
  <c r="G54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I55" i="1"/>
  <c r="J55" i="1"/>
  <c r="H55" i="1"/>
  <c r="K55" i="1"/>
  <c r="L55" i="1"/>
  <c r="M55" i="1"/>
  <c r="N55" i="1"/>
  <c r="O55" i="1"/>
  <c r="P55" i="1"/>
  <c r="R55" i="1"/>
  <c r="AL55" i="1"/>
  <c r="G55" i="1"/>
  <c r="BE55" i="1"/>
  <c r="F55" i="1"/>
  <c r="BX55" i="1"/>
  <c r="CQ55" i="1"/>
  <c r="G56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I57" i="1"/>
  <c r="J57" i="1"/>
  <c r="H57" i="1"/>
  <c r="K57" i="1"/>
  <c r="L57" i="1"/>
  <c r="M57" i="1"/>
  <c r="N57" i="1"/>
  <c r="O57" i="1"/>
  <c r="P57" i="1"/>
  <c r="R57" i="1"/>
  <c r="AL57" i="1"/>
  <c r="G57" i="1"/>
  <c r="BE57" i="1"/>
  <c r="F57" i="1"/>
  <c r="BX57" i="1"/>
  <c r="CQ57" i="1"/>
  <c r="G58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I59" i="1"/>
  <c r="J59" i="1"/>
  <c r="H59" i="1"/>
  <c r="K59" i="1"/>
  <c r="L59" i="1"/>
  <c r="M59" i="1"/>
  <c r="N59" i="1"/>
  <c r="O59" i="1"/>
  <c r="P59" i="1"/>
  <c r="R59" i="1"/>
  <c r="AL59" i="1"/>
  <c r="G59" i="1"/>
  <c r="BE59" i="1"/>
  <c r="F59" i="1"/>
  <c r="BX59" i="1"/>
  <c r="CQ59" i="1"/>
  <c r="G61" i="1"/>
  <c r="G62" i="1"/>
  <c r="I61" i="1"/>
  <c r="J61" i="1"/>
  <c r="K61" i="1"/>
  <c r="K62" i="1"/>
  <c r="L61" i="1"/>
  <c r="M61" i="1"/>
  <c r="M62" i="1"/>
  <c r="N61" i="1"/>
  <c r="O61" i="1"/>
  <c r="O62" i="1"/>
  <c r="P61" i="1"/>
  <c r="R61" i="1"/>
  <c r="AL61" i="1"/>
  <c r="BE61" i="1"/>
  <c r="BX61" i="1"/>
  <c r="CQ61" i="1"/>
  <c r="J62" i="1"/>
  <c r="L62" i="1"/>
  <c r="N62" i="1"/>
  <c r="P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I64" i="1"/>
  <c r="J64" i="1"/>
  <c r="J66" i="1"/>
  <c r="K64" i="1"/>
  <c r="L64" i="1"/>
  <c r="M64" i="1"/>
  <c r="N64" i="1"/>
  <c r="N66" i="1"/>
  <c r="O64" i="1"/>
  <c r="P64" i="1"/>
  <c r="R64" i="1"/>
  <c r="AL64" i="1"/>
  <c r="G64" i="1"/>
  <c r="BE64" i="1"/>
  <c r="BE66" i="1"/>
  <c r="BX64" i="1"/>
  <c r="CQ64" i="1"/>
  <c r="CQ66" i="1"/>
  <c r="G65" i="1"/>
  <c r="I65" i="1"/>
  <c r="J65" i="1"/>
  <c r="K65" i="1"/>
  <c r="K66" i="1"/>
  <c r="L65" i="1"/>
  <c r="M65" i="1"/>
  <c r="M66" i="1"/>
  <c r="N65" i="1"/>
  <c r="O65" i="1"/>
  <c r="O66" i="1"/>
  <c r="P65" i="1"/>
  <c r="R65" i="1"/>
  <c r="AL65" i="1"/>
  <c r="BE65" i="1"/>
  <c r="BX65" i="1"/>
  <c r="CQ65" i="1"/>
  <c r="L66" i="1"/>
  <c r="P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F66" i="1"/>
  <c r="BG66" i="1"/>
  <c r="BH66" i="1"/>
  <c r="BI66" i="1"/>
  <c r="BJ66" i="1"/>
  <c r="BJ67" i="1"/>
  <c r="BK66" i="1"/>
  <c r="BL66" i="1"/>
  <c r="BM66" i="1"/>
  <c r="BN66" i="1"/>
  <c r="BN67" i="1"/>
  <c r="BO66" i="1"/>
  <c r="BP66" i="1"/>
  <c r="BQ66" i="1"/>
  <c r="BR66" i="1"/>
  <c r="BR67" i="1"/>
  <c r="BS66" i="1"/>
  <c r="BT66" i="1"/>
  <c r="BU66" i="1"/>
  <c r="BV66" i="1"/>
  <c r="BV67" i="1"/>
  <c r="BW66" i="1"/>
  <c r="BX66" i="1"/>
  <c r="BY66" i="1"/>
  <c r="BZ66" i="1"/>
  <c r="BZ67" i="1"/>
  <c r="CA66" i="1"/>
  <c r="CB66" i="1"/>
  <c r="CC66" i="1"/>
  <c r="CD66" i="1"/>
  <c r="CD67" i="1"/>
  <c r="CE66" i="1"/>
  <c r="CF66" i="1"/>
  <c r="CG66" i="1"/>
  <c r="CH66" i="1"/>
  <c r="CH67" i="1"/>
  <c r="CI66" i="1"/>
  <c r="CJ66" i="1"/>
  <c r="CK66" i="1"/>
  <c r="CL66" i="1"/>
  <c r="CL67" i="1"/>
  <c r="CM66" i="1"/>
  <c r="CN66" i="1"/>
  <c r="CO66" i="1"/>
  <c r="CP66" i="1"/>
  <c r="CP67" i="1"/>
  <c r="P67" i="1"/>
  <c r="T67" i="1"/>
  <c r="X67" i="1"/>
  <c r="AB67" i="1"/>
  <c r="AF67" i="1"/>
  <c r="AJ67" i="1"/>
  <c r="AN67" i="1"/>
  <c r="AR67" i="1"/>
  <c r="AV67" i="1"/>
  <c r="AZ67" i="1"/>
  <c r="BD67" i="1"/>
  <c r="BH67" i="1"/>
  <c r="BL67" i="1"/>
  <c r="BP67" i="1"/>
  <c r="BT67" i="1"/>
  <c r="CB67" i="1"/>
  <c r="CF67" i="1"/>
  <c r="CJ67" i="1"/>
  <c r="CN67" i="1"/>
  <c r="I17" i="2"/>
  <c r="J17" i="2"/>
  <c r="K17" i="2"/>
  <c r="M17" i="2"/>
  <c r="N17" i="2"/>
  <c r="O17" i="2"/>
  <c r="P17" i="2"/>
  <c r="R17" i="2"/>
  <c r="S17" i="2"/>
  <c r="AA17" i="2"/>
  <c r="AK17" i="2"/>
  <c r="AL17" i="2"/>
  <c r="BE17" i="2"/>
  <c r="BX17" i="2"/>
  <c r="CQ17" i="2"/>
  <c r="I18" i="2"/>
  <c r="J18" i="2"/>
  <c r="H18" i="2"/>
  <c r="K18" i="2"/>
  <c r="L18" i="2"/>
  <c r="M18" i="2"/>
  <c r="N18" i="2"/>
  <c r="O18" i="2"/>
  <c r="P18" i="2"/>
  <c r="R18" i="2"/>
  <c r="AL18" i="2"/>
  <c r="BE18" i="2"/>
  <c r="BE24" i="2"/>
  <c r="BX18" i="2"/>
  <c r="CQ18" i="2"/>
  <c r="CQ24" i="2"/>
  <c r="I19" i="2"/>
  <c r="J19" i="2"/>
  <c r="K19" i="2"/>
  <c r="L19" i="2"/>
  <c r="M19" i="2"/>
  <c r="M24" i="2"/>
  <c r="N19" i="2"/>
  <c r="O19" i="2"/>
  <c r="P19" i="2"/>
  <c r="R19" i="2"/>
  <c r="S19" i="2"/>
  <c r="AL19" i="2"/>
  <c r="BE19" i="2"/>
  <c r="BF19" i="2"/>
  <c r="BJ19" i="2"/>
  <c r="CQ19" i="2"/>
  <c r="G20" i="2"/>
  <c r="I20" i="2"/>
  <c r="J20" i="2"/>
  <c r="K20" i="2"/>
  <c r="L20" i="2"/>
  <c r="M20" i="2"/>
  <c r="N20" i="2"/>
  <c r="O20" i="2"/>
  <c r="P20" i="2"/>
  <c r="R20" i="2"/>
  <c r="AL20" i="2"/>
  <c r="BE20" i="2"/>
  <c r="BX20" i="2"/>
  <c r="CQ20" i="2"/>
  <c r="I21" i="2"/>
  <c r="J21" i="2"/>
  <c r="H21" i="2"/>
  <c r="K21" i="2"/>
  <c r="L21" i="2"/>
  <c r="M21" i="2"/>
  <c r="N21" i="2"/>
  <c r="O21" i="2"/>
  <c r="P21" i="2"/>
  <c r="R21" i="2"/>
  <c r="AL21" i="2"/>
  <c r="G21" i="2"/>
  <c r="BE21" i="2"/>
  <c r="F21" i="2"/>
  <c r="BX21" i="2"/>
  <c r="CQ21" i="2"/>
  <c r="G22" i="2"/>
  <c r="I22" i="2"/>
  <c r="J22" i="2"/>
  <c r="K22" i="2"/>
  <c r="L22" i="2"/>
  <c r="M22" i="2"/>
  <c r="N22" i="2"/>
  <c r="O22" i="2"/>
  <c r="P22" i="2"/>
  <c r="R22" i="2"/>
  <c r="S22" i="2"/>
  <c r="AL22" i="2"/>
  <c r="F22" i="2"/>
  <c r="BE22" i="2"/>
  <c r="Q22" i="2"/>
  <c r="BF22" i="2"/>
  <c r="BJ22" i="2"/>
  <c r="BX22" i="2"/>
  <c r="CQ22" i="2"/>
  <c r="I23" i="2"/>
  <c r="J23" i="2"/>
  <c r="K23" i="2"/>
  <c r="L23" i="2"/>
  <c r="M23" i="2"/>
  <c r="N23" i="2"/>
  <c r="O23" i="2"/>
  <c r="P23" i="2"/>
  <c r="R23" i="2"/>
  <c r="S23" i="2"/>
  <c r="AL23" i="2"/>
  <c r="BE23" i="2"/>
  <c r="G23" i="2"/>
  <c r="BF23" i="2"/>
  <c r="BJ23" i="2"/>
  <c r="BX23" i="2"/>
  <c r="CQ23" i="2"/>
  <c r="K24" i="2"/>
  <c r="O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F24" i="2"/>
  <c r="BG24" i="2"/>
  <c r="BH24" i="2"/>
  <c r="BI24" i="2"/>
  <c r="BK24" i="2"/>
  <c r="BK66" i="2"/>
  <c r="BL24" i="2"/>
  <c r="BM24" i="2"/>
  <c r="BM66" i="2"/>
  <c r="BN24" i="2"/>
  <c r="BO24" i="2"/>
  <c r="BO66" i="2"/>
  <c r="BP24" i="2"/>
  <c r="BQ24" i="2"/>
  <c r="BQ66" i="2"/>
  <c r="BR24" i="2"/>
  <c r="BS24" i="2"/>
  <c r="BS66" i="2"/>
  <c r="BT24" i="2"/>
  <c r="BU24" i="2"/>
  <c r="BU66" i="2"/>
  <c r="BV24" i="2"/>
  <c r="BW24" i="2"/>
  <c r="BW66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I26" i="2"/>
  <c r="J26" i="2"/>
  <c r="K26" i="2"/>
  <c r="L26" i="2"/>
  <c r="M26" i="2"/>
  <c r="N26" i="2"/>
  <c r="O26" i="2"/>
  <c r="P26" i="2"/>
  <c r="R26" i="2"/>
  <c r="AL26" i="2"/>
  <c r="BE26" i="2"/>
  <c r="BE40" i="2"/>
  <c r="BX26" i="2"/>
  <c r="CQ26" i="2"/>
  <c r="CQ40" i="2"/>
  <c r="I27" i="2"/>
  <c r="H27" i="2"/>
  <c r="J27" i="2"/>
  <c r="K27" i="2"/>
  <c r="K40" i="2"/>
  <c r="L27" i="2"/>
  <c r="M27" i="2"/>
  <c r="M40" i="2"/>
  <c r="N27" i="2"/>
  <c r="O27" i="2"/>
  <c r="O40" i="2"/>
  <c r="P27" i="2"/>
  <c r="R27" i="2"/>
  <c r="AL27" i="2"/>
  <c r="F27" i="2"/>
  <c r="BE27" i="2"/>
  <c r="BX27" i="2"/>
  <c r="CQ27" i="2"/>
  <c r="I28" i="2"/>
  <c r="J28" i="2"/>
  <c r="H28" i="2"/>
  <c r="K28" i="2"/>
  <c r="L28" i="2"/>
  <c r="M28" i="2"/>
  <c r="N28" i="2"/>
  <c r="O28" i="2"/>
  <c r="P28" i="2"/>
  <c r="R28" i="2"/>
  <c r="AL28" i="2"/>
  <c r="G28" i="2"/>
  <c r="BE28" i="2"/>
  <c r="F28" i="2"/>
  <c r="BX28" i="2"/>
  <c r="CQ28" i="2"/>
  <c r="I29" i="2"/>
  <c r="H29" i="2"/>
  <c r="J29" i="2"/>
  <c r="K29" i="2"/>
  <c r="L29" i="2"/>
  <c r="M29" i="2"/>
  <c r="N29" i="2"/>
  <c r="O29" i="2"/>
  <c r="P29" i="2"/>
  <c r="R29" i="2"/>
  <c r="AL29" i="2"/>
  <c r="F29" i="2"/>
  <c r="BE29" i="2"/>
  <c r="BX29" i="2"/>
  <c r="CQ29" i="2"/>
  <c r="I30" i="2"/>
  <c r="J30" i="2"/>
  <c r="H30" i="2"/>
  <c r="K30" i="2"/>
  <c r="L30" i="2"/>
  <c r="M30" i="2"/>
  <c r="N30" i="2"/>
  <c r="O30" i="2"/>
  <c r="P30" i="2"/>
  <c r="R30" i="2"/>
  <c r="AL30" i="2"/>
  <c r="G30" i="2"/>
  <c r="BE30" i="2"/>
  <c r="F30" i="2"/>
  <c r="BX30" i="2"/>
  <c r="CQ30" i="2"/>
  <c r="I31" i="2"/>
  <c r="H31" i="2"/>
  <c r="J31" i="2"/>
  <c r="K31" i="2"/>
  <c r="L31" i="2"/>
  <c r="M31" i="2"/>
  <c r="N31" i="2"/>
  <c r="O31" i="2"/>
  <c r="P31" i="2"/>
  <c r="R31" i="2"/>
  <c r="AL31" i="2"/>
  <c r="F31" i="2"/>
  <c r="BE31" i="2"/>
  <c r="BX31" i="2"/>
  <c r="CQ31" i="2"/>
  <c r="I32" i="2"/>
  <c r="J32" i="2"/>
  <c r="H32" i="2"/>
  <c r="K32" i="2"/>
  <c r="L32" i="2"/>
  <c r="M32" i="2"/>
  <c r="N32" i="2"/>
  <c r="O32" i="2"/>
  <c r="P32" i="2"/>
  <c r="R32" i="2"/>
  <c r="AL32" i="2"/>
  <c r="G32" i="2"/>
  <c r="BE32" i="2"/>
  <c r="F32" i="2"/>
  <c r="BX32" i="2"/>
  <c r="CQ32" i="2"/>
  <c r="I33" i="2"/>
  <c r="H33" i="2"/>
  <c r="J33" i="2"/>
  <c r="K33" i="2"/>
  <c r="L33" i="2"/>
  <c r="M33" i="2"/>
  <c r="N33" i="2"/>
  <c r="O33" i="2"/>
  <c r="P33" i="2"/>
  <c r="R33" i="2"/>
  <c r="AL33" i="2"/>
  <c r="F33" i="2"/>
  <c r="BE33" i="2"/>
  <c r="BX33" i="2"/>
  <c r="CQ33" i="2"/>
  <c r="I34" i="2"/>
  <c r="J34" i="2"/>
  <c r="H34" i="2"/>
  <c r="K34" i="2"/>
  <c r="L34" i="2"/>
  <c r="M34" i="2"/>
  <c r="N34" i="2"/>
  <c r="O34" i="2"/>
  <c r="P34" i="2"/>
  <c r="R34" i="2"/>
  <c r="AL34" i="2"/>
  <c r="G34" i="2"/>
  <c r="BE34" i="2"/>
  <c r="F34" i="2"/>
  <c r="BX34" i="2"/>
  <c r="CQ34" i="2"/>
  <c r="I35" i="2"/>
  <c r="H35" i="2"/>
  <c r="J35" i="2"/>
  <c r="K35" i="2"/>
  <c r="L35" i="2"/>
  <c r="M35" i="2"/>
  <c r="N35" i="2"/>
  <c r="O35" i="2"/>
  <c r="P35" i="2"/>
  <c r="R35" i="2"/>
  <c r="AL35" i="2"/>
  <c r="F35" i="2"/>
  <c r="BE35" i="2"/>
  <c r="BX35" i="2"/>
  <c r="CQ35" i="2"/>
  <c r="I36" i="2"/>
  <c r="J36" i="2"/>
  <c r="H36" i="2"/>
  <c r="K36" i="2"/>
  <c r="L36" i="2"/>
  <c r="M36" i="2"/>
  <c r="N36" i="2"/>
  <c r="O36" i="2"/>
  <c r="P36" i="2"/>
  <c r="R36" i="2"/>
  <c r="AL36" i="2"/>
  <c r="G36" i="2"/>
  <c r="BE36" i="2"/>
  <c r="F36" i="2"/>
  <c r="BX36" i="2"/>
  <c r="CQ36" i="2"/>
  <c r="I37" i="2"/>
  <c r="H37" i="2"/>
  <c r="J37" i="2"/>
  <c r="K37" i="2"/>
  <c r="L37" i="2"/>
  <c r="M37" i="2"/>
  <c r="N37" i="2"/>
  <c r="O37" i="2"/>
  <c r="P37" i="2"/>
  <c r="R37" i="2"/>
  <c r="AL37" i="2"/>
  <c r="F37" i="2"/>
  <c r="BE37" i="2"/>
  <c r="BX37" i="2"/>
  <c r="CQ37" i="2"/>
  <c r="I38" i="2"/>
  <c r="J38" i="2"/>
  <c r="H38" i="2"/>
  <c r="K38" i="2"/>
  <c r="L38" i="2"/>
  <c r="M38" i="2"/>
  <c r="N38" i="2"/>
  <c r="O38" i="2"/>
  <c r="P38" i="2"/>
  <c r="R38" i="2"/>
  <c r="AL38" i="2"/>
  <c r="G38" i="2"/>
  <c r="BE38" i="2"/>
  <c r="F38" i="2"/>
  <c r="BX38" i="2"/>
  <c r="CQ38" i="2"/>
  <c r="I39" i="2"/>
  <c r="H39" i="2"/>
  <c r="J39" i="2"/>
  <c r="K39" i="2"/>
  <c r="L39" i="2"/>
  <c r="M39" i="2"/>
  <c r="N39" i="2"/>
  <c r="O39" i="2"/>
  <c r="P39" i="2"/>
  <c r="R39" i="2"/>
  <c r="AL39" i="2"/>
  <c r="F39" i="2"/>
  <c r="BE39" i="2"/>
  <c r="BX39" i="2"/>
  <c r="CQ39" i="2"/>
  <c r="J40" i="2"/>
  <c r="L40" i="2"/>
  <c r="N40" i="2"/>
  <c r="P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I42" i="2"/>
  <c r="J42" i="2"/>
  <c r="J49" i="2"/>
  <c r="K42" i="2"/>
  <c r="L42" i="2"/>
  <c r="L49" i="2"/>
  <c r="M42" i="2"/>
  <c r="N42" i="2"/>
  <c r="N49" i="2"/>
  <c r="O42" i="2"/>
  <c r="P42" i="2"/>
  <c r="P49" i="2"/>
  <c r="R42" i="2"/>
  <c r="R49" i="2"/>
  <c r="AL42" i="2"/>
  <c r="G42" i="2"/>
  <c r="BE42" i="2"/>
  <c r="F42" i="2"/>
  <c r="BX42" i="2"/>
  <c r="CQ42" i="2"/>
  <c r="I43" i="2"/>
  <c r="H43" i="2"/>
  <c r="J43" i="2"/>
  <c r="K43" i="2"/>
  <c r="L43" i="2"/>
  <c r="M43" i="2"/>
  <c r="N43" i="2"/>
  <c r="O43" i="2"/>
  <c r="P43" i="2"/>
  <c r="R43" i="2"/>
  <c r="AL43" i="2"/>
  <c r="F43" i="2"/>
  <c r="BE43" i="2"/>
  <c r="BX43" i="2"/>
  <c r="BX49" i="2"/>
  <c r="CQ43" i="2"/>
  <c r="I44" i="2"/>
  <c r="J44" i="2"/>
  <c r="H44" i="2"/>
  <c r="K44" i="2"/>
  <c r="L44" i="2"/>
  <c r="M44" i="2"/>
  <c r="N44" i="2"/>
  <c r="O44" i="2"/>
  <c r="P44" i="2"/>
  <c r="R44" i="2"/>
  <c r="AL44" i="2"/>
  <c r="G44" i="2"/>
  <c r="BE44" i="2"/>
  <c r="F44" i="2"/>
  <c r="BX44" i="2"/>
  <c r="CQ44" i="2"/>
  <c r="I45" i="2"/>
  <c r="H45" i="2"/>
  <c r="J45" i="2"/>
  <c r="K45" i="2"/>
  <c r="L45" i="2"/>
  <c r="M45" i="2"/>
  <c r="N45" i="2"/>
  <c r="O45" i="2"/>
  <c r="P45" i="2"/>
  <c r="R45" i="2"/>
  <c r="AL45" i="2"/>
  <c r="F45" i="2"/>
  <c r="BE45" i="2"/>
  <c r="BX45" i="2"/>
  <c r="CQ45" i="2"/>
  <c r="I46" i="2"/>
  <c r="J46" i="2"/>
  <c r="H46" i="2"/>
  <c r="K46" i="2"/>
  <c r="L46" i="2"/>
  <c r="M46" i="2"/>
  <c r="N46" i="2"/>
  <c r="O46" i="2"/>
  <c r="P46" i="2"/>
  <c r="R46" i="2"/>
  <c r="AL46" i="2"/>
  <c r="G46" i="2"/>
  <c r="BE46" i="2"/>
  <c r="F46" i="2"/>
  <c r="BX46" i="2"/>
  <c r="CQ46" i="2"/>
  <c r="I47" i="2"/>
  <c r="H47" i="2"/>
  <c r="J47" i="2"/>
  <c r="K47" i="2"/>
  <c r="L47" i="2"/>
  <c r="M47" i="2"/>
  <c r="N47" i="2"/>
  <c r="O47" i="2"/>
  <c r="P47" i="2"/>
  <c r="R47" i="2"/>
  <c r="AL47" i="2"/>
  <c r="F47" i="2"/>
  <c r="BE47" i="2"/>
  <c r="BX47" i="2"/>
  <c r="CQ47" i="2"/>
  <c r="I48" i="2"/>
  <c r="J48" i="2"/>
  <c r="H48" i="2"/>
  <c r="K48" i="2"/>
  <c r="L48" i="2"/>
  <c r="M48" i="2"/>
  <c r="N48" i="2"/>
  <c r="O48" i="2"/>
  <c r="P48" i="2"/>
  <c r="R48" i="2"/>
  <c r="AL48" i="2"/>
  <c r="G48" i="2"/>
  <c r="BE48" i="2"/>
  <c r="F48" i="2"/>
  <c r="BX48" i="2"/>
  <c r="CQ48" i="2"/>
  <c r="I49" i="2"/>
  <c r="K49" i="2"/>
  <c r="M49" i="2"/>
  <c r="O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M49" i="2"/>
  <c r="AM66" i="2"/>
  <c r="AN49" i="2"/>
  <c r="AO49" i="2"/>
  <c r="AO66" i="2"/>
  <c r="AP49" i="2"/>
  <c r="AQ49" i="2"/>
  <c r="AQ66" i="2"/>
  <c r="AR49" i="2"/>
  <c r="AS49" i="2"/>
  <c r="AS66" i="2"/>
  <c r="AT49" i="2"/>
  <c r="AU49" i="2"/>
  <c r="AU66" i="2"/>
  <c r="AV49" i="2"/>
  <c r="AW49" i="2"/>
  <c r="AW66" i="2"/>
  <c r="AX49" i="2"/>
  <c r="AY49" i="2"/>
  <c r="AY66" i="2"/>
  <c r="AZ49" i="2"/>
  <c r="BA49" i="2"/>
  <c r="BA66" i="2"/>
  <c r="BB49" i="2"/>
  <c r="BC49" i="2"/>
  <c r="BC66" i="2"/>
  <c r="BD49" i="2"/>
  <c r="BE49" i="2"/>
  <c r="BF49" i="2"/>
  <c r="BG49" i="2"/>
  <c r="BG66" i="2"/>
  <c r="BH49" i="2"/>
  <c r="BI49" i="2"/>
  <c r="BI66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Y49" i="2"/>
  <c r="BY66" i="2"/>
  <c r="BZ49" i="2"/>
  <c r="CA49" i="2"/>
  <c r="CA66" i="2"/>
  <c r="CB49" i="2"/>
  <c r="CC49" i="2"/>
  <c r="CC66" i="2"/>
  <c r="CD49" i="2"/>
  <c r="CE49" i="2"/>
  <c r="CE66" i="2"/>
  <c r="CF49" i="2"/>
  <c r="CG49" i="2"/>
  <c r="CG66" i="2"/>
  <c r="CH49" i="2"/>
  <c r="CI49" i="2"/>
  <c r="CI66" i="2"/>
  <c r="CJ49" i="2"/>
  <c r="CK49" i="2"/>
  <c r="CK66" i="2"/>
  <c r="CL49" i="2"/>
  <c r="CM49" i="2"/>
  <c r="CM66" i="2"/>
  <c r="CN49" i="2"/>
  <c r="CO49" i="2"/>
  <c r="CO66" i="2"/>
  <c r="CP49" i="2"/>
  <c r="CQ49" i="2"/>
  <c r="I51" i="2"/>
  <c r="J51" i="2"/>
  <c r="K51" i="2"/>
  <c r="L51" i="2"/>
  <c r="M51" i="2"/>
  <c r="N51" i="2"/>
  <c r="O51" i="2"/>
  <c r="P51" i="2"/>
  <c r="R51" i="2"/>
  <c r="AL51" i="2"/>
  <c r="BE51" i="2"/>
  <c r="BX51" i="2"/>
  <c r="CQ51" i="2"/>
  <c r="I52" i="2"/>
  <c r="J52" i="2"/>
  <c r="H52" i="2"/>
  <c r="K52" i="2"/>
  <c r="L52" i="2"/>
  <c r="M52" i="2"/>
  <c r="N52" i="2"/>
  <c r="O52" i="2"/>
  <c r="P52" i="2"/>
  <c r="R52" i="2"/>
  <c r="AL52" i="2"/>
  <c r="BE52" i="2"/>
  <c r="F52" i="2"/>
  <c r="BX52" i="2"/>
  <c r="CQ52" i="2"/>
  <c r="I53" i="2"/>
  <c r="J53" i="2"/>
  <c r="K53" i="2"/>
  <c r="L53" i="2"/>
  <c r="M53" i="2"/>
  <c r="N53" i="2"/>
  <c r="O53" i="2"/>
  <c r="P53" i="2"/>
  <c r="R53" i="2"/>
  <c r="AL53" i="2"/>
  <c r="BE53" i="2"/>
  <c r="BX53" i="2"/>
  <c r="CQ53" i="2"/>
  <c r="I54" i="2"/>
  <c r="J54" i="2"/>
  <c r="H54" i="2"/>
  <c r="K54" i="2"/>
  <c r="L54" i="2"/>
  <c r="M54" i="2"/>
  <c r="N54" i="2"/>
  <c r="O54" i="2"/>
  <c r="P54" i="2"/>
  <c r="R54" i="2"/>
  <c r="AL54" i="2"/>
  <c r="BE54" i="2"/>
  <c r="F54" i="2"/>
  <c r="BX54" i="2"/>
  <c r="CQ54" i="2"/>
  <c r="I55" i="2"/>
  <c r="J55" i="2"/>
  <c r="K55" i="2"/>
  <c r="L55" i="2"/>
  <c r="M55" i="2"/>
  <c r="N55" i="2"/>
  <c r="O55" i="2"/>
  <c r="P55" i="2"/>
  <c r="R55" i="2"/>
  <c r="AL55" i="2"/>
  <c r="BE55" i="2"/>
  <c r="BX55" i="2"/>
  <c r="CQ55" i="2"/>
  <c r="I56" i="2"/>
  <c r="J56" i="2"/>
  <c r="H56" i="2"/>
  <c r="K56" i="2"/>
  <c r="L56" i="2"/>
  <c r="M56" i="2"/>
  <c r="N56" i="2"/>
  <c r="O56" i="2"/>
  <c r="P56" i="2"/>
  <c r="R56" i="2"/>
  <c r="AL56" i="2"/>
  <c r="BE56" i="2"/>
  <c r="F56" i="2"/>
  <c r="BX56" i="2"/>
  <c r="CQ56" i="2"/>
  <c r="I57" i="2"/>
  <c r="J57" i="2"/>
  <c r="K57" i="2"/>
  <c r="L57" i="2"/>
  <c r="M57" i="2"/>
  <c r="N57" i="2"/>
  <c r="O57" i="2"/>
  <c r="P57" i="2"/>
  <c r="R57" i="2"/>
  <c r="AL57" i="2"/>
  <c r="BE57" i="2"/>
  <c r="BX57" i="2"/>
  <c r="CQ57" i="2"/>
  <c r="I58" i="2"/>
  <c r="J58" i="2"/>
  <c r="H58" i="2"/>
  <c r="K58" i="2"/>
  <c r="L58" i="2"/>
  <c r="M58" i="2"/>
  <c r="N58" i="2"/>
  <c r="O58" i="2"/>
  <c r="P58" i="2"/>
  <c r="R58" i="2"/>
  <c r="AL58" i="2"/>
  <c r="BE58" i="2"/>
  <c r="F58" i="2"/>
  <c r="BX58" i="2"/>
  <c r="CQ58" i="2"/>
  <c r="I60" i="2"/>
  <c r="J60" i="2"/>
  <c r="K60" i="2"/>
  <c r="K61" i="2"/>
  <c r="L60" i="2"/>
  <c r="M60" i="2"/>
  <c r="M61" i="2"/>
  <c r="N60" i="2"/>
  <c r="O60" i="2"/>
  <c r="O61" i="2"/>
  <c r="P60" i="2"/>
  <c r="R60" i="2"/>
  <c r="AL60" i="2"/>
  <c r="BE60" i="2"/>
  <c r="BX60" i="2"/>
  <c r="CQ60" i="2"/>
  <c r="J61" i="2"/>
  <c r="L61" i="2"/>
  <c r="N61" i="2"/>
  <c r="P61" i="2"/>
  <c r="R61" i="2"/>
  <c r="S61" i="2"/>
  <c r="T61" i="2"/>
  <c r="U61" i="2"/>
  <c r="V61" i="2"/>
  <c r="W61" i="2"/>
  <c r="X61" i="2"/>
  <c r="X66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D66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I63" i="2"/>
  <c r="J63" i="2"/>
  <c r="H63" i="2"/>
  <c r="K63" i="2"/>
  <c r="L63" i="2"/>
  <c r="M63" i="2"/>
  <c r="N63" i="2"/>
  <c r="O63" i="2"/>
  <c r="P63" i="2"/>
  <c r="R63" i="2"/>
  <c r="AL63" i="2"/>
  <c r="BE63" i="2"/>
  <c r="BE65" i="2"/>
  <c r="BX63" i="2"/>
  <c r="CQ63" i="2"/>
  <c r="CQ65" i="2"/>
  <c r="I64" i="2"/>
  <c r="J64" i="2"/>
  <c r="K64" i="2"/>
  <c r="K65" i="2"/>
  <c r="L64" i="2"/>
  <c r="M64" i="2"/>
  <c r="M65" i="2"/>
  <c r="N64" i="2"/>
  <c r="O64" i="2"/>
  <c r="O65" i="2"/>
  <c r="P64" i="2"/>
  <c r="R64" i="2"/>
  <c r="AL64" i="2"/>
  <c r="BE64" i="2"/>
  <c r="BX64" i="2"/>
  <c r="BX65" i="2"/>
  <c r="CQ64" i="2"/>
  <c r="J65" i="2"/>
  <c r="L65" i="2"/>
  <c r="N65" i="2"/>
  <c r="P65" i="2"/>
  <c r="R65" i="2"/>
  <c r="S65" i="2"/>
  <c r="T65" i="2"/>
  <c r="T66" i="2"/>
  <c r="U65" i="2"/>
  <c r="V65" i="2"/>
  <c r="W65" i="2"/>
  <c r="X65" i="2"/>
  <c r="Y65" i="2"/>
  <c r="Z65" i="2"/>
  <c r="AA65" i="2"/>
  <c r="AB65" i="2"/>
  <c r="AB66" i="2"/>
  <c r="AC65" i="2"/>
  <c r="AD65" i="2"/>
  <c r="AE65" i="2"/>
  <c r="AF65" i="2"/>
  <c r="AF66" i="2"/>
  <c r="AG65" i="2"/>
  <c r="AH65" i="2"/>
  <c r="AI65" i="2"/>
  <c r="AJ65" i="2"/>
  <c r="AJ66" i="2"/>
  <c r="AK65" i="2"/>
  <c r="AL65" i="2"/>
  <c r="AM65" i="2"/>
  <c r="AN65" i="2"/>
  <c r="AN66" i="2"/>
  <c r="AO65" i="2"/>
  <c r="AP65" i="2"/>
  <c r="AQ65" i="2"/>
  <c r="AR65" i="2"/>
  <c r="AR66" i="2"/>
  <c r="AS65" i="2"/>
  <c r="AT65" i="2"/>
  <c r="AU65" i="2"/>
  <c r="AV65" i="2"/>
  <c r="AV66" i="2"/>
  <c r="AW65" i="2"/>
  <c r="AX65" i="2"/>
  <c r="AY65" i="2"/>
  <c r="AZ65" i="2"/>
  <c r="AZ66" i="2"/>
  <c r="BA65" i="2"/>
  <c r="BB65" i="2"/>
  <c r="BC65" i="2"/>
  <c r="BD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V66" i="2"/>
  <c r="Z66" i="2"/>
  <c r="AD66" i="2"/>
  <c r="AH66" i="2"/>
  <c r="AP66" i="2"/>
  <c r="AT66" i="2"/>
  <c r="AX66" i="2"/>
  <c r="BB66" i="2"/>
  <c r="BF66" i="2"/>
  <c r="BH66" i="2"/>
  <c r="BL66" i="2"/>
  <c r="BN66" i="2"/>
  <c r="BP66" i="2"/>
  <c r="BR66" i="2"/>
  <c r="BT66" i="2"/>
  <c r="BV66" i="2"/>
  <c r="BZ66" i="2"/>
  <c r="CB66" i="2"/>
  <c r="CD66" i="2"/>
  <c r="CF66" i="2"/>
  <c r="CH66" i="2"/>
  <c r="CJ66" i="2"/>
  <c r="CL66" i="2"/>
  <c r="CN66" i="2"/>
  <c r="CP66" i="2"/>
  <c r="F64" i="2"/>
  <c r="Q64" i="2"/>
  <c r="H64" i="2"/>
  <c r="H65" i="2"/>
  <c r="I65" i="2"/>
  <c r="F63" i="2"/>
  <c r="F65" i="2"/>
  <c r="F60" i="2"/>
  <c r="F61" i="2"/>
  <c r="Q60" i="2"/>
  <c r="Q61" i="2"/>
  <c r="H60" i="2"/>
  <c r="H61" i="2"/>
  <c r="I61" i="2"/>
  <c r="F57" i="2"/>
  <c r="Q57" i="2"/>
  <c r="H57" i="2"/>
  <c r="F55" i="2"/>
  <c r="Q55" i="2"/>
  <c r="H55" i="2"/>
  <c r="F53" i="2"/>
  <c r="Q53" i="2"/>
  <c r="H53" i="2"/>
  <c r="F51" i="2"/>
  <c r="Q51" i="2"/>
  <c r="H51" i="2"/>
  <c r="O66" i="2"/>
  <c r="M66" i="2"/>
  <c r="G64" i="2"/>
  <c r="G63" i="2"/>
  <c r="G65" i="2"/>
  <c r="G60" i="2"/>
  <c r="G61" i="2"/>
  <c r="G58" i="2"/>
  <c r="G57" i="2"/>
  <c r="G56" i="2"/>
  <c r="G55" i="2"/>
  <c r="G54" i="2"/>
  <c r="G53" i="2"/>
  <c r="G52" i="2"/>
  <c r="G51" i="2"/>
  <c r="F49" i="2"/>
  <c r="AK66" i="2"/>
  <c r="AI66" i="2"/>
  <c r="AG66" i="2"/>
  <c r="AE66" i="2"/>
  <c r="AC66" i="2"/>
  <c r="AA66" i="2"/>
  <c r="Y66" i="2"/>
  <c r="W66" i="2"/>
  <c r="U66" i="2"/>
  <c r="S66" i="2"/>
  <c r="K66" i="2"/>
  <c r="CQ66" i="2"/>
  <c r="BE66" i="2"/>
  <c r="J67" i="1"/>
  <c r="Q47" i="2"/>
  <c r="G47" i="2"/>
  <c r="Q45" i="2"/>
  <c r="G45" i="2"/>
  <c r="Q43" i="2"/>
  <c r="G43" i="2"/>
  <c r="G49" i="2"/>
  <c r="H42" i="2"/>
  <c r="H49" i="2"/>
  <c r="Q39" i="2"/>
  <c r="G39" i="2"/>
  <c r="Q37" i="2"/>
  <c r="G37" i="2"/>
  <c r="Q35" i="2"/>
  <c r="G35" i="2"/>
  <c r="Q33" i="2"/>
  <c r="G33" i="2"/>
  <c r="Q31" i="2"/>
  <c r="G31" i="2"/>
  <c r="Q29" i="2"/>
  <c r="G29" i="2"/>
  <c r="Q27" i="2"/>
  <c r="G27" i="2"/>
  <c r="G26" i="2"/>
  <c r="Q23" i="2"/>
  <c r="H23" i="2"/>
  <c r="BX19" i="2"/>
  <c r="BX24" i="2"/>
  <c r="BX66" i="2"/>
  <c r="BJ24" i="2"/>
  <c r="BJ66" i="2"/>
  <c r="H19" i="2"/>
  <c r="F18" i="2"/>
  <c r="Q17" i="2"/>
  <c r="AL24" i="2"/>
  <c r="G17" i="2"/>
  <c r="R24" i="2"/>
  <c r="R66" i="2"/>
  <c r="F17" i="2"/>
  <c r="G66" i="1"/>
  <c r="H64" i="1"/>
  <c r="R50" i="1"/>
  <c r="CQ40" i="1"/>
  <c r="BE40" i="1"/>
  <c r="G23" i="1"/>
  <c r="Q23" i="1"/>
  <c r="F23" i="1"/>
  <c r="F21" i="1"/>
  <c r="G21" i="1"/>
  <c r="Q21" i="1"/>
  <c r="H21" i="1"/>
  <c r="BX24" i="1"/>
  <c r="I19" i="1"/>
  <c r="H19" i="1"/>
  <c r="BF24" i="1"/>
  <c r="BF67" i="1"/>
  <c r="G19" i="1"/>
  <c r="Q19" i="1"/>
  <c r="F19" i="1"/>
  <c r="R17" i="1"/>
  <c r="R24" i="1"/>
  <c r="R67" i="1"/>
  <c r="AL17" i="1"/>
  <c r="AK24" i="1"/>
  <c r="AK67" i="1"/>
  <c r="G17" i="1"/>
  <c r="Q63" i="2"/>
  <c r="Q65" i="2"/>
  <c r="Q58" i="2"/>
  <c r="Q56" i="2"/>
  <c r="Q54" i="2"/>
  <c r="Q52" i="2"/>
  <c r="AL49" i="2"/>
  <c r="Q48" i="2"/>
  <c r="Q46" i="2"/>
  <c r="Q44" i="2"/>
  <c r="Q42" i="2"/>
  <c r="Q49" i="2"/>
  <c r="I40" i="2"/>
  <c r="Q38" i="2"/>
  <c r="Q36" i="2"/>
  <c r="Q34" i="2"/>
  <c r="Q32" i="2"/>
  <c r="Q30" i="2"/>
  <c r="Q28" i="2"/>
  <c r="F26" i="2"/>
  <c r="F40" i="2"/>
  <c r="Q26" i="2"/>
  <c r="H26" i="2"/>
  <c r="H40" i="2"/>
  <c r="I24" i="2"/>
  <c r="I66" i="2"/>
  <c r="F23" i="2"/>
  <c r="H22" i="2"/>
  <c r="F20" i="2"/>
  <c r="Q20" i="2"/>
  <c r="H20" i="2"/>
  <c r="G18" i="2"/>
  <c r="P24" i="2"/>
  <c r="P66" i="2"/>
  <c r="N24" i="2"/>
  <c r="N66" i="2"/>
  <c r="L17" i="2"/>
  <c r="L24" i="2"/>
  <c r="L66" i="2"/>
  <c r="J24" i="2"/>
  <c r="J66" i="2"/>
  <c r="H17" i="2"/>
  <c r="F65" i="1"/>
  <c r="Q65" i="1"/>
  <c r="H65" i="1"/>
  <c r="I66" i="1"/>
  <c r="F64" i="1"/>
  <c r="F66" i="1"/>
  <c r="F61" i="1"/>
  <c r="F62" i="1"/>
  <c r="Q61" i="1"/>
  <c r="Q62" i="1"/>
  <c r="H61" i="1"/>
  <c r="H62" i="1"/>
  <c r="I62" i="1"/>
  <c r="F58" i="1"/>
  <c r="Q58" i="1"/>
  <c r="H58" i="1"/>
  <c r="F56" i="1"/>
  <c r="Q56" i="1"/>
  <c r="H56" i="1"/>
  <c r="F54" i="1"/>
  <c r="Q54" i="1"/>
  <c r="H54" i="1"/>
  <c r="F52" i="1"/>
  <c r="Q52" i="1"/>
  <c r="H52" i="1"/>
  <c r="F49" i="1"/>
  <c r="G49" i="1"/>
  <c r="Q49" i="1"/>
  <c r="H49" i="1"/>
  <c r="F47" i="1"/>
  <c r="G47" i="1"/>
  <c r="Q47" i="1"/>
  <c r="H47" i="1"/>
  <c r="F45" i="1"/>
  <c r="G45" i="1"/>
  <c r="Q45" i="1"/>
  <c r="H45" i="1"/>
  <c r="H50" i="1"/>
  <c r="BX50" i="1"/>
  <c r="F43" i="1"/>
  <c r="F50" i="1"/>
  <c r="G43" i="1"/>
  <c r="AL50" i="1"/>
  <c r="Q43" i="1"/>
  <c r="K50" i="1"/>
  <c r="H43" i="1"/>
  <c r="I50" i="1"/>
  <c r="F39" i="1"/>
  <c r="G39" i="1"/>
  <c r="Q39" i="1"/>
  <c r="H39" i="1"/>
  <c r="F37" i="1"/>
  <c r="G37" i="1"/>
  <c r="Q37" i="1"/>
  <c r="H37" i="1"/>
  <c r="F35" i="1"/>
  <c r="G35" i="1"/>
  <c r="Q35" i="1"/>
  <c r="H35" i="1"/>
  <c r="F33" i="1"/>
  <c r="G33" i="1"/>
  <c r="Q33" i="1"/>
  <c r="H33" i="1"/>
  <c r="F31" i="1"/>
  <c r="G31" i="1"/>
  <c r="Q31" i="1"/>
  <c r="H31" i="1"/>
  <c r="F29" i="1"/>
  <c r="G29" i="1"/>
  <c r="Q29" i="1"/>
  <c r="H29" i="1"/>
  <c r="BX40" i="1"/>
  <c r="F27" i="1"/>
  <c r="G27" i="1"/>
  <c r="Q27" i="1"/>
  <c r="O40" i="1"/>
  <c r="M40" i="1"/>
  <c r="K40" i="1"/>
  <c r="H27" i="1"/>
  <c r="I40" i="1"/>
  <c r="H40" i="1"/>
  <c r="F26" i="1"/>
  <c r="F40" i="1"/>
  <c r="K24" i="1"/>
  <c r="H17" i="1"/>
  <c r="H24" i="1"/>
  <c r="Q21" i="2"/>
  <c r="Q18" i="2"/>
  <c r="Q64" i="1"/>
  <c r="Q66" i="1"/>
  <c r="Q59" i="1"/>
  <c r="Q57" i="1"/>
  <c r="Q55" i="1"/>
  <c r="Q53" i="1"/>
  <c r="G48" i="1"/>
  <c r="G46" i="1"/>
  <c r="G44" i="1"/>
  <c r="G42" i="1"/>
  <c r="G38" i="1"/>
  <c r="G36" i="1"/>
  <c r="G34" i="1"/>
  <c r="G32" i="1"/>
  <c r="G30" i="1"/>
  <c r="G28" i="1"/>
  <c r="G26" i="1"/>
  <c r="G22" i="1"/>
  <c r="Q22" i="1"/>
  <c r="G20" i="1"/>
  <c r="F18" i="1"/>
  <c r="Q18" i="1"/>
  <c r="H18" i="1"/>
  <c r="CQ24" i="1"/>
  <c r="CQ67" i="1"/>
  <c r="BE24" i="1"/>
  <c r="BE67" i="1"/>
  <c r="F17" i="1"/>
  <c r="F24" i="1"/>
  <c r="O24" i="1"/>
  <c r="M24" i="1"/>
  <c r="M67" i="1"/>
  <c r="Q48" i="1"/>
  <c r="Q46" i="1"/>
  <c r="Q44" i="1"/>
  <c r="Q42" i="1"/>
  <c r="Q50" i="1"/>
  <c r="Q38" i="1"/>
  <c r="Q36" i="1"/>
  <c r="Q34" i="1"/>
  <c r="Q32" i="1"/>
  <c r="Q30" i="1"/>
  <c r="Q28" i="1"/>
  <c r="Q26" i="1"/>
  <c r="Q20" i="1"/>
  <c r="L17" i="1"/>
  <c r="L24" i="1"/>
  <c r="L67" i="1"/>
  <c r="F67" i="1"/>
  <c r="G24" i="1"/>
  <c r="Q17" i="1"/>
  <c r="Q24" i="1"/>
  <c r="AL24" i="1"/>
  <c r="AL67" i="1"/>
  <c r="G19" i="2"/>
  <c r="G50" i="1"/>
  <c r="H67" i="1"/>
  <c r="H66" i="1"/>
  <c r="G24" i="2"/>
  <c r="Q19" i="2"/>
  <c r="Q24" i="2"/>
  <c r="Q66" i="2"/>
  <c r="Q40" i="1"/>
  <c r="O67" i="1"/>
  <c r="G40" i="1"/>
  <c r="I24" i="1"/>
  <c r="I67" i="1"/>
  <c r="K67" i="1"/>
  <c r="H24" i="2"/>
  <c r="H66" i="2"/>
  <c r="F19" i="2"/>
  <c r="F24" i="2"/>
  <c r="F66" i="2"/>
  <c r="Q40" i="2"/>
  <c r="BX67" i="1"/>
  <c r="AL66" i="2"/>
  <c r="G40" i="2"/>
  <c r="G66" i="2"/>
  <c r="G67" i="1"/>
  <c r="Q67" i="1"/>
</calcChain>
</file>

<file path=xl/sharedStrings.xml><?xml version="1.0" encoding="utf-8"?>
<sst xmlns="http://schemas.openxmlformats.org/spreadsheetml/2006/main" count="545" uniqueCount="166">
  <si>
    <t>Wydział Elektryczny</t>
  </si>
  <si>
    <t>Nazwa kierunku studiów</t>
  </si>
  <si>
    <t>Automatyka i robotyka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</si>
  <si>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</si>
  <si>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</si>
  <si>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</si>
  <si>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</si>
  <si>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</si>
  <si>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</si>
  <si>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</si>
  <si>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</si>
  <si>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</si>
  <si>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</si>
  <si>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</si>
  <si>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</si>
  <si>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Bezpieczeństwo funkcjonalne systemów przemysłowych</t>
  </si>
  <si>
    <t>Obowiązuje od 2021-10-01</t>
  </si>
  <si>
    <t>Kod planu studiów</t>
  </si>
  <si>
    <t>AR_2A_S_2021_2022_ZL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</si>
  <si>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</si>
  <si>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</si>
  <si>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</si>
  <si>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</si>
  <si>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</si>
  <si>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</si>
  <si>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</si>
  <si>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</si>
  <si>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</si>
  <si>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</si>
  <si>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</si>
  <si>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</si>
  <si>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</si>
  <si>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</si>
  <si>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</si>
  <si>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</si>
  <si>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S</t>
  </si>
  <si>
    <t>L</t>
  </si>
  <si>
    <t>LK</t>
  </si>
  <si>
    <t>P</t>
  </si>
  <si>
    <t>PD</t>
  </si>
  <si>
    <t>PR</t>
  </si>
  <si>
    <t>WR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</si>
  <si>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</si>
  <si>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</si>
  <si>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</si>
  <si>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</si>
  <si>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</si>
  <si>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</si>
  <si>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</si>
  <si>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</si>
  <si>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</si>
  <si>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</si>
  <si>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</si>
  <si>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</si>
  <si>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</si>
  <si>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</si>
  <si>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</si>
  <si>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</si>
  <si>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Procedury ochrony własności przemysłowej</t>
  </si>
  <si>
    <t>Blok obieralny 2</t>
  </si>
  <si>
    <t>A04</t>
  </si>
  <si>
    <t>Zintegrowane systemy zarządzania przedsiębiorstwem</t>
  </si>
  <si>
    <t>A05</t>
  </si>
  <si>
    <t>Bezpieczeństwo prac elektrycznych w przemyśle</t>
  </si>
  <si>
    <t>Blok obieralny 3</t>
  </si>
  <si>
    <t>Blok obieralny 4</t>
  </si>
  <si>
    <t>Razem</t>
  </si>
  <si>
    <t>Moduły/Przedmioty kształcenia kierunkowego</t>
  </si>
  <si>
    <t>C01</t>
  </si>
  <si>
    <t>Metody matematyczne teorii sterowania i systemów</t>
  </si>
  <si>
    <t>C02</t>
  </si>
  <si>
    <t>Sterowanie odporne</t>
  </si>
  <si>
    <t>C03</t>
  </si>
  <si>
    <t>Wielowymiarowe układy sterowania</t>
  </si>
  <si>
    <t>C04</t>
  </si>
  <si>
    <t>Adaptacyjne układy sterowania</t>
  </si>
  <si>
    <t>C05</t>
  </si>
  <si>
    <t>Przetwarzanie sygnałów</t>
  </si>
  <si>
    <t>C06</t>
  </si>
  <si>
    <t>Systemy pomiarowe</t>
  </si>
  <si>
    <t>C07</t>
  </si>
  <si>
    <t>Sterowanie predykcyjne</t>
  </si>
  <si>
    <t>C08</t>
  </si>
  <si>
    <t>Optymalizacja wielokryterialna i systemy decyzyjne</t>
  </si>
  <si>
    <t>C09</t>
  </si>
  <si>
    <t>Sterowanie systemami dyskretnymi i hybrydowymi</t>
  </si>
  <si>
    <t>C10</t>
  </si>
  <si>
    <t>Narzędzia informatyczne wspomagające projektowanie układów sterowania</t>
  </si>
  <si>
    <t>C11</t>
  </si>
  <si>
    <t>Metody interakcji człowiek-maszyna</t>
  </si>
  <si>
    <t>C12</t>
  </si>
  <si>
    <t>Seminarium dyplomowe</t>
  </si>
  <si>
    <t>C13</t>
  </si>
  <si>
    <t>Sieci sensoryczne</t>
  </si>
  <si>
    <t>C14</t>
  </si>
  <si>
    <t>Praca dyplomowa magisterska</t>
  </si>
  <si>
    <t>Moduły/Przedmioty specjalnościowe</t>
  </si>
  <si>
    <t>Systemy sterowania procesami przemysłowymi</t>
  </si>
  <si>
    <t>D01-BFSP</t>
  </si>
  <si>
    <t>Komputerowe wspomaganie zarządzania Fabryką 4.0</t>
  </si>
  <si>
    <t>D02-BFSP</t>
  </si>
  <si>
    <t>Wirtualizacja projektowania systemów zrobotyzowanych</t>
  </si>
  <si>
    <t>D03-BFSP</t>
  </si>
  <si>
    <t>Diagnostyka predykcyjna systemów</t>
  </si>
  <si>
    <t>D04-BFSP</t>
  </si>
  <si>
    <t>Wirtualna i rozszerzona rzeczywistość w projektowaniu i utrzymaniu ruchu systemów przemysłowych</t>
  </si>
  <si>
    <t>D05-BFSP</t>
  </si>
  <si>
    <t>Języki modelowania wspierające bezpieczeństwo funkcjonalne</t>
  </si>
  <si>
    <t>D06-BFSP</t>
  </si>
  <si>
    <t>Bezpieczeństwo funkcjonalne systemów</t>
  </si>
  <si>
    <t>D07-BFSP</t>
  </si>
  <si>
    <t>Nowoczesne metody i narzędzia w projektowaniu systemów automatyki przemysłowej</t>
  </si>
  <si>
    <t>D08-BFSP</t>
  </si>
  <si>
    <t>Warsztaty "Edukacja dla Przemysłu 4.0"</t>
  </si>
  <si>
    <t>Moduły/Przedmioty obieralne</t>
  </si>
  <si>
    <t>A01.1</t>
  </si>
  <si>
    <t>Język angielski</t>
  </si>
  <si>
    <t>A01.2</t>
  </si>
  <si>
    <t>Język niemiecki</t>
  </si>
  <si>
    <t>A03.1</t>
  </si>
  <si>
    <t>Etyka biznesu</t>
  </si>
  <si>
    <t>A03.2</t>
  </si>
  <si>
    <t>Etyka zawodowa</t>
  </si>
  <si>
    <t>A08.1</t>
  </si>
  <si>
    <t>Komunikacja społeczna i techniki negocjacji</t>
  </si>
  <si>
    <t>A08.2</t>
  </si>
  <si>
    <t>Socjologia społeczeństwa informacyjnego</t>
  </si>
  <si>
    <t>A09.1</t>
  </si>
  <si>
    <t>Lobbing w życiu publicznym</t>
  </si>
  <si>
    <t>A09.2</t>
  </si>
  <si>
    <t>Instytucje i mechanizmy funkcjonowania Unii Europejskiej</t>
  </si>
  <si>
    <t>Praktyki zawodowe (w tygodniach)</t>
  </si>
  <si>
    <t>P01</t>
  </si>
  <si>
    <t>Praktyka zawodowa</t>
  </si>
  <si>
    <t>Przedmioty jednorazowe</t>
  </si>
  <si>
    <t>A06</t>
  </si>
  <si>
    <t>Szkolenie BHP i przeciwpożarowe</t>
  </si>
  <si>
    <t>A07</t>
  </si>
  <si>
    <t>Podstawy informacji naukowej</t>
  </si>
  <si>
    <t>SUMA</t>
  </si>
  <si>
    <t>liczba obieranych elementów</t>
  </si>
  <si>
    <t>forma zaliczenia</t>
  </si>
  <si>
    <t>wykłady</t>
  </si>
  <si>
    <t>seminaria</t>
  </si>
  <si>
    <t>laboratoria</t>
  </si>
  <si>
    <t>lektorat</t>
  </si>
  <si>
    <t>projekty</t>
  </si>
  <si>
    <t>praca dyplomowa</t>
  </si>
  <si>
    <t>praktyki</t>
  </si>
  <si>
    <t>warsztaty</t>
  </si>
  <si>
    <t>D01-SSPP</t>
  </si>
  <si>
    <t>Pracownia zaawansowanych algorytmów automatyki przemysłowej</t>
  </si>
  <si>
    <t>D02-SSPP</t>
  </si>
  <si>
    <t>Układy tolerujące uszkodzenia</t>
  </si>
  <si>
    <t>D03-SSPP</t>
  </si>
  <si>
    <t>Systemy komputerowego zarządzania produkcją</t>
  </si>
  <si>
    <t>D04-SSPP</t>
  </si>
  <si>
    <t>Układy sterowania robotów</t>
  </si>
  <si>
    <t>D05-SSPP</t>
  </si>
  <si>
    <t>Projektowanie przemysłowych systemów IoT</t>
  </si>
  <si>
    <t>D06-SSPP</t>
  </si>
  <si>
    <t>Wizja maszynowa</t>
  </si>
  <si>
    <t>D07-SSPP</t>
  </si>
  <si>
    <t>Wprowadzenie do bezpieczeństwa funkcjonalnego systemów</t>
  </si>
  <si>
    <t xml:space="preserve">Załącznik nr 2 do Uchwały nr 162  Senatu ZUT z dnia 28 czerwca 2021 r. </t>
  </si>
  <si>
    <t xml:space="preserve">Załącznik nr 2 do Uchwały nr 162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</si>
</sst>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56F3A662-C478-4DB2-A216-206099DE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70490913-9CEC-40AF-BC59-119579B5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48755E46-BF14-400E-BD5C-64F4272F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5A5A2FD4-822E-4A0B-8DEC-8581F0CD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workbookViewId="0">
      <selection activeCell="S10" sqref="S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164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 t="s">
        <v>33</v>
      </c>
      <c r="L14" s="18"/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6" t="s">
        <v>47</v>
      </c>
      <c r="Y14" s="17" t="s">
        <v>33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47</v>
      </c>
      <c r="AL14" s="16" t="s">
        <v>48</v>
      </c>
      <c r="AM14" s="17" t="s">
        <v>32</v>
      </c>
      <c r="AN14" s="17"/>
      <c r="AO14" s="17"/>
      <c r="AP14" s="17"/>
      <c r="AQ14" s="16" t="s">
        <v>47</v>
      </c>
      <c r="AR14" s="17" t="s">
        <v>33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47</v>
      </c>
      <c r="BE14" s="16" t="s">
        <v>48</v>
      </c>
      <c r="BF14" s="17" t="s">
        <v>32</v>
      </c>
      <c r="BG14" s="17"/>
      <c r="BH14" s="17"/>
      <c r="BI14" s="17"/>
      <c r="BJ14" s="16" t="s">
        <v>47</v>
      </c>
      <c r="BK14" s="17" t="s">
        <v>33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47</v>
      </c>
      <c r="BX14" s="16" t="s">
        <v>48</v>
      </c>
      <c r="BY14" s="17" t="s">
        <v>32</v>
      </c>
      <c r="BZ14" s="17"/>
      <c r="CA14" s="17"/>
      <c r="CB14" s="17"/>
      <c r="CC14" s="16" t="s">
        <v>47</v>
      </c>
      <c r="CD14" s="17" t="s">
        <v>33</v>
      </c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47</v>
      </c>
      <c r="CQ14" s="16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6"/>
      <c r="Y15" s="18" t="s">
        <v>36</v>
      </c>
      <c r="Z15" s="18"/>
      <c r="AA15" s="18" t="s">
        <v>37</v>
      </c>
      <c r="AB15" s="18"/>
      <c r="AC15" s="18" t="s">
        <v>38</v>
      </c>
      <c r="AD15" s="18"/>
      <c r="AE15" s="18" t="s">
        <v>39</v>
      </c>
      <c r="AF15" s="18"/>
      <c r="AG15" s="18" t="s">
        <v>40</v>
      </c>
      <c r="AH15" s="18"/>
      <c r="AI15" s="18" t="s">
        <v>41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6"/>
      <c r="AR15" s="18" t="s">
        <v>36</v>
      </c>
      <c r="AS15" s="18"/>
      <c r="AT15" s="18" t="s">
        <v>37</v>
      </c>
      <c r="AU15" s="18"/>
      <c r="AV15" s="18" t="s">
        <v>38</v>
      </c>
      <c r="AW15" s="18"/>
      <c r="AX15" s="18" t="s">
        <v>39</v>
      </c>
      <c r="AY15" s="18"/>
      <c r="AZ15" s="18" t="s">
        <v>40</v>
      </c>
      <c r="BA15" s="18"/>
      <c r="BB15" s="18" t="s">
        <v>41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6"/>
      <c r="BK15" s="18" t="s">
        <v>36</v>
      </c>
      <c r="BL15" s="18"/>
      <c r="BM15" s="18" t="s">
        <v>37</v>
      </c>
      <c r="BN15" s="18"/>
      <c r="BO15" s="18" t="s">
        <v>38</v>
      </c>
      <c r="BP15" s="18"/>
      <c r="BQ15" s="18" t="s">
        <v>39</v>
      </c>
      <c r="BR15" s="18"/>
      <c r="BS15" s="18" t="s">
        <v>40</v>
      </c>
      <c r="BT15" s="18"/>
      <c r="BU15" s="18" t="s">
        <v>41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6"/>
      <c r="CD15" s="18" t="s">
        <v>36</v>
      </c>
      <c r="CE15" s="18"/>
      <c r="CF15" s="18" t="s">
        <v>37</v>
      </c>
      <c r="CG15" s="18"/>
      <c r="CH15" s="18" t="s">
        <v>38</v>
      </c>
      <c r="CI15" s="18"/>
      <c r="CJ15" s="18" t="s">
        <v>39</v>
      </c>
      <c r="CK15" s="18"/>
      <c r="CL15" s="18" t="s">
        <v>40</v>
      </c>
      <c r="CM15" s="18"/>
      <c r="CN15" s="18" t="s">
        <v>41</v>
      </c>
      <c r="CO15" s="18"/>
      <c r="CP15" s="16"/>
      <c r="CQ15" s="16"/>
    </row>
    <row r="16" spans="1:95" ht="20.100000000000001" customHeight="1" x14ac:dyDescent="0.2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30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Y17+AR17+BK17+CD17</f>
        <v>0</v>
      </c>
      <c r="L17" s="6">
        <f t="shared" ref="L17:L23" si="4">AA17+AT17+BM17+CF17</f>
        <v>30</v>
      </c>
      <c r="M17" s="6">
        <f t="shared" ref="M17:M23" si="5">AC17+AV17+BO17+CH17</f>
        <v>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$B$17*1.4</f>
        <v>1.4</v>
      </c>
      <c r="T17" s="11"/>
      <c r="U17" s="10"/>
      <c r="V17" s="11"/>
      <c r="W17" s="10"/>
      <c r="X17" s="7"/>
      <c r="Y17" s="11"/>
      <c r="Z17" s="10"/>
      <c r="AA17" s="11">
        <f>$B$17*30</f>
        <v>30</v>
      </c>
      <c r="AB17" s="10" t="s">
        <v>55</v>
      </c>
      <c r="AC17" s="11"/>
      <c r="AD17" s="10"/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X17+AK17</f>
        <v>3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5</v>
      </c>
      <c r="U18" s="10" t="s">
        <v>56</v>
      </c>
      <c r="V18" s="11"/>
      <c r="W18" s="10"/>
      <c r="X18" s="7">
        <v>0</v>
      </c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2</v>
      </c>
      <c r="B19" s="6">
        <v>1</v>
      </c>
      <c r="C19" s="6"/>
      <c r="D19" s="6"/>
      <c r="E19" s="3" t="s">
        <v>59</v>
      </c>
      <c r="F19" s="6">
        <f>$B$19*COUNTIF(T19:CO19,"e")</f>
        <v>0</v>
      </c>
      <c r="G19" s="6">
        <f>$B$19*COUNTIF(T19:CO19,"z")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f>$B$19*0.6</f>
        <v>0.6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>
        <f>$B$19*15</f>
        <v>15</v>
      </c>
      <c r="BG19" s="10" t="s">
        <v>56</v>
      </c>
      <c r="BH19" s="11"/>
      <c r="BI19" s="10"/>
      <c r="BJ19" s="7">
        <f>$B$19*1</f>
        <v>1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1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60</v>
      </c>
      <c r="E20" s="3" t="s">
        <v>61</v>
      </c>
      <c r="F20" s="6">
        <f>COUNTIF(T20:CO20,"e")</f>
        <v>0</v>
      </c>
      <c r="G20" s="6">
        <f>COUNTIF(T20:CO20,"z")</f>
        <v>1</v>
      </c>
      <c r="H20" s="6">
        <f t="shared" si="0"/>
        <v>30</v>
      </c>
      <c r="I20" s="6">
        <f t="shared" si="1"/>
        <v>30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v>1.2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v>30</v>
      </c>
      <c r="BG20" s="10" t="s">
        <v>56</v>
      </c>
      <c r="BH20" s="11"/>
      <c r="BI20" s="10"/>
      <c r="BJ20" s="7">
        <v>2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2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0.6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7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>
        <v>15</v>
      </c>
      <c r="BG21" s="10" t="s">
        <v>56</v>
      </c>
      <c r="BH21" s="11"/>
      <c r="BI21" s="10"/>
      <c r="BJ21" s="7">
        <v>1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1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$B$22*0.6</f>
        <v>0.6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$B$22*15</f>
        <v>15</v>
      </c>
      <c r="BG22" s="10" t="s">
        <v>56</v>
      </c>
      <c r="BH22" s="11"/>
      <c r="BI22" s="10"/>
      <c r="BJ22" s="7">
        <f>$B$22*1</f>
        <v>1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$B$23*0.6</f>
        <v>0.6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7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>
        <f>$B$23*15</f>
        <v>15</v>
      </c>
      <c r="BG23" s="10" t="s">
        <v>56</v>
      </c>
      <c r="BH23" s="11"/>
      <c r="BI23" s="10"/>
      <c r="BJ23" s="7">
        <f>$B$23*1</f>
        <v>1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1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6</v>
      </c>
      <c r="H24" s="6">
        <f t="shared" si="15"/>
        <v>125</v>
      </c>
      <c r="I24" s="6">
        <f t="shared" si="15"/>
        <v>95</v>
      </c>
      <c r="J24" s="6">
        <f t="shared" si="15"/>
        <v>0</v>
      </c>
      <c r="K24" s="6">
        <f t="shared" si="15"/>
        <v>0</v>
      </c>
      <c r="L24" s="6">
        <f t="shared" si="15"/>
        <v>30</v>
      </c>
      <c r="M24" s="6">
        <f t="shared" si="15"/>
        <v>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9</v>
      </c>
      <c r="R24" s="7">
        <f t="shared" si="15"/>
        <v>3</v>
      </c>
      <c r="S24" s="7">
        <f t="shared" si="15"/>
        <v>5</v>
      </c>
      <c r="T24" s="11">
        <f t="shared" si="15"/>
        <v>5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7">
        <f t="shared" si="15"/>
        <v>0</v>
      </c>
      <c r="Y24" s="11">
        <f t="shared" si="15"/>
        <v>0</v>
      </c>
      <c r="Z24" s="10">
        <f t="shared" si="15"/>
        <v>0</v>
      </c>
      <c r="AA24" s="11">
        <f t="shared" si="15"/>
        <v>30</v>
      </c>
      <c r="AB24" s="10">
        <f t="shared" si="15"/>
        <v>0</v>
      </c>
      <c r="AC24" s="11">
        <f t="shared" si="15"/>
        <v>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3</v>
      </c>
      <c r="AL24" s="7">
        <f t="shared" ref="AL24:BQ24" si="16">SUM(AL17:AL23)</f>
        <v>3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7">
        <f t="shared" si="16"/>
        <v>0</v>
      </c>
      <c r="AR24" s="11">
        <f t="shared" si="16"/>
        <v>0</v>
      </c>
      <c r="AS24" s="10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90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7">
        <f t="shared" si="16"/>
        <v>6</v>
      </c>
      <c r="BK24" s="11">
        <f t="shared" si="16"/>
        <v>0</v>
      </c>
      <c r="BL24" s="10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6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7">
        <f t="shared" si="17"/>
        <v>0</v>
      </c>
      <c r="CD24" s="11">
        <f t="shared" si="17"/>
        <v>0</v>
      </c>
      <c r="CE24" s="10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2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2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9" si="18">COUNTIF(T26:CO26,"e")</f>
        <v>1</v>
      </c>
      <c r="G26" s="6">
        <f t="shared" ref="G26:G39" si="19">COUNTIF(T26:CO26,"z")</f>
        <v>1</v>
      </c>
      <c r="H26" s="6">
        <f t="shared" ref="H26:H39" si="20">SUM(I26:P26)</f>
        <v>60</v>
      </c>
      <c r="I26" s="6">
        <f t="shared" ref="I26:I39" si="21">T26+AM26+BF26+BY26</f>
        <v>30</v>
      </c>
      <c r="J26" s="6">
        <f t="shared" ref="J26:J39" si="22">V26+AO26+BH26+CA26</f>
        <v>0</v>
      </c>
      <c r="K26" s="6">
        <f t="shared" ref="K26:K39" si="23">Y26+AR26+BK26+CD26</f>
        <v>0</v>
      </c>
      <c r="L26" s="6">
        <f t="shared" ref="L26:L39" si="24">AA26+AT26+BM26+CF26</f>
        <v>0</v>
      </c>
      <c r="M26" s="6">
        <f t="shared" ref="M26:M39" si="25">AC26+AV26+BO26+CH26</f>
        <v>30</v>
      </c>
      <c r="N26" s="6">
        <f t="shared" ref="N26:N39" si="26">AE26+AX26+BQ26+CJ26</f>
        <v>0</v>
      </c>
      <c r="O26" s="6">
        <f t="shared" ref="O26:O39" si="27">AG26+AZ26+BS26+CL26</f>
        <v>0</v>
      </c>
      <c r="P26" s="6">
        <f t="shared" ref="P26:P39" si="28">AI26+BB26+BU26+CN26</f>
        <v>0</v>
      </c>
      <c r="Q26" s="7">
        <f t="shared" ref="Q26:Q39" si="29">AL26+BE26+BX26+CQ26</f>
        <v>4</v>
      </c>
      <c r="R26" s="7">
        <f t="shared" ref="R26:R39" si="30">AK26+BD26+BW26+CP26</f>
        <v>2</v>
      </c>
      <c r="S26" s="7">
        <v>2.6</v>
      </c>
      <c r="T26" s="11">
        <v>30</v>
      </c>
      <c r="U26" s="10" t="s">
        <v>55</v>
      </c>
      <c r="V26" s="11"/>
      <c r="W26" s="10"/>
      <c r="X26" s="7">
        <v>2</v>
      </c>
      <c r="Y26" s="11"/>
      <c r="Z26" s="10"/>
      <c r="AA26" s="11"/>
      <c r="AB26" s="10"/>
      <c r="AC26" s="11">
        <v>30</v>
      </c>
      <c r="AD26" s="10" t="s">
        <v>56</v>
      </c>
      <c r="AE26" s="11"/>
      <c r="AF26" s="10"/>
      <c r="AG26" s="11"/>
      <c r="AH26" s="10"/>
      <c r="AI26" s="11"/>
      <c r="AJ26" s="10"/>
      <c r="AK26" s="7">
        <v>2</v>
      </c>
      <c r="AL26" s="7">
        <f t="shared" ref="AL26:AL39" si="31">X26+AK26</f>
        <v>4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39" si="32">AQ26+BD26</f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39" si="33">BJ26+BW26</f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39" si="34">CC26+CP26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60</v>
      </c>
      <c r="I27" s="6">
        <f t="shared" si="21"/>
        <v>30</v>
      </c>
      <c r="J27" s="6">
        <f t="shared" si="22"/>
        <v>0</v>
      </c>
      <c r="K27" s="6">
        <f t="shared" si="23"/>
        <v>30</v>
      </c>
      <c r="L27" s="6">
        <f t="shared" si="24"/>
        <v>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4</v>
      </c>
      <c r="R27" s="7">
        <f t="shared" si="30"/>
        <v>2</v>
      </c>
      <c r="S27" s="7">
        <v>2.6</v>
      </c>
      <c r="T27" s="11">
        <v>30</v>
      </c>
      <c r="U27" s="10" t="s">
        <v>55</v>
      </c>
      <c r="V27" s="11"/>
      <c r="W27" s="10"/>
      <c r="X27" s="7">
        <v>2</v>
      </c>
      <c r="Y27" s="11">
        <v>30</v>
      </c>
      <c r="Z27" s="10" t="s">
        <v>56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>
        <v>2</v>
      </c>
      <c r="AL27" s="7">
        <f t="shared" si="31"/>
        <v>4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1</v>
      </c>
      <c r="G28" s="6">
        <f t="shared" si="19"/>
        <v>1</v>
      </c>
      <c r="H28" s="6">
        <f t="shared" si="20"/>
        <v>45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0</v>
      </c>
      <c r="M28" s="6">
        <f t="shared" si="25"/>
        <v>30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2</v>
      </c>
      <c r="R28" s="7">
        <f t="shared" si="30"/>
        <v>1.4</v>
      </c>
      <c r="S28" s="7">
        <v>1.8</v>
      </c>
      <c r="T28" s="11">
        <v>15</v>
      </c>
      <c r="U28" s="10" t="s">
        <v>55</v>
      </c>
      <c r="V28" s="11"/>
      <c r="W28" s="10"/>
      <c r="X28" s="7">
        <v>0.6</v>
      </c>
      <c r="Y28" s="11"/>
      <c r="Z28" s="10"/>
      <c r="AA28" s="11"/>
      <c r="AB28" s="10"/>
      <c r="AC28" s="11">
        <v>30</v>
      </c>
      <c r="AD28" s="10" t="s">
        <v>56</v>
      </c>
      <c r="AE28" s="11"/>
      <c r="AF28" s="10"/>
      <c r="AG28" s="11"/>
      <c r="AH28" s="10"/>
      <c r="AI28" s="11"/>
      <c r="AJ28" s="10"/>
      <c r="AK28" s="7">
        <v>1.4</v>
      </c>
      <c r="AL28" s="7">
        <f t="shared" si="31"/>
        <v>2</v>
      </c>
      <c r="AM28" s="11"/>
      <c r="AN28" s="10"/>
      <c r="AO28" s="11"/>
      <c r="AP28" s="10"/>
      <c r="AQ28" s="7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30</v>
      </c>
      <c r="J29" s="6">
        <f t="shared" si="22"/>
        <v>0</v>
      </c>
      <c r="K29" s="6">
        <f t="shared" si="23"/>
        <v>30</v>
      </c>
      <c r="L29" s="6">
        <f t="shared" si="24"/>
        <v>0</v>
      </c>
      <c r="M29" s="6">
        <f t="shared" si="25"/>
        <v>0</v>
      </c>
      <c r="N29" s="6">
        <f t="shared" si="26"/>
        <v>0</v>
      </c>
      <c r="O29" s="6">
        <f t="shared" si="27"/>
        <v>0</v>
      </c>
      <c r="P29" s="6">
        <f t="shared" si="28"/>
        <v>0</v>
      </c>
      <c r="Q29" s="7">
        <f t="shared" si="29"/>
        <v>4</v>
      </c>
      <c r="R29" s="7">
        <f t="shared" si="30"/>
        <v>2</v>
      </c>
      <c r="S29" s="7">
        <v>2.4</v>
      </c>
      <c r="T29" s="11">
        <v>30</v>
      </c>
      <c r="U29" s="10" t="s">
        <v>56</v>
      </c>
      <c r="V29" s="11"/>
      <c r="W29" s="10"/>
      <c r="X29" s="7">
        <v>2</v>
      </c>
      <c r="Y29" s="11">
        <v>30</v>
      </c>
      <c r="Z29" s="10" t="s">
        <v>56</v>
      </c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>
        <v>2</v>
      </c>
      <c r="AL29" s="7">
        <f t="shared" si="31"/>
        <v>4</v>
      </c>
      <c r="AM29" s="11"/>
      <c r="AN29" s="10"/>
      <c r="AO29" s="11"/>
      <c r="AP29" s="10"/>
      <c r="AQ29" s="7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2"/>
        <v>0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0</v>
      </c>
      <c r="G30" s="6">
        <f t="shared" si="19"/>
        <v>2</v>
      </c>
      <c r="H30" s="6">
        <f t="shared" si="20"/>
        <v>75</v>
      </c>
      <c r="I30" s="6">
        <f t="shared" si="21"/>
        <v>30</v>
      </c>
      <c r="J30" s="6">
        <f t="shared" si="22"/>
        <v>0</v>
      </c>
      <c r="K30" s="6">
        <f t="shared" si="23"/>
        <v>45</v>
      </c>
      <c r="L30" s="6">
        <f t="shared" si="24"/>
        <v>0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3</v>
      </c>
      <c r="T30" s="11">
        <v>30</v>
      </c>
      <c r="U30" s="10" t="s">
        <v>56</v>
      </c>
      <c r="V30" s="11"/>
      <c r="W30" s="10"/>
      <c r="X30" s="7">
        <v>2</v>
      </c>
      <c r="Y30" s="11">
        <v>45</v>
      </c>
      <c r="Z30" s="10" t="s">
        <v>56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45</v>
      </c>
      <c r="I31" s="6">
        <f t="shared" si="21"/>
        <v>15</v>
      </c>
      <c r="J31" s="6">
        <f t="shared" si="22"/>
        <v>0</v>
      </c>
      <c r="K31" s="6">
        <f t="shared" si="23"/>
        <v>30</v>
      </c>
      <c r="L31" s="6">
        <f t="shared" si="24"/>
        <v>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3</v>
      </c>
      <c r="R31" s="7">
        <f t="shared" si="30"/>
        <v>2</v>
      </c>
      <c r="S31" s="7">
        <v>1.8</v>
      </c>
      <c r="T31" s="11">
        <v>15</v>
      </c>
      <c r="U31" s="10" t="s">
        <v>56</v>
      </c>
      <c r="V31" s="11"/>
      <c r="W31" s="10"/>
      <c r="X31" s="7">
        <v>1</v>
      </c>
      <c r="Y31" s="11">
        <v>30</v>
      </c>
      <c r="Z31" s="10" t="s">
        <v>56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>
        <v>2</v>
      </c>
      <c r="AL31" s="7">
        <f t="shared" si="31"/>
        <v>3</v>
      </c>
      <c r="AM31" s="11"/>
      <c r="AN31" s="10"/>
      <c r="AO31" s="11"/>
      <c r="AP31" s="10"/>
      <c r="AQ31" s="7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1</v>
      </c>
      <c r="G32" s="6">
        <f t="shared" si="19"/>
        <v>1</v>
      </c>
      <c r="H32" s="6">
        <f t="shared" si="20"/>
        <v>45</v>
      </c>
      <c r="I32" s="6">
        <f t="shared" si="21"/>
        <v>15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30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3</v>
      </c>
      <c r="R32" s="7">
        <f t="shared" si="30"/>
        <v>2.2000000000000002</v>
      </c>
      <c r="S32" s="7">
        <v>2</v>
      </c>
      <c r="T32" s="11">
        <v>15</v>
      </c>
      <c r="U32" s="10" t="s">
        <v>55</v>
      </c>
      <c r="V32" s="11"/>
      <c r="W32" s="10"/>
      <c r="X32" s="7">
        <v>0.8</v>
      </c>
      <c r="Y32" s="11"/>
      <c r="Z32" s="10"/>
      <c r="AA32" s="11"/>
      <c r="AB32" s="10"/>
      <c r="AC32" s="11">
        <v>30</v>
      </c>
      <c r="AD32" s="10" t="s">
        <v>56</v>
      </c>
      <c r="AE32" s="11"/>
      <c r="AF32" s="10"/>
      <c r="AG32" s="11"/>
      <c r="AH32" s="10"/>
      <c r="AI32" s="11"/>
      <c r="AJ32" s="10"/>
      <c r="AK32" s="7">
        <v>2.2000000000000002</v>
      </c>
      <c r="AL32" s="7">
        <f t="shared" si="31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1</v>
      </c>
      <c r="G33" s="6">
        <f t="shared" si="19"/>
        <v>1</v>
      </c>
      <c r="H33" s="6">
        <f t="shared" si="20"/>
        <v>30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15</v>
      </c>
      <c r="N33" s="6">
        <f t="shared" si="26"/>
        <v>0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1.4</v>
      </c>
      <c r="T33" s="11">
        <v>15</v>
      </c>
      <c r="U33" s="10" t="s">
        <v>55</v>
      </c>
      <c r="V33" s="11"/>
      <c r="W33" s="10"/>
      <c r="X33" s="7">
        <v>1</v>
      </c>
      <c r="Y33" s="11"/>
      <c r="Z33" s="10"/>
      <c r="AA33" s="11"/>
      <c r="AB33" s="10"/>
      <c r="AC33" s="11">
        <v>15</v>
      </c>
      <c r="AD33" s="10" t="s">
        <v>56</v>
      </c>
      <c r="AE33" s="11"/>
      <c r="AF33" s="10"/>
      <c r="AG33" s="11"/>
      <c r="AH33" s="10"/>
      <c r="AI33" s="11"/>
      <c r="AJ33" s="10"/>
      <c r="AK33" s="7">
        <v>1</v>
      </c>
      <c r="AL33" s="7">
        <f t="shared" si="31"/>
        <v>2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2</v>
      </c>
      <c r="H34" s="6">
        <f t="shared" si="20"/>
        <v>60</v>
      </c>
      <c r="I34" s="6">
        <f t="shared" si="21"/>
        <v>15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45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4</v>
      </c>
      <c r="R34" s="7">
        <f t="shared" si="30"/>
        <v>2.8</v>
      </c>
      <c r="S34" s="7">
        <v>2.4</v>
      </c>
      <c r="T34" s="11"/>
      <c r="U34" s="10"/>
      <c r="V34" s="11"/>
      <c r="W34" s="10"/>
      <c r="X34" s="7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>
        <v>15</v>
      </c>
      <c r="AN34" s="10" t="s">
        <v>56</v>
      </c>
      <c r="AO34" s="11"/>
      <c r="AP34" s="10"/>
      <c r="AQ34" s="7">
        <v>1.2</v>
      </c>
      <c r="AR34" s="11"/>
      <c r="AS34" s="10"/>
      <c r="AT34" s="11"/>
      <c r="AU34" s="10"/>
      <c r="AV34" s="11">
        <v>45</v>
      </c>
      <c r="AW34" s="10" t="s">
        <v>56</v>
      </c>
      <c r="AX34" s="11"/>
      <c r="AY34" s="10"/>
      <c r="AZ34" s="11"/>
      <c r="BA34" s="10"/>
      <c r="BB34" s="11"/>
      <c r="BC34" s="10"/>
      <c r="BD34" s="7">
        <v>2.8</v>
      </c>
      <c r="BE34" s="7">
        <f t="shared" si="32"/>
        <v>4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60</v>
      </c>
      <c r="I35" s="6">
        <f t="shared" si="21"/>
        <v>15</v>
      </c>
      <c r="J35" s="6">
        <f t="shared" si="22"/>
        <v>0</v>
      </c>
      <c r="K35" s="6">
        <f t="shared" si="23"/>
        <v>45</v>
      </c>
      <c r="L35" s="6">
        <f t="shared" si="24"/>
        <v>0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3</v>
      </c>
      <c r="R35" s="7">
        <f t="shared" si="30"/>
        <v>2.2000000000000002</v>
      </c>
      <c r="S35" s="7">
        <v>2.4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15</v>
      </c>
      <c r="AN35" s="10" t="s">
        <v>56</v>
      </c>
      <c r="AO35" s="11"/>
      <c r="AP35" s="10"/>
      <c r="AQ35" s="7">
        <v>0.8</v>
      </c>
      <c r="AR35" s="11">
        <v>45</v>
      </c>
      <c r="AS35" s="10" t="s">
        <v>56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>
        <v>2.2000000000000002</v>
      </c>
      <c r="BE35" s="7">
        <f t="shared" si="32"/>
        <v>3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0</v>
      </c>
      <c r="G36" s="6">
        <f t="shared" si="19"/>
        <v>2</v>
      </c>
      <c r="H36" s="6">
        <f t="shared" si="20"/>
        <v>48</v>
      </c>
      <c r="I36" s="6">
        <f t="shared" si="21"/>
        <v>15</v>
      </c>
      <c r="J36" s="6">
        <f t="shared" si="22"/>
        <v>0</v>
      </c>
      <c r="K36" s="6">
        <f t="shared" si="23"/>
        <v>0</v>
      </c>
      <c r="L36" s="6">
        <f t="shared" si="24"/>
        <v>0</v>
      </c>
      <c r="M36" s="6">
        <f t="shared" si="25"/>
        <v>33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2</v>
      </c>
      <c r="R36" s="7">
        <f t="shared" si="30"/>
        <v>1.4</v>
      </c>
      <c r="S36" s="7">
        <v>1.9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15</v>
      </c>
      <c r="AN36" s="10" t="s">
        <v>56</v>
      </c>
      <c r="AO36" s="11"/>
      <c r="AP36" s="10"/>
      <c r="AQ36" s="7">
        <v>0.6</v>
      </c>
      <c r="AR36" s="11"/>
      <c r="AS36" s="10"/>
      <c r="AT36" s="11"/>
      <c r="AU36" s="10"/>
      <c r="AV36" s="11">
        <v>33</v>
      </c>
      <c r="AW36" s="10" t="s">
        <v>56</v>
      </c>
      <c r="AX36" s="11"/>
      <c r="AY36" s="10"/>
      <c r="AZ36" s="11"/>
      <c r="BA36" s="10"/>
      <c r="BB36" s="11"/>
      <c r="BC36" s="10"/>
      <c r="BD36" s="7">
        <v>1.4</v>
      </c>
      <c r="BE36" s="7">
        <f t="shared" si="32"/>
        <v>2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/>
      <c r="B37" s="6"/>
      <c r="C37" s="6"/>
      <c r="D37" s="6" t="s">
        <v>90</v>
      </c>
      <c r="E37" s="3" t="s">
        <v>91</v>
      </c>
      <c r="F37" s="6">
        <f t="shared" si="18"/>
        <v>0</v>
      </c>
      <c r="G37" s="6">
        <f t="shared" si="19"/>
        <v>1</v>
      </c>
      <c r="H37" s="6">
        <f t="shared" si="20"/>
        <v>30</v>
      </c>
      <c r="I37" s="6">
        <f t="shared" si="21"/>
        <v>0</v>
      </c>
      <c r="J37" s="6">
        <f t="shared" si="22"/>
        <v>30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0</v>
      </c>
      <c r="O37" s="6">
        <f t="shared" si="27"/>
        <v>0</v>
      </c>
      <c r="P37" s="6">
        <f t="shared" si="28"/>
        <v>0</v>
      </c>
      <c r="Q37" s="7">
        <f t="shared" si="29"/>
        <v>2</v>
      </c>
      <c r="R37" s="7">
        <f t="shared" si="30"/>
        <v>0</v>
      </c>
      <c r="S37" s="7">
        <v>1.2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/>
      <c r="AN37" s="10"/>
      <c r="AO37" s="11"/>
      <c r="AP37" s="10"/>
      <c r="AQ37" s="7"/>
      <c r="AR37" s="11"/>
      <c r="AS37" s="10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2"/>
        <v>0</v>
      </c>
      <c r="BF37" s="11"/>
      <c r="BG37" s="10"/>
      <c r="BH37" s="11">
        <v>30</v>
      </c>
      <c r="BI37" s="10" t="s">
        <v>56</v>
      </c>
      <c r="BJ37" s="7">
        <v>2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2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92</v>
      </c>
      <c r="E38" s="3" t="s">
        <v>93</v>
      </c>
      <c r="F38" s="6">
        <f t="shared" si="18"/>
        <v>0</v>
      </c>
      <c r="G38" s="6">
        <f t="shared" si="19"/>
        <v>2</v>
      </c>
      <c r="H38" s="6">
        <f t="shared" si="20"/>
        <v>45</v>
      </c>
      <c r="I38" s="6">
        <f t="shared" si="21"/>
        <v>15</v>
      </c>
      <c r="J38" s="6">
        <f t="shared" si="22"/>
        <v>0</v>
      </c>
      <c r="K38" s="6">
        <f t="shared" si="23"/>
        <v>30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</v>
      </c>
      <c r="R38" s="7">
        <f t="shared" si="30"/>
        <v>1.4</v>
      </c>
      <c r="S38" s="7">
        <v>1.8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>
        <v>15</v>
      </c>
      <c r="AN38" s="10" t="s">
        <v>56</v>
      </c>
      <c r="AO38" s="11"/>
      <c r="AP38" s="10"/>
      <c r="AQ38" s="7">
        <v>0.6</v>
      </c>
      <c r="AR38" s="11">
        <v>30</v>
      </c>
      <c r="AS38" s="10" t="s">
        <v>56</v>
      </c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>
        <v>1.4</v>
      </c>
      <c r="BE38" s="7">
        <f t="shared" si="32"/>
        <v>2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3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4"/>
        <v>0</v>
      </c>
    </row>
    <row r="39" spans="1:95" x14ac:dyDescent="0.2">
      <c r="A39" s="6"/>
      <c r="B39" s="6"/>
      <c r="C39" s="6"/>
      <c r="D39" s="6" t="s">
        <v>94</v>
      </c>
      <c r="E39" s="3" t="s">
        <v>95</v>
      </c>
      <c r="F39" s="6">
        <f t="shared" si="18"/>
        <v>0</v>
      </c>
      <c r="G39" s="6">
        <f t="shared" si="19"/>
        <v>1</v>
      </c>
      <c r="H39" s="6">
        <f t="shared" si="20"/>
        <v>0</v>
      </c>
      <c r="I39" s="6">
        <f t="shared" si="21"/>
        <v>0</v>
      </c>
      <c r="J39" s="6">
        <f t="shared" si="22"/>
        <v>0</v>
      </c>
      <c r="K39" s="6">
        <f t="shared" si="23"/>
        <v>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20</v>
      </c>
      <c r="R39" s="7">
        <f t="shared" si="30"/>
        <v>20</v>
      </c>
      <c r="S39" s="7">
        <v>0.6</v>
      </c>
      <c r="T39" s="11"/>
      <c r="U39" s="10"/>
      <c r="V39" s="11"/>
      <c r="W39" s="10"/>
      <c r="X39" s="7"/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7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7"/>
      <c r="BK39" s="11"/>
      <c r="BL39" s="10"/>
      <c r="BM39" s="11"/>
      <c r="BN39" s="10"/>
      <c r="BO39" s="11"/>
      <c r="BP39" s="10"/>
      <c r="BQ39" s="11">
        <v>0</v>
      </c>
      <c r="BR39" s="10" t="s">
        <v>56</v>
      </c>
      <c r="BS39" s="11"/>
      <c r="BT39" s="10"/>
      <c r="BU39" s="11"/>
      <c r="BV39" s="10"/>
      <c r="BW39" s="7">
        <v>20</v>
      </c>
      <c r="BX39" s="7">
        <f t="shared" si="33"/>
        <v>20</v>
      </c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0</v>
      </c>
    </row>
    <row r="40" spans="1:95" ht="15.95" customHeight="1" x14ac:dyDescent="0.2">
      <c r="A40" s="6"/>
      <c r="B40" s="6"/>
      <c r="C40" s="6"/>
      <c r="D40" s="6"/>
      <c r="E40" s="6" t="s">
        <v>66</v>
      </c>
      <c r="F40" s="6">
        <f t="shared" ref="F40:AK40" si="35">SUM(F26:F39)</f>
        <v>5</v>
      </c>
      <c r="G40" s="6">
        <f t="shared" si="35"/>
        <v>21</v>
      </c>
      <c r="H40" s="6">
        <f t="shared" si="35"/>
        <v>663</v>
      </c>
      <c r="I40" s="6">
        <f t="shared" si="35"/>
        <v>240</v>
      </c>
      <c r="J40" s="6">
        <f t="shared" si="35"/>
        <v>30</v>
      </c>
      <c r="K40" s="6">
        <f t="shared" si="35"/>
        <v>210</v>
      </c>
      <c r="L40" s="6">
        <f t="shared" si="35"/>
        <v>0</v>
      </c>
      <c r="M40" s="6">
        <f t="shared" si="35"/>
        <v>183</v>
      </c>
      <c r="N40" s="6">
        <f t="shared" si="35"/>
        <v>0</v>
      </c>
      <c r="O40" s="6">
        <f t="shared" si="35"/>
        <v>0</v>
      </c>
      <c r="P40" s="6">
        <f t="shared" si="35"/>
        <v>0</v>
      </c>
      <c r="Q40" s="7">
        <f t="shared" si="35"/>
        <v>60</v>
      </c>
      <c r="R40" s="7">
        <f t="shared" si="35"/>
        <v>43.4</v>
      </c>
      <c r="S40" s="7">
        <f t="shared" si="35"/>
        <v>27.9</v>
      </c>
      <c r="T40" s="11">
        <f t="shared" si="35"/>
        <v>180</v>
      </c>
      <c r="U40" s="10">
        <f t="shared" si="35"/>
        <v>0</v>
      </c>
      <c r="V40" s="11">
        <f t="shared" si="35"/>
        <v>0</v>
      </c>
      <c r="W40" s="10">
        <f t="shared" si="35"/>
        <v>0</v>
      </c>
      <c r="X40" s="7">
        <f t="shared" si="35"/>
        <v>11.4</v>
      </c>
      <c r="Y40" s="11">
        <f t="shared" si="35"/>
        <v>135</v>
      </c>
      <c r="Z40" s="10">
        <f t="shared" si="35"/>
        <v>0</v>
      </c>
      <c r="AA40" s="11">
        <f t="shared" si="35"/>
        <v>0</v>
      </c>
      <c r="AB40" s="10">
        <f t="shared" si="35"/>
        <v>0</v>
      </c>
      <c r="AC40" s="11">
        <f t="shared" si="35"/>
        <v>105</v>
      </c>
      <c r="AD40" s="10">
        <f t="shared" si="35"/>
        <v>0</v>
      </c>
      <c r="AE40" s="11">
        <f t="shared" si="35"/>
        <v>0</v>
      </c>
      <c r="AF40" s="10">
        <f t="shared" si="35"/>
        <v>0</v>
      </c>
      <c r="AG40" s="11">
        <f t="shared" si="35"/>
        <v>0</v>
      </c>
      <c r="AH40" s="10">
        <f t="shared" si="35"/>
        <v>0</v>
      </c>
      <c r="AI40" s="11">
        <f t="shared" si="35"/>
        <v>0</v>
      </c>
      <c r="AJ40" s="10">
        <f t="shared" si="35"/>
        <v>0</v>
      </c>
      <c r="AK40" s="7">
        <f t="shared" si="35"/>
        <v>15.600000000000001</v>
      </c>
      <c r="AL40" s="7">
        <f t="shared" ref="AL40:BQ40" si="36">SUM(AL26:AL39)</f>
        <v>27</v>
      </c>
      <c r="AM40" s="11">
        <f t="shared" si="36"/>
        <v>60</v>
      </c>
      <c r="AN40" s="10">
        <f t="shared" si="36"/>
        <v>0</v>
      </c>
      <c r="AO40" s="11">
        <f t="shared" si="36"/>
        <v>0</v>
      </c>
      <c r="AP40" s="10">
        <f t="shared" si="36"/>
        <v>0</v>
      </c>
      <c r="AQ40" s="7">
        <f t="shared" si="36"/>
        <v>3.2</v>
      </c>
      <c r="AR40" s="11">
        <f t="shared" si="36"/>
        <v>75</v>
      </c>
      <c r="AS40" s="10">
        <f t="shared" si="36"/>
        <v>0</v>
      </c>
      <c r="AT40" s="11">
        <f t="shared" si="36"/>
        <v>0</v>
      </c>
      <c r="AU40" s="10">
        <f t="shared" si="36"/>
        <v>0</v>
      </c>
      <c r="AV40" s="11">
        <f t="shared" si="36"/>
        <v>78</v>
      </c>
      <c r="AW40" s="10">
        <f t="shared" si="36"/>
        <v>0</v>
      </c>
      <c r="AX40" s="11">
        <f t="shared" si="36"/>
        <v>0</v>
      </c>
      <c r="AY40" s="10">
        <f t="shared" si="36"/>
        <v>0</v>
      </c>
      <c r="AZ40" s="11">
        <f t="shared" si="36"/>
        <v>0</v>
      </c>
      <c r="BA40" s="10">
        <f t="shared" si="36"/>
        <v>0</v>
      </c>
      <c r="BB40" s="11">
        <f t="shared" si="36"/>
        <v>0</v>
      </c>
      <c r="BC40" s="10">
        <f t="shared" si="36"/>
        <v>0</v>
      </c>
      <c r="BD40" s="7">
        <f t="shared" si="36"/>
        <v>7.8000000000000007</v>
      </c>
      <c r="BE40" s="7">
        <f t="shared" si="36"/>
        <v>11</v>
      </c>
      <c r="BF40" s="11">
        <f t="shared" si="36"/>
        <v>0</v>
      </c>
      <c r="BG40" s="10">
        <f t="shared" si="36"/>
        <v>0</v>
      </c>
      <c r="BH40" s="11">
        <f t="shared" si="36"/>
        <v>30</v>
      </c>
      <c r="BI40" s="10">
        <f t="shared" si="36"/>
        <v>0</v>
      </c>
      <c r="BJ40" s="7">
        <f t="shared" si="36"/>
        <v>2</v>
      </c>
      <c r="BK40" s="11">
        <f t="shared" si="36"/>
        <v>0</v>
      </c>
      <c r="BL40" s="10">
        <f t="shared" si="36"/>
        <v>0</v>
      </c>
      <c r="BM40" s="11">
        <f t="shared" si="36"/>
        <v>0</v>
      </c>
      <c r="BN40" s="10">
        <f t="shared" si="36"/>
        <v>0</v>
      </c>
      <c r="BO40" s="11">
        <f t="shared" si="36"/>
        <v>0</v>
      </c>
      <c r="BP40" s="10">
        <f t="shared" si="36"/>
        <v>0</v>
      </c>
      <c r="BQ40" s="11">
        <f t="shared" si="36"/>
        <v>0</v>
      </c>
      <c r="BR40" s="10">
        <f t="shared" ref="BR40:CQ40" si="37">SUM(BR26:BR39)</f>
        <v>0</v>
      </c>
      <c r="BS40" s="11">
        <f t="shared" si="37"/>
        <v>0</v>
      </c>
      <c r="BT40" s="10">
        <f t="shared" si="37"/>
        <v>0</v>
      </c>
      <c r="BU40" s="11">
        <f t="shared" si="37"/>
        <v>0</v>
      </c>
      <c r="BV40" s="10">
        <f t="shared" si="37"/>
        <v>0</v>
      </c>
      <c r="BW40" s="7">
        <f t="shared" si="37"/>
        <v>20</v>
      </c>
      <c r="BX40" s="7">
        <f t="shared" si="37"/>
        <v>22</v>
      </c>
      <c r="BY40" s="11">
        <f t="shared" si="37"/>
        <v>0</v>
      </c>
      <c r="BZ40" s="10">
        <f t="shared" si="37"/>
        <v>0</v>
      </c>
      <c r="CA40" s="11">
        <f t="shared" si="37"/>
        <v>0</v>
      </c>
      <c r="CB40" s="10">
        <f t="shared" si="37"/>
        <v>0</v>
      </c>
      <c r="CC40" s="7">
        <f t="shared" si="37"/>
        <v>0</v>
      </c>
      <c r="CD40" s="11">
        <f t="shared" si="37"/>
        <v>0</v>
      </c>
      <c r="CE40" s="10">
        <f t="shared" si="37"/>
        <v>0</v>
      </c>
      <c r="CF40" s="11">
        <f t="shared" si="37"/>
        <v>0</v>
      </c>
      <c r="CG40" s="10">
        <f t="shared" si="37"/>
        <v>0</v>
      </c>
      <c r="CH40" s="11">
        <f t="shared" si="37"/>
        <v>0</v>
      </c>
      <c r="CI40" s="10">
        <f t="shared" si="37"/>
        <v>0</v>
      </c>
      <c r="CJ40" s="11">
        <f t="shared" si="37"/>
        <v>0</v>
      </c>
      <c r="CK40" s="10">
        <f t="shared" si="37"/>
        <v>0</v>
      </c>
      <c r="CL40" s="11">
        <f t="shared" si="37"/>
        <v>0</v>
      </c>
      <c r="CM40" s="10">
        <f t="shared" si="37"/>
        <v>0</v>
      </c>
      <c r="CN40" s="11">
        <f t="shared" si="37"/>
        <v>0</v>
      </c>
      <c r="CO40" s="10">
        <f t="shared" si="37"/>
        <v>0</v>
      </c>
      <c r="CP40" s="7">
        <f t="shared" si="37"/>
        <v>0</v>
      </c>
      <c r="CQ40" s="7">
        <f t="shared" si="37"/>
        <v>0</v>
      </c>
    </row>
    <row r="41" spans="1:95" ht="20.100000000000001" customHeight="1" x14ac:dyDescent="0.2">
      <c r="A41" s="12" t="s">
        <v>96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2"/>
      <c r="CQ41" s="13"/>
    </row>
    <row r="42" spans="1:95" x14ac:dyDescent="0.2">
      <c r="A42" s="6"/>
      <c r="B42" s="6"/>
      <c r="C42" s="6"/>
      <c r="D42" s="6" t="s">
        <v>98</v>
      </c>
      <c r="E42" s="3" t="s">
        <v>99</v>
      </c>
      <c r="F42" s="6">
        <f t="shared" ref="F42:F49" si="38">COUNTIF(T42:CO42,"e")</f>
        <v>0</v>
      </c>
      <c r="G42" s="6">
        <f t="shared" ref="G42:G49" si="39">COUNTIF(T42:CO42,"z")</f>
        <v>3</v>
      </c>
      <c r="H42" s="6">
        <f t="shared" ref="H42:H49" si="40">SUM(I42:P42)</f>
        <v>60</v>
      </c>
      <c r="I42" s="6">
        <f t="shared" ref="I42:I49" si="41">T42+AM42+BF42+BY42</f>
        <v>15</v>
      </c>
      <c r="J42" s="6">
        <f t="shared" ref="J42:J49" si="42">V42+AO42+BH42+CA42</f>
        <v>0</v>
      </c>
      <c r="K42" s="6">
        <f t="shared" ref="K42:K49" si="43">Y42+AR42+BK42+CD42</f>
        <v>30</v>
      </c>
      <c r="L42" s="6">
        <f t="shared" ref="L42:L49" si="44">AA42+AT42+BM42+CF42</f>
        <v>0</v>
      </c>
      <c r="M42" s="6">
        <f t="shared" ref="M42:M49" si="45">AC42+AV42+BO42+CH42</f>
        <v>15</v>
      </c>
      <c r="N42" s="6">
        <f t="shared" ref="N42:N49" si="46">AE42+AX42+BQ42+CJ42</f>
        <v>0</v>
      </c>
      <c r="O42" s="6">
        <f t="shared" ref="O42:O49" si="47">AG42+AZ42+BS42+CL42</f>
        <v>0</v>
      </c>
      <c r="P42" s="6">
        <f t="shared" ref="P42:P49" si="48">AI42+BB42+BU42+CN42</f>
        <v>0</v>
      </c>
      <c r="Q42" s="7">
        <f t="shared" ref="Q42:Q49" si="49">AL42+BE42+BX42+CQ42</f>
        <v>4</v>
      </c>
      <c r="R42" s="7">
        <f t="shared" ref="R42:R49" si="50">AK42+BD42+BW42+CP42</f>
        <v>3</v>
      </c>
      <c r="S42" s="7">
        <v>2.4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ref="AL42:AL49" si="51">X42+AK42</f>
        <v>0</v>
      </c>
      <c r="AM42" s="11">
        <v>15</v>
      </c>
      <c r="AN42" s="10" t="s">
        <v>56</v>
      </c>
      <c r="AO42" s="11"/>
      <c r="AP42" s="10"/>
      <c r="AQ42" s="7">
        <v>1</v>
      </c>
      <c r="AR42" s="11">
        <v>30</v>
      </c>
      <c r="AS42" s="10" t="s">
        <v>56</v>
      </c>
      <c r="AT42" s="11"/>
      <c r="AU42" s="10"/>
      <c r="AV42" s="11">
        <v>15</v>
      </c>
      <c r="AW42" s="10" t="s">
        <v>56</v>
      </c>
      <c r="AX42" s="11"/>
      <c r="AY42" s="10"/>
      <c r="AZ42" s="11"/>
      <c r="BA42" s="10"/>
      <c r="BB42" s="11"/>
      <c r="BC42" s="10"/>
      <c r="BD42" s="7">
        <v>3</v>
      </c>
      <c r="BE42" s="7">
        <f t="shared" ref="BE42:BE49" si="52">AQ42+BD42</f>
        <v>4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ref="BX42:BX49" si="53">BJ42+BW42</f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ref="CQ42:CQ49" si="54">CC42+CP42</f>
        <v>0</v>
      </c>
    </row>
    <row r="43" spans="1:95" x14ac:dyDescent="0.2">
      <c r="A43" s="6"/>
      <c r="B43" s="6"/>
      <c r="C43" s="6"/>
      <c r="D43" s="6" t="s">
        <v>100</v>
      </c>
      <c r="E43" s="3" t="s">
        <v>101</v>
      </c>
      <c r="F43" s="6">
        <f t="shared" si="38"/>
        <v>1</v>
      </c>
      <c r="G43" s="6">
        <f t="shared" si="39"/>
        <v>1</v>
      </c>
      <c r="H43" s="6">
        <f t="shared" si="40"/>
        <v>25</v>
      </c>
      <c r="I43" s="6">
        <f t="shared" si="41"/>
        <v>10</v>
      </c>
      <c r="J43" s="6">
        <f t="shared" si="42"/>
        <v>0</v>
      </c>
      <c r="K43" s="6">
        <f t="shared" si="43"/>
        <v>15</v>
      </c>
      <c r="L43" s="6">
        <f t="shared" si="44"/>
        <v>0</v>
      </c>
      <c r="M43" s="6">
        <f t="shared" si="45"/>
        <v>0</v>
      </c>
      <c r="N43" s="6">
        <f t="shared" si="46"/>
        <v>0</v>
      </c>
      <c r="O43" s="6">
        <f t="shared" si="47"/>
        <v>0</v>
      </c>
      <c r="P43" s="6">
        <f t="shared" si="48"/>
        <v>0</v>
      </c>
      <c r="Q43" s="7">
        <f t="shared" si="49"/>
        <v>1</v>
      </c>
      <c r="R43" s="7">
        <f t="shared" si="50"/>
        <v>0.6</v>
      </c>
      <c r="S43" s="7">
        <v>1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1"/>
        <v>0</v>
      </c>
      <c r="AM43" s="11">
        <v>10</v>
      </c>
      <c r="AN43" s="10" t="s">
        <v>55</v>
      </c>
      <c r="AO43" s="11"/>
      <c r="AP43" s="10"/>
      <c r="AQ43" s="7">
        <v>0.4</v>
      </c>
      <c r="AR43" s="11">
        <v>15</v>
      </c>
      <c r="AS43" s="10" t="s">
        <v>56</v>
      </c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>
        <v>0.6</v>
      </c>
      <c r="BE43" s="7">
        <f t="shared" si="52"/>
        <v>1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3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4"/>
        <v>0</v>
      </c>
    </row>
    <row r="44" spans="1:95" x14ac:dyDescent="0.2">
      <c r="A44" s="6"/>
      <c r="B44" s="6"/>
      <c r="C44" s="6"/>
      <c r="D44" s="6" t="s">
        <v>102</v>
      </c>
      <c r="E44" s="3" t="s">
        <v>103</v>
      </c>
      <c r="F44" s="6">
        <f t="shared" si="38"/>
        <v>0</v>
      </c>
      <c r="G44" s="6">
        <f t="shared" si="39"/>
        <v>2</v>
      </c>
      <c r="H44" s="6">
        <f t="shared" si="40"/>
        <v>45</v>
      </c>
      <c r="I44" s="6">
        <f t="shared" si="41"/>
        <v>15</v>
      </c>
      <c r="J44" s="6">
        <f t="shared" si="42"/>
        <v>0</v>
      </c>
      <c r="K44" s="6">
        <f t="shared" si="43"/>
        <v>0</v>
      </c>
      <c r="L44" s="6">
        <f t="shared" si="44"/>
        <v>0</v>
      </c>
      <c r="M44" s="6">
        <f t="shared" si="45"/>
        <v>30</v>
      </c>
      <c r="N44" s="6">
        <f t="shared" si="46"/>
        <v>0</v>
      </c>
      <c r="O44" s="6">
        <f t="shared" si="47"/>
        <v>0</v>
      </c>
      <c r="P44" s="6">
        <f t="shared" si="48"/>
        <v>0</v>
      </c>
      <c r="Q44" s="7">
        <f t="shared" si="49"/>
        <v>2</v>
      </c>
      <c r="R44" s="7">
        <f t="shared" si="50"/>
        <v>1.2</v>
      </c>
      <c r="S44" s="7">
        <v>1.8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1"/>
        <v>0</v>
      </c>
      <c r="AM44" s="11">
        <v>15</v>
      </c>
      <c r="AN44" s="10" t="s">
        <v>56</v>
      </c>
      <c r="AO44" s="11"/>
      <c r="AP44" s="10"/>
      <c r="AQ44" s="7">
        <v>0.8</v>
      </c>
      <c r="AR44" s="11"/>
      <c r="AS44" s="10"/>
      <c r="AT44" s="11"/>
      <c r="AU44" s="10"/>
      <c r="AV44" s="11">
        <v>30</v>
      </c>
      <c r="AW44" s="10" t="s">
        <v>56</v>
      </c>
      <c r="AX44" s="11"/>
      <c r="AY44" s="10"/>
      <c r="AZ44" s="11"/>
      <c r="BA44" s="10"/>
      <c r="BB44" s="11"/>
      <c r="BC44" s="10"/>
      <c r="BD44" s="7">
        <v>1.2</v>
      </c>
      <c r="BE44" s="7">
        <f t="shared" si="52"/>
        <v>2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3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4"/>
        <v>0</v>
      </c>
    </row>
    <row r="45" spans="1:95" x14ac:dyDescent="0.2">
      <c r="A45" s="6"/>
      <c r="B45" s="6"/>
      <c r="C45" s="6"/>
      <c r="D45" s="6" t="s">
        <v>104</v>
      </c>
      <c r="E45" s="3" t="s">
        <v>105</v>
      </c>
      <c r="F45" s="6">
        <f t="shared" si="38"/>
        <v>0</v>
      </c>
      <c r="G45" s="6">
        <f t="shared" si="39"/>
        <v>3</v>
      </c>
      <c r="H45" s="6">
        <f t="shared" si="40"/>
        <v>50</v>
      </c>
      <c r="I45" s="6">
        <f t="shared" si="41"/>
        <v>15</v>
      </c>
      <c r="J45" s="6">
        <f t="shared" si="42"/>
        <v>0</v>
      </c>
      <c r="K45" s="6">
        <f t="shared" si="43"/>
        <v>15</v>
      </c>
      <c r="L45" s="6">
        <f t="shared" si="44"/>
        <v>0</v>
      </c>
      <c r="M45" s="6">
        <f t="shared" si="45"/>
        <v>20</v>
      </c>
      <c r="N45" s="6">
        <f t="shared" si="46"/>
        <v>0</v>
      </c>
      <c r="O45" s="6">
        <f t="shared" si="47"/>
        <v>0</v>
      </c>
      <c r="P45" s="6">
        <f t="shared" si="48"/>
        <v>0</v>
      </c>
      <c r="Q45" s="7">
        <f t="shared" si="49"/>
        <v>2</v>
      </c>
      <c r="R45" s="7">
        <f t="shared" si="50"/>
        <v>1.4</v>
      </c>
      <c r="S45" s="7">
        <v>2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1"/>
        <v>0</v>
      </c>
      <c r="AM45" s="11">
        <v>15</v>
      </c>
      <c r="AN45" s="10" t="s">
        <v>56</v>
      </c>
      <c r="AO45" s="11"/>
      <c r="AP45" s="10"/>
      <c r="AQ45" s="7">
        <v>0.6</v>
      </c>
      <c r="AR45" s="11">
        <v>15</v>
      </c>
      <c r="AS45" s="10" t="s">
        <v>56</v>
      </c>
      <c r="AT45" s="11"/>
      <c r="AU45" s="10"/>
      <c r="AV45" s="11">
        <v>20</v>
      </c>
      <c r="AW45" s="10" t="s">
        <v>56</v>
      </c>
      <c r="AX45" s="11"/>
      <c r="AY45" s="10"/>
      <c r="AZ45" s="11"/>
      <c r="BA45" s="10"/>
      <c r="BB45" s="11"/>
      <c r="BC45" s="10"/>
      <c r="BD45" s="7">
        <v>1.4</v>
      </c>
      <c r="BE45" s="7">
        <f t="shared" si="52"/>
        <v>2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3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4"/>
        <v>0</v>
      </c>
    </row>
    <row r="46" spans="1:95" x14ac:dyDescent="0.2">
      <c r="A46" s="6"/>
      <c r="B46" s="6"/>
      <c r="C46" s="6"/>
      <c r="D46" s="6" t="s">
        <v>106</v>
      </c>
      <c r="E46" s="3" t="s">
        <v>107</v>
      </c>
      <c r="F46" s="6">
        <f t="shared" si="38"/>
        <v>0</v>
      </c>
      <c r="G46" s="6">
        <f t="shared" si="39"/>
        <v>2</v>
      </c>
      <c r="H46" s="6">
        <f t="shared" si="40"/>
        <v>25</v>
      </c>
      <c r="I46" s="6">
        <f t="shared" si="41"/>
        <v>10</v>
      </c>
      <c r="J46" s="6">
        <f t="shared" si="42"/>
        <v>0</v>
      </c>
      <c r="K46" s="6">
        <f t="shared" si="43"/>
        <v>15</v>
      </c>
      <c r="L46" s="6">
        <f t="shared" si="44"/>
        <v>0</v>
      </c>
      <c r="M46" s="6">
        <f t="shared" si="45"/>
        <v>0</v>
      </c>
      <c r="N46" s="6">
        <f t="shared" si="46"/>
        <v>0</v>
      </c>
      <c r="O46" s="6">
        <f t="shared" si="47"/>
        <v>0</v>
      </c>
      <c r="P46" s="6">
        <f t="shared" si="48"/>
        <v>0</v>
      </c>
      <c r="Q46" s="7">
        <f t="shared" si="49"/>
        <v>1</v>
      </c>
      <c r="R46" s="7">
        <f t="shared" si="50"/>
        <v>0.6</v>
      </c>
      <c r="S46" s="7">
        <v>1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1"/>
        <v>0</v>
      </c>
      <c r="AM46" s="11">
        <v>10</v>
      </c>
      <c r="AN46" s="10" t="s">
        <v>56</v>
      </c>
      <c r="AO46" s="11"/>
      <c r="AP46" s="10"/>
      <c r="AQ46" s="7">
        <v>0.4</v>
      </c>
      <c r="AR46" s="11">
        <v>15</v>
      </c>
      <c r="AS46" s="10" t="s">
        <v>56</v>
      </c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>
        <v>0.6</v>
      </c>
      <c r="BE46" s="7">
        <f t="shared" si="52"/>
        <v>1</v>
      </c>
      <c r="BF46" s="11"/>
      <c r="BG46" s="10"/>
      <c r="BH46" s="11"/>
      <c r="BI46" s="10"/>
      <c r="BJ46" s="7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3"/>
        <v>0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4"/>
        <v>0</v>
      </c>
    </row>
    <row r="47" spans="1:95" x14ac:dyDescent="0.2">
      <c r="A47" s="6"/>
      <c r="B47" s="6"/>
      <c r="C47" s="6"/>
      <c r="D47" s="6" t="s">
        <v>108</v>
      </c>
      <c r="E47" s="3" t="s">
        <v>109</v>
      </c>
      <c r="F47" s="6">
        <f t="shared" si="38"/>
        <v>0</v>
      </c>
      <c r="G47" s="6">
        <f t="shared" si="39"/>
        <v>3</v>
      </c>
      <c r="H47" s="6">
        <f t="shared" si="40"/>
        <v>65</v>
      </c>
      <c r="I47" s="6">
        <f t="shared" si="41"/>
        <v>20</v>
      </c>
      <c r="J47" s="6">
        <f t="shared" si="42"/>
        <v>0</v>
      </c>
      <c r="K47" s="6">
        <f t="shared" si="43"/>
        <v>15</v>
      </c>
      <c r="L47" s="6">
        <f t="shared" si="44"/>
        <v>0</v>
      </c>
      <c r="M47" s="6">
        <f t="shared" si="45"/>
        <v>30</v>
      </c>
      <c r="N47" s="6">
        <f t="shared" si="46"/>
        <v>0</v>
      </c>
      <c r="O47" s="6">
        <f t="shared" si="47"/>
        <v>0</v>
      </c>
      <c r="P47" s="6">
        <f t="shared" si="48"/>
        <v>0</v>
      </c>
      <c r="Q47" s="7">
        <f t="shared" si="49"/>
        <v>3</v>
      </c>
      <c r="R47" s="7">
        <f t="shared" si="50"/>
        <v>2.2000000000000002</v>
      </c>
      <c r="S47" s="7">
        <v>2.6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1"/>
        <v>0</v>
      </c>
      <c r="AM47" s="11">
        <v>20</v>
      </c>
      <c r="AN47" s="10" t="s">
        <v>56</v>
      </c>
      <c r="AO47" s="11"/>
      <c r="AP47" s="10"/>
      <c r="AQ47" s="7">
        <v>0.8</v>
      </c>
      <c r="AR47" s="11">
        <v>15</v>
      </c>
      <c r="AS47" s="10" t="s">
        <v>56</v>
      </c>
      <c r="AT47" s="11"/>
      <c r="AU47" s="10"/>
      <c r="AV47" s="11">
        <v>30</v>
      </c>
      <c r="AW47" s="10" t="s">
        <v>56</v>
      </c>
      <c r="AX47" s="11"/>
      <c r="AY47" s="10"/>
      <c r="AZ47" s="11"/>
      <c r="BA47" s="10"/>
      <c r="BB47" s="11"/>
      <c r="BC47" s="10"/>
      <c r="BD47" s="7">
        <v>2.2000000000000002</v>
      </c>
      <c r="BE47" s="7">
        <f t="shared" si="52"/>
        <v>3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3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4"/>
        <v>0</v>
      </c>
    </row>
    <row r="48" spans="1:95" x14ac:dyDescent="0.2">
      <c r="A48" s="6"/>
      <c r="B48" s="6"/>
      <c r="C48" s="6"/>
      <c r="D48" s="6" t="s">
        <v>110</v>
      </c>
      <c r="E48" s="3" t="s">
        <v>111</v>
      </c>
      <c r="F48" s="6">
        <f t="shared" si="38"/>
        <v>0</v>
      </c>
      <c r="G48" s="6">
        <f t="shared" si="39"/>
        <v>1</v>
      </c>
      <c r="H48" s="6">
        <f t="shared" si="40"/>
        <v>60</v>
      </c>
      <c r="I48" s="6">
        <f t="shared" si="41"/>
        <v>0</v>
      </c>
      <c r="J48" s="6">
        <f t="shared" si="42"/>
        <v>0</v>
      </c>
      <c r="K48" s="6">
        <f t="shared" si="43"/>
        <v>0</v>
      </c>
      <c r="L48" s="6">
        <f t="shared" si="44"/>
        <v>0</v>
      </c>
      <c r="M48" s="6">
        <f t="shared" si="45"/>
        <v>0</v>
      </c>
      <c r="N48" s="6">
        <f t="shared" si="46"/>
        <v>0</v>
      </c>
      <c r="O48" s="6">
        <f t="shared" si="47"/>
        <v>0</v>
      </c>
      <c r="P48" s="6">
        <f t="shared" si="48"/>
        <v>60</v>
      </c>
      <c r="Q48" s="7">
        <f t="shared" si="49"/>
        <v>2</v>
      </c>
      <c r="R48" s="7">
        <f t="shared" si="50"/>
        <v>2</v>
      </c>
      <c r="S48" s="7">
        <v>2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1"/>
        <v>0</v>
      </c>
      <c r="AM48" s="11"/>
      <c r="AN48" s="10"/>
      <c r="AO48" s="11"/>
      <c r="AP48" s="10"/>
      <c r="AQ48" s="7"/>
      <c r="AR48" s="11"/>
      <c r="AS48" s="10"/>
      <c r="AT48" s="11"/>
      <c r="AU48" s="10"/>
      <c r="AV48" s="11"/>
      <c r="AW48" s="10"/>
      <c r="AX48" s="11"/>
      <c r="AY48" s="10"/>
      <c r="AZ48" s="11"/>
      <c r="BA48" s="10"/>
      <c r="BB48" s="11">
        <v>60</v>
      </c>
      <c r="BC48" s="10" t="s">
        <v>56</v>
      </c>
      <c r="BD48" s="7">
        <v>2</v>
      </c>
      <c r="BE48" s="7">
        <f t="shared" si="52"/>
        <v>2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3"/>
        <v>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4"/>
        <v>0</v>
      </c>
    </row>
    <row r="49" spans="1:95" x14ac:dyDescent="0.2">
      <c r="A49" s="6"/>
      <c r="B49" s="6"/>
      <c r="C49" s="6"/>
      <c r="D49" s="6" t="s">
        <v>112</v>
      </c>
      <c r="E49" s="3" t="s">
        <v>113</v>
      </c>
      <c r="F49" s="6">
        <f t="shared" si="38"/>
        <v>0</v>
      </c>
      <c r="G49" s="6">
        <f t="shared" si="39"/>
        <v>1</v>
      </c>
      <c r="H49" s="6">
        <f t="shared" si="40"/>
        <v>60</v>
      </c>
      <c r="I49" s="6">
        <f t="shared" si="41"/>
        <v>0</v>
      </c>
      <c r="J49" s="6">
        <f t="shared" si="42"/>
        <v>0</v>
      </c>
      <c r="K49" s="6">
        <f t="shared" si="43"/>
        <v>0</v>
      </c>
      <c r="L49" s="6">
        <f t="shared" si="44"/>
        <v>0</v>
      </c>
      <c r="M49" s="6">
        <f t="shared" si="45"/>
        <v>0</v>
      </c>
      <c r="N49" s="6">
        <f t="shared" si="46"/>
        <v>0</v>
      </c>
      <c r="O49" s="6">
        <f t="shared" si="47"/>
        <v>0</v>
      </c>
      <c r="P49" s="6">
        <f t="shared" si="48"/>
        <v>60</v>
      </c>
      <c r="Q49" s="7">
        <f t="shared" si="49"/>
        <v>2</v>
      </c>
      <c r="R49" s="7">
        <f t="shared" si="50"/>
        <v>2</v>
      </c>
      <c r="S49" s="7">
        <v>2</v>
      </c>
      <c r="T49" s="11"/>
      <c r="U49" s="10"/>
      <c r="V49" s="11"/>
      <c r="W49" s="10"/>
      <c r="X49" s="7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1"/>
        <v>0</v>
      </c>
      <c r="AM49" s="11"/>
      <c r="AN49" s="10"/>
      <c r="AO49" s="11"/>
      <c r="AP49" s="10"/>
      <c r="AQ49" s="7"/>
      <c r="AR49" s="11"/>
      <c r="AS49" s="10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2"/>
        <v>0</v>
      </c>
      <c r="BF49" s="11"/>
      <c r="BG49" s="10"/>
      <c r="BH49" s="11"/>
      <c r="BI49" s="10"/>
      <c r="BJ49" s="7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>
        <v>60</v>
      </c>
      <c r="BV49" s="10" t="s">
        <v>56</v>
      </c>
      <c r="BW49" s="7">
        <v>2</v>
      </c>
      <c r="BX49" s="7">
        <f t="shared" si="53"/>
        <v>2</v>
      </c>
      <c r="BY49" s="11"/>
      <c r="BZ49" s="10"/>
      <c r="CA49" s="11"/>
      <c r="CB49" s="10"/>
      <c r="CC49" s="7"/>
      <c r="CD49" s="11"/>
      <c r="CE49" s="10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4"/>
        <v>0</v>
      </c>
    </row>
    <row r="50" spans="1:95" ht="15.95" customHeight="1" x14ac:dyDescent="0.2">
      <c r="A50" s="6"/>
      <c r="B50" s="6"/>
      <c r="C50" s="6"/>
      <c r="D50" s="6"/>
      <c r="E50" s="6" t="s">
        <v>66</v>
      </c>
      <c r="F50" s="6">
        <f t="shared" ref="F50:AK50" si="55">SUM(F42:F49)</f>
        <v>1</v>
      </c>
      <c r="G50" s="6">
        <f t="shared" si="55"/>
        <v>16</v>
      </c>
      <c r="H50" s="6">
        <f t="shared" si="55"/>
        <v>390</v>
      </c>
      <c r="I50" s="6">
        <f t="shared" si="55"/>
        <v>85</v>
      </c>
      <c r="J50" s="6">
        <f t="shared" si="55"/>
        <v>0</v>
      </c>
      <c r="K50" s="6">
        <f t="shared" si="55"/>
        <v>90</v>
      </c>
      <c r="L50" s="6">
        <f t="shared" si="55"/>
        <v>0</v>
      </c>
      <c r="M50" s="6">
        <f t="shared" si="55"/>
        <v>95</v>
      </c>
      <c r="N50" s="6">
        <f t="shared" si="55"/>
        <v>0</v>
      </c>
      <c r="O50" s="6">
        <f t="shared" si="55"/>
        <v>0</v>
      </c>
      <c r="P50" s="6">
        <f t="shared" si="55"/>
        <v>120</v>
      </c>
      <c r="Q50" s="7">
        <f t="shared" si="55"/>
        <v>17</v>
      </c>
      <c r="R50" s="7">
        <f t="shared" si="55"/>
        <v>13</v>
      </c>
      <c r="S50" s="7">
        <f t="shared" si="55"/>
        <v>14.799999999999999</v>
      </c>
      <c r="T50" s="11">
        <f t="shared" si="55"/>
        <v>0</v>
      </c>
      <c r="U50" s="10">
        <f t="shared" si="55"/>
        <v>0</v>
      </c>
      <c r="V50" s="11">
        <f t="shared" si="55"/>
        <v>0</v>
      </c>
      <c r="W50" s="10">
        <f t="shared" si="55"/>
        <v>0</v>
      </c>
      <c r="X50" s="7">
        <f t="shared" si="55"/>
        <v>0</v>
      </c>
      <c r="Y50" s="11">
        <f t="shared" si="55"/>
        <v>0</v>
      </c>
      <c r="Z50" s="10">
        <f t="shared" si="55"/>
        <v>0</v>
      </c>
      <c r="AA50" s="11">
        <f t="shared" si="55"/>
        <v>0</v>
      </c>
      <c r="AB50" s="10">
        <f t="shared" si="55"/>
        <v>0</v>
      </c>
      <c r="AC50" s="11">
        <f t="shared" si="55"/>
        <v>0</v>
      </c>
      <c r="AD50" s="10">
        <f t="shared" si="55"/>
        <v>0</v>
      </c>
      <c r="AE50" s="11">
        <f t="shared" si="55"/>
        <v>0</v>
      </c>
      <c r="AF50" s="10">
        <f t="shared" si="55"/>
        <v>0</v>
      </c>
      <c r="AG50" s="11">
        <f t="shared" si="55"/>
        <v>0</v>
      </c>
      <c r="AH50" s="10">
        <f t="shared" si="55"/>
        <v>0</v>
      </c>
      <c r="AI50" s="11">
        <f t="shared" si="55"/>
        <v>0</v>
      </c>
      <c r="AJ50" s="10">
        <f t="shared" si="55"/>
        <v>0</v>
      </c>
      <c r="AK50" s="7">
        <f t="shared" si="55"/>
        <v>0</v>
      </c>
      <c r="AL50" s="7">
        <f t="shared" ref="AL50:BQ50" si="56">SUM(AL42:AL49)</f>
        <v>0</v>
      </c>
      <c r="AM50" s="11">
        <f t="shared" si="56"/>
        <v>85</v>
      </c>
      <c r="AN50" s="10">
        <f t="shared" si="56"/>
        <v>0</v>
      </c>
      <c r="AO50" s="11">
        <f t="shared" si="56"/>
        <v>0</v>
      </c>
      <c r="AP50" s="10">
        <f t="shared" si="56"/>
        <v>0</v>
      </c>
      <c r="AQ50" s="7">
        <f t="shared" si="56"/>
        <v>4</v>
      </c>
      <c r="AR50" s="11">
        <f t="shared" si="56"/>
        <v>90</v>
      </c>
      <c r="AS50" s="10">
        <f t="shared" si="56"/>
        <v>0</v>
      </c>
      <c r="AT50" s="11">
        <f t="shared" si="56"/>
        <v>0</v>
      </c>
      <c r="AU50" s="10">
        <f t="shared" si="56"/>
        <v>0</v>
      </c>
      <c r="AV50" s="11">
        <f t="shared" si="56"/>
        <v>95</v>
      </c>
      <c r="AW50" s="10">
        <f t="shared" si="56"/>
        <v>0</v>
      </c>
      <c r="AX50" s="11">
        <f t="shared" si="56"/>
        <v>0</v>
      </c>
      <c r="AY50" s="10">
        <f t="shared" si="56"/>
        <v>0</v>
      </c>
      <c r="AZ50" s="11">
        <f t="shared" si="56"/>
        <v>0</v>
      </c>
      <c r="BA50" s="10">
        <f t="shared" si="56"/>
        <v>0</v>
      </c>
      <c r="BB50" s="11">
        <f t="shared" si="56"/>
        <v>60</v>
      </c>
      <c r="BC50" s="10">
        <f t="shared" si="56"/>
        <v>0</v>
      </c>
      <c r="BD50" s="7">
        <f t="shared" si="56"/>
        <v>11</v>
      </c>
      <c r="BE50" s="7">
        <f t="shared" si="56"/>
        <v>15</v>
      </c>
      <c r="BF50" s="11">
        <f t="shared" si="56"/>
        <v>0</v>
      </c>
      <c r="BG50" s="10">
        <f t="shared" si="56"/>
        <v>0</v>
      </c>
      <c r="BH50" s="11">
        <f t="shared" si="56"/>
        <v>0</v>
      </c>
      <c r="BI50" s="10">
        <f t="shared" si="56"/>
        <v>0</v>
      </c>
      <c r="BJ50" s="7">
        <f t="shared" si="56"/>
        <v>0</v>
      </c>
      <c r="BK50" s="11">
        <f t="shared" si="56"/>
        <v>0</v>
      </c>
      <c r="BL50" s="10">
        <f t="shared" si="56"/>
        <v>0</v>
      </c>
      <c r="BM50" s="11">
        <f t="shared" si="56"/>
        <v>0</v>
      </c>
      <c r="BN50" s="10">
        <f t="shared" si="56"/>
        <v>0</v>
      </c>
      <c r="BO50" s="11">
        <f t="shared" si="56"/>
        <v>0</v>
      </c>
      <c r="BP50" s="10">
        <f t="shared" si="56"/>
        <v>0</v>
      </c>
      <c r="BQ50" s="11">
        <f t="shared" si="56"/>
        <v>0</v>
      </c>
      <c r="BR50" s="10">
        <f t="shared" ref="BR50:CQ50" si="57">SUM(BR42:BR49)</f>
        <v>0</v>
      </c>
      <c r="BS50" s="11">
        <f t="shared" si="57"/>
        <v>0</v>
      </c>
      <c r="BT50" s="10">
        <f t="shared" si="57"/>
        <v>0</v>
      </c>
      <c r="BU50" s="11">
        <f t="shared" si="57"/>
        <v>60</v>
      </c>
      <c r="BV50" s="10">
        <f t="shared" si="57"/>
        <v>0</v>
      </c>
      <c r="BW50" s="7">
        <f t="shared" si="57"/>
        <v>2</v>
      </c>
      <c r="BX50" s="7">
        <f t="shared" si="57"/>
        <v>2</v>
      </c>
      <c r="BY50" s="11">
        <f t="shared" si="57"/>
        <v>0</v>
      </c>
      <c r="BZ50" s="10">
        <f t="shared" si="57"/>
        <v>0</v>
      </c>
      <c r="CA50" s="11">
        <f t="shared" si="57"/>
        <v>0</v>
      </c>
      <c r="CB50" s="10">
        <f t="shared" si="57"/>
        <v>0</v>
      </c>
      <c r="CC50" s="7">
        <f t="shared" si="57"/>
        <v>0</v>
      </c>
      <c r="CD50" s="11">
        <f t="shared" si="57"/>
        <v>0</v>
      </c>
      <c r="CE50" s="10">
        <f t="shared" si="57"/>
        <v>0</v>
      </c>
      <c r="CF50" s="11">
        <f t="shared" si="57"/>
        <v>0</v>
      </c>
      <c r="CG50" s="10">
        <f t="shared" si="57"/>
        <v>0</v>
      </c>
      <c r="CH50" s="11">
        <f t="shared" si="57"/>
        <v>0</v>
      </c>
      <c r="CI50" s="10">
        <f t="shared" si="57"/>
        <v>0</v>
      </c>
      <c r="CJ50" s="11">
        <f t="shared" si="57"/>
        <v>0</v>
      </c>
      <c r="CK50" s="10">
        <f t="shared" si="57"/>
        <v>0</v>
      </c>
      <c r="CL50" s="11">
        <f t="shared" si="57"/>
        <v>0</v>
      </c>
      <c r="CM50" s="10">
        <f t="shared" si="57"/>
        <v>0</v>
      </c>
      <c r="CN50" s="11">
        <f t="shared" si="57"/>
        <v>0</v>
      </c>
      <c r="CO50" s="10">
        <f t="shared" si="57"/>
        <v>0</v>
      </c>
      <c r="CP50" s="7">
        <f t="shared" si="57"/>
        <v>0</v>
      </c>
      <c r="CQ50" s="7">
        <f t="shared" si="57"/>
        <v>0</v>
      </c>
    </row>
    <row r="51" spans="1:95" ht="20.100000000000001" customHeight="1" x14ac:dyDescent="0.2">
      <c r="A51" s="12" t="s">
        <v>114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2"/>
      <c r="CQ51" s="13"/>
    </row>
    <row r="52" spans="1:95" x14ac:dyDescent="0.2">
      <c r="A52" s="15">
        <v>1</v>
      </c>
      <c r="B52" s="15">
        <v>1</v>
      </c>
      <c r="C52" s="15"/>
      <c r="D52" s="6" t="s">
        <v>115</v>
      </c>
      <c r="E52" s="3" t="s">
        <v>116</v>
      </c>
      <c r="F52" s="6">
        <f t="shared" ref="F52:F59" si="58">COUNTIF(T52:CO52,"e")</f>
        <v>1</v>
      </c>
      <c r="G52" s="6">
        <f t="shared" ref="G52:G59" si="59">COUNTIF(T52:CO52,"z")</f>
        <v>0</v>
      </c>
      <c r="H52" s="6">
        <f t="shared" ref="H52:H59" si="60">SUM(I52:P52)</f>
        <v>30</v>
      </c>
      <c r="I52" s="6">
        <f t="shared" ref="I52:I59" si="61">T52+AM52+BF52+BY52</f>
        <v>0</v>
      </c>
      <c r="J52" s="6">
        <f t="shared" ref="J52:J59" si="62">V52+AO52+BH52+CA52</f>
        <v>0</v>
      </c>
      <c r="K52" s="6">
        <f t="shared" ref="K52:K59" si="63">Y52+AR52+BK52+CD52</f>
        <v>0</v>
      </c>
      <c r="L52" s="6">
        <f t="shared" ref="L52:L59" si="64">AA52+AT52+BM52+CF52</f>
        <v>30</v>
      </c>
      <c r="M52" s="6">
        <f t="shared" ref="M52:M59" si="65">AC52+AV52+BO52+CH52</f>
        <v>0</v>
      </c>
      <c r="N52" s="6">
        <f t="shared" ref="N52:N59" si="66">AE52+AX52+BQ52+CJ52</f>
        <v>0</v>
      </c>
      <c r="O52" s="6">
        <f t="shared" ref="O52:O59" si="67">AG52+AZ52+BS52+CL52</f>
        <v>0</v>
      </c>
      <c r="P52" s="6">
        <f t="shared" ref="P52:P59" si="68">AI52+BB52+BU52+CN52</f>
        <v>0</v>
      </c>
      <c r="Q52" s="7">
        <f t="shared" ref="Q52:Q59" si="69">AL52+BE52+BX52+CQ52</f>
        <v>3</v>
      </c>
      <c r="R52" s="7">
        <f t="shared" ref="R52:R59" si="70">AK52+BD52+BW52+CP52</f>
        <v>3</v>
      </c>
      <c r="S52" s="7">
        <v>1.4</v>
      </c>
      <c r="T52" s="11"/>
      <c r="U52" s="10"/>
      <c r="V52" s="11"/>
      <c r="W52" s="10"/>
      <c r="X52" s="7"/>
      <c r="Y52" s="11"/>
      <c r="Z52" s="10"/>
      <c r="AA52" s="11">
        <v>30</v>
      </c>
      <c r="AB52" s="10" t="s">
        <v>55</v>
      </c>
      <c r="AC52" s="11"/>
      <c r="AD52" s="10"/>
      <c r="AE52" s="11"/>
      <c r="AF52" s="10"/>
      <c r="AG52" s="11"/>
      <c r="AH52" s="10"/>
      <c r="AI52" s="11"/>
      <c r="AJ52" s="10"/>
      <c r="AK52" s="7">
        <v>3</v>
      </c>
      <c r="AL52" s="7">
        <f t="shared" ref="AL52:AL59" si="71">X52+AK52</f>
        <v>3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59" si="72">AQ52+BD52</f>
        <v>0</v>
      </c>
      <c r="BF52" s="11"/>
      <c r="BG52" s="10"/>
      <c r="BH52" s="11"/>
      <c r="BI52" s="10"/>
      <c r="BJ52" s="7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59" si="73">BJ52+BW52</f>
        <v>0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59" si="74">CC52+CP52</f>
        <v>0</v>
      </c>
    </row>
    <row r="53" spans="1:95" x14ac:dyDescent="0.2">
      <c r="A53" s="15">
        <v>1</v>
      </c>
      <c r="B53" s="15">
        <v>1</v>
      </c>
      <c r="C53" s="15"/>
      <c r="D53" s="6" t="s">
        <v>117</v>
      </c>
      <c r="E53" s="3" t="s">
        <v>118</v>
      </c>
      <c r="F53" s="6">
        <f t="shared" si="58"/>
        <v>1</v>
      </c>
      <c r="G53" s="6">
        <f t="shared" si="59"/>
        <v>0</v>
      </c>
      <c r="H53" s="6">
        <f t="shared" si="60"/>
        <v>30</v>
      </c>
      <c r="I53" s="6">
        <f t="shared" si="61"/>
        <v>0</v>
      </c>
      <c r="J53" s="6">
        <f t="shared" si="62"/>
        <v>0</v>
      </c>
      <c r="K53" s="6">
        <f t="shared" si="63"/>
        <v>0</v>
      </c>
      <c r="L53" s="6">
        <f t="shared" si="64"/>
        <v>30</v>
      </c>
      <c r="M53" s="6">
        <f t="shared" si="65"/>
        <v>0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7">
        <f t="shared" si="69"/>
        <v>3</v>
      </c>
      <c r="R53" s="7">
        <f t="shared" si="70"/>
        <v>3</v>
      </c>
      <c r="S53" s="7">
        <v>1.4</v>
      </c>
      <c r="T53" s="11"/>
      <c r="U53" s="10"/>
      <c r="V53" s="11"/>
      <c r="W53" s="10"/>
      <c r="X53" s="7"/>
      <c r="Y53" s="11"/>
      <c r="Z53" s="10"/>
      <c r="AA53" s="11">
        <v>30</v>
      </c>
      <c r="AB53" s="10" t="s">
        <v>55</v>
      </c>
      <c r="AC53" s="11"/>
      <c r="AD53" s="10"/>
      <c r="AE53" s="11"/>
      <c r="AF53" s="10"/>
      <c r="AG53" s="11"/>
      <c r="AH53" s="10"/>
      <c r="AI53" s="11"/>
      <c r="AJ53" s="10"/>
      <c r="AK53" s="7">
        <v>3</v>
      </c>
      <c r="AL53" s="7">
        <f t="shared" si="71"/>
        <v>3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2"/>
        <v>0</v>
      </c>
      <c r="BF53" s="11"/>
      <c r="BG53" s="10"/>
      <c r="BH53" s="11"/>
      <c r="BI53" s="10"/>
      <c r="BJ53" s="7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3"/>
        <v>0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4"/>
        <v>0</v>
      </c>
    </row>
    <row r="54" spans="1:95" x14ac:dyDescent="0.2">
      <c r="A54" s="15">
        <v>2</v>
      </c>
      <c r="B54" s="15">
        <v>1</v>
      </c>
      <c r="C54" s="15"/>
      <c r="D54" s="6" t="s">
        <v>119</v>
      </c>
      <c r="E54" s="3" t="s">
        <v>120</v>
      </c>
      <c r="F54" s="6">
        <f t="shared" si="58"/>
        <v>0</v>
      </c>
      <c r="G54" s="6">
        <f t="shared" si="59"/>
        <v>1</v>
      </c>
      <c r="H54" s="6">
        <f t="shared" si="60"/>
        <v>15</v>
      </c>
      <c r="I54" s="6">
        <f t="shared" si="61"/>
        <v>15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7">
        <f t="shared" si="69"/>
        <v>1</v>
      </c>
      <c r="R54" s="7">
        <f t="shared" si="70"/>
        <v>0</v>
      </c>
      <c r="S54" s="7">
        <v>0.6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1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2"/>
        <v>0</v>
      </c>
      <c r="BF54" s="11">
        <v>15</v>
      </c>
      <c r="BG54" s="10" t="s">
        <v>56</v>
      </c>
      <c r="BH54" s="11"/>
      <c r="BI54" s="10"/>
      <c r="BJ54" s="7">
        <v>1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3"/>
        <v>1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4"/>
        <v>0</v>
      </c>
    </row>
    <row r="55" spans="1:95" x14ac:dyDescent="0.2">
      <c r="A55" s="15">
        <v>2</v>
      </c>
      <c r="B55" s="15">
        <v>1</v>
      </c>
      <c r="C55" s="15"/>
      <c r="D55" s="6" t="s">
        <v>121</v>
      </c>
      <c r="E55" s="3" t="s">
        <v>122</v>
      </c>
      <c r="F55" s="6">
        <f t="shared" si="58"/>
        <v>0</v>
      </c>
      <c r="G55" s="6">
        <f t="shared" si="59"/>
        <v>1</v>
      </c>
      <c r="H55" s="6">
        <f t="shared" si="60"/>
        <v>15</v>
      </c>
      <c r="I55" s="6">
        <f t="shared" si="61"/>
        <v>15</v>
      </c>
      <c r="J55" s="6">
        <f t="shared" si="62"/>
        <v>0</v>
      </c>
      <c r="K55" s="6">
        <f t="shared" si="63"/>
        <v>0</v>
      </c>
      <c r="L55" s="6">
        <f t="shared" si="64"/>
        <v>0</v>
      </c>
      <c r="M55" s="6">
        <f t="shared" si="65"/>
        <v>0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7">
        <f t="shared" si="69"/>
        <v>1</v>
      </c>
      <c r="R55" s="7">
        <f t="shared" si="70"/>
        <v>0</v>
      </c>
      <c r="S55" s="7">
        <v>0.6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1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2"/>
        <v>0</v>
      </c>
      <c r="BF55" s="11">
        <v>15</v>
      </c>
      <c r="BG55" s="10" t="s">
        <v>56</v>
      </c>
      <c r="BH55" s="11"/>
      <c r="BI55" s="10"/>
      <c r="BJ55" s="7">
        <v>1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3"/>
        <v>1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4"/>
        <v>0</v>
      </c>
    </row>
    <row r="56" spans="1:95" x14ac:dyDescent="0.2">
      <c r="A56" s="15">
        <v>3</v>
      </c>
      <c r="B56" s="15">
        <v>1</v>
      </c>
      <c r="C56" s="15"/>
      <c r="D56" s="6" t="s">
        <v>123</v>
      </c>
      <c r="E56" s="3" t="s">
        <v>124</v>
      </c>
      <c r="F56" s="6">
        <f t="shared" si="58"/>
        <v>0</v>
      </c>
      <c r="G56" s="6">
        <f t="shared" si="59"/>
        <v>1</v>
      </c>
      <c r="H56" s="6">
        <f t="shared" si="60"/>
        <v>15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0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7">
        <f t="shared" si="69"/>
        <v>1</v>
      </c>
      <c r="R56" s="7">
        <f t="shared" si="70"/>
        <v>0</v>
      </c>
      <c r="S56" s="7">
        <v>0.6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1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2"/>
        <v>0</v>
      </c>
      <c r="BF56" s="11">
        <v>15</v>
      </c>
      <c r="BG56" s="10" t="s">
        <v>56</v>
      </c>
      <c r="BH56" s="11"/>
      <c r="BI56" s="10"/>
      <c r="BJ56" s="7">
        <v>1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3"/>
        <v>1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4"/>
        <v>0</v>
      </c>
    </row>
    <row r="57" spans="1:95" x14ac:dyDescent="0.2">
      <c r="A57" s="15">
        <v>3</v>
      </c>
      <c r="B57" s="15">
        <v>1</v>
      </c>
      <c r="C57" s="15"/>
      <c r="D57" s="6" t="s">
        <v>125</v>
      </c>
      <c r="E57" s="3" t="s">
        <v>126</v>
      </c>
      <c r="F57" s="6">
        <f t="shared" si="58"/>
        <v>0</v>
      </c>
      <c r="G57" s="6">
        <f t="shared" si="59"/>
        <v>1</v>
      </c>
      <c r="H57" s="6">
        <f t="shared" si="60"/>
        <v>15</v>
      </c>
      <c r="I57" s="6">
        <f t="shared" si="61"/>
        <v>15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7">
        <f t="shared" si="69"/>
        <v>1</v>
      </c>
      <c r="R57" s="7">
        <f t="shared" si="70"/>
        <v>0</v>
      </c>
      <c r="S57" s="7">
        <v>1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1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2"/>
        <v>0</v>
      </c>
      <c r="BF57" s="11">
        <v>15</v>
      </c>
      <c r="BG57" s="10" t="s">
        <v>56</v>
      </c>
      <c r="BH57" s="11"/>
      <c r="BI57" s="10"/>
      <c r="BJ57" s="7">
        <v>1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3"/>
        <v>1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4"/>
        <v>0</v>
      </c>
    </row>
    <row r="58" spans="1:95" x14ac:dyDescent="0.2">
      <c r="A58" s="15">
        <v>4</v>
      </c>
      <c r="B58" s="15">
        <v>1</v>
      </c>
      <c r="C58" s="15"/>
      <c r="D58" s="6" t="s">
        <v>127</v>
      </c>
      <c r="E58" s="3" t="s">
        <v>128</v>
      </c>
      <c r="F58" s="6">
        <f t="shared" si="58"/>
        <v>0</v>
      </c>
      <c r="G58" s="6">
        <f t="shared" si="59"/>
        <v>1</v>
      </c>
      <c r="H58" s="6">
        <f t="shared" si="60"/>
        <v>15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0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7">
        <f t="shared" si="69"/>
        <v>1</v>
      </c>
      <c r="R58" s="7">
        <f t="shared" si="70"/>
        <v>0</v>
      </c>
      <c r="S58" s="7">
        <v>0.6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1"/>
        <v>0</v>
      </c>
      <c r="AM58" s="11"/>
      <c r="AN58" s="10"/>
      <c r="AO58" s="11"/>
      <c r="AP58" s="10"/>
      <c r="AQ58" s="7"/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2"/>
        <v>0</v>
      </c>
      <c r="BF58" s="11">
        <v>15</v>
      </c>
      <c r="BG58" s="10" t="s">
        <v>56</v>
      </c>
      <c r="BH58" s="11"/>
      <c r="BI58" s="10"/>
      <c r="BJ58" s="7">
        <v>1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3"/>
        <v>1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4"/>
        <v>0</v>
      </c>
    </row>
    <row r="59" spans="1:95" x14ac:dyDescent="0.2">
      <c r="A59" s="15">
        <v>4</v>
      </c>
      <c r="B59" s="15">
        <v>1</v>
      </c>
      <c r="C59" s="15"/>
      <c r="D59" s="6" t="s">
        <v>129</v>
      </c>
      <c r="E59" s="3" t="s">
        <v>130</v>
      </c>
      <c r="F59" s="6">
        <f t="shared" si="58"/>
        <v>0</v>
      </c>
      <c r="G59" s="6">
        <f t="shared" si="59"/>
        <v>1</v>
      </c>
      <c r="H59" s="6">
        <f t="shared" si="60"/>
        <v>15</v>
      </c>
      <c r="I59" s="6">
        <f t="shared" si="61"/>
        <v>15</v>
      </c>
      <c r="J59" s="6">
        <f t="shared" si="62"/>
        <v>0</v>
      </c>
      <c r="K59" s="6">
        <f t="shared" si="63"/>
        <v>0</v>
      </c>
      <c r="L59" s="6">
        <f t="shared" si="64"/>
        <v>0</v>
      </c>
      <c r="M59" s="6">
        <f t="shared" si="65"/>
        <v>0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7">
        <f t="shared" si="69"/>
        <v>1</v>
      </c>
      <c r="R59" s="7">
        <f t="shared" si="70"/>
        <v>0</v>
      </c>
      <c r="S59" s="7">
        <v>0.6</v>
      </c>
      <c r="T59" s="11"/>
      <c r="U59" s="10"/>
      <c r="V59" s="11"/>
      <c r="W59" s="10"/>
      <c r="X59" s="7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1"/>
        <v>0</v>
      </c>
      <c r="AM59" s="11"/>
      <c r="AN59" s="10"/>
      <c r="AO59" s="11"/>
      <c r="AP59" s="10"/>
      <c r="AQ59" s="7"/>
      <c r="AR59" s="11"/>
      <c r="AS59" s="10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2"/>
        <v>0</v>
      </c>
      <c r="BF59" s="11">
        <v>15</v>
      </c>
      <c r="BG59" s="10" t="s">
        <v>56</v>
      </c>
      <c r="BH59" s="11"/>
      <c r="BI59" s="10"/>
      <c r="BJ59" s="7">
        <v>1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3"/>
        <v>1</v>
      </c>
      <c r="BY59" s="11"/>
      <c r="BZ59" s="10"/>
      <c r="CA59" s="11"/>
      <c r="CB59" s="10"/>
      <c r="CC59" s="7"/>
      <c r="CD59" s="11"/>
      <c r="CE59" s="10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4"/>
        <v>0</v>
      </c>
    </row>
    <row r="60" spans="1:95" ht="20.100000000000001" customHeight="1" x14ac:dyDescent="0.2">
      <c r="A60" s="12" t="s">
        <v>131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2"/>
      <c r="CQ60" s="13"/>
    </row>
    <row r="61" spans="1:95" x14ac:dyDescent="0.2">
      <c r="A61" s="6"/>
      <c r="B61" s="6"/>
      <c r="C61" s="6"/>
      <c r="D61" s="6" t="s">
        <v>132</v>
      </c>
      <c r="E61" s="3" t="s">
        <v>133</v>
      </c>
      <c r="F61" s="6">
        <f>COUNTIF(T61:CO61,"e")</f>
        <v>0</v>
      </c>
      <c r="G61" s="6">
        <f>COUNTIF(T61:CO61,"z")</f>
        <v>1</v>
      </c>
      <c r="H61" s="6">
        <f>SUM(I61:P61)</f>
        <v>4</v>
      </c>
      <c r="I61" s="6">
        <f>T61+AM61+BF61+BY61</f>
        <v>0</v>
      </c>
      <c r="J61" s="6">
        <f>V61+AO61+BH61+CA61</f>
        <v>0</v>
      </c>
      <c r="K61" s="6">
        <f>Y61+AR61+BK61+CD61</f>
        <v>0</v>
      </c>
      <c r="L61" s="6">
        <f>AA61+AT61+BM61+CF61</f>
        <v>0</v>
      </c>
      <c r="M61" s="6">
        <f>AC61+AV61+BO61+CH61</f>
        <v>0</v>
      </c>
      <c r="N61" s="6">
        <f>AE61+AX61+BQ61+CJ61</f>
        <v>0</v>
      </c>
      <c r="O61" s="6">
        <f>AG61+AZ61+BS61+CL61</f>
        <v>4</v>
      </c>
      <c r="P61" s="6">
        <f>AI61+BB61+BU61+CN61</f>
        <v>0</v>
      </c>
      <c r="Q61" s="7">
        <f>AL61+BE61+BX61+CQ61</f>
        <v>4</v>
      </c>
      <c r="R61" s="7">
        <f>AK61+BD61+BW61+CP61</f>
        <v>4</v>
      </c>
      <c r="S61" s="7">
        <v>0.2</v>
      </c>
      <c r="T61" s="11"/>
      <c r="U61" s="10"/>
      <c r="V61" s="11"/>
      <c r="W61" s="10"/>
      <c r="X61" s="7"/>
      <c r="Y61" s="11"/>
      <c r="Z61" s="10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>X61+AK61</f>
        <v>0</v>
      </c>
      <c r="AM61" s="11"/>
      <c r="AN61" s="10"/>
      <c r="AO61" s="11"/>
      <c r="AP61" s="10"/>
      <c r="AQ61" s="7"/>
      <c r="AR61" s="11"/>
      <c r="AS61" s="10"/>
      <c r="AT61" s="11"/>
      <c r="AU61" s="10"/>
      <c r="AV61" s="11"/>
      <c r="AW61" s="10"/>
      <c r="AX61" s="11"/>
      <c r="AY61" s="10"/>
      <c r="AZ61" s="11">
        <v>4</v>
      </c>
      <c r="BA61" s="10" t="s">
        <v>56</v>
      </c>
      <c r="BB61" s="11"/>
      <c r="BC61" s="10"/>
      <c r="BD61" s="7">
        <v>4</v>
      </c>
      <c r="BE61" s="7">
        <f>AQ61+BD61</f>
        <v>4</v>
      </c>
      <c r="BF61" s="11"/>
      <c r="BG61" s="10"/>
      <c r="BH61" s="11"/>
      <c r="BI61" s="10"/>
      <c r="BJ61" s="7"/>
      <c r="BK61" s="11"/>
      <c r="BL61" s="10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>BJ61+BW61</f>
        <v>0</v>
      </c>
      <c r="BY61" s="11"/>
      <c r="BZ61" s="10"/>
      <c r="CA61" s="11"/>
      <c r="CB61" s="10"/>
      <c r="CC61" s="7"/>
      <c r="CD61" s="11"/>
      <c r="CE61" s="10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>CC61+CP61</f>
        <v>0</v>
      </c>
    </row>
    <row r="62" spans="1:95" ht="15.95" customHeight="1" x14ac:dyDescent="0.2">
      <c r="A62" s="6"/>
      <c r="B62" s="6"/>
      <c r="C62" s="6"/>
      <c r="D62" s="6"/>
      <c r="E62" s="6" t="s">
        <v>66</v>
      </c>
      <c r="F62" s="6">
        <f t="shared" ref="F62:AK62" si="75">SUM(F61:F61)</f>
        <v>0</v>
      </c>
      <c r="G62" s="6">
        <f t="shared" si="75"/>
        <v>1</v>
      </c>
      <c r="H62" s="6">
        <f t="shared" si="75"/>
        <v>4</v>
      </c>
      <c r="I62" s="6">
        <f t="shared" si="75"/>
        <v>0</v>
      </c>
      <c r="J62" s="6">
        <f t="shared" si="75"/>
        <v>0</v>
      </c>
      <c r="K62" s="6">
        <f t="shared" si="75"/>
        <v>0</v>
      </c>
      <c r="L62" s="6">
        <f t="shared" si="75"/>
        <v>0</v>
      </c>
      <c r="M62" s="6">
        <f t="shared" si="75"/>
        <v>0</v>
      </c>
      <c r="N62" s="6">
        <f t="shared" si="75"/>
        <v>0</v>
      </c>
      <c r="O62" s="6">
        <f t="shared" si="75"/>
        <v>4</v>
      </c>
      <c r="P62" s="6">
        <f t="shared" si="75"/>
        <v>0</v>
      </c>
      <c r="Q62" s="7">
        <f t="shared" si="75"/>
        <v>4</v>
      </c>
      <c r="R62" s="7">
        <f t="shared" si="75"/>
        <v>4</v>
      </c>
      <c r="S62" s="7">
        <f t="shared" si="75"/>
        <v>0.2</v>
      </c>
      <c r="T62" s="11">
        <f t="shared" si="75"/>
        <v>0</v>
      </c>
      <c r="U62" s="10">
        <f t="shared" si="75"/>
        <v>0</v>
      </c>
      <c r="V62" s="11">
        <f t="shared" si="75"/>
        <v>0</v>
      </c>
      <c r="W62" s="10">
        <f t="shared" si="75"/>
        <v>0</v>
      </c>
      <c r="X62" s="7">
        <f t="shared" si="75"/>
        <v>0</v>
      </c>
      <c r="Y62" s="11">
        <f t="shared" si="75"/>
        <v>0</v>
      </c>
      <c r="Z62" s="10">
        <f t="shared" si="75"/>
        <v>0</v>
      </c>
      <c r="AA62" s="11">
        <f t="shared" si="75"/>
        <v>0</v>
      </c>
      <c r="AB62" s="10">
        <f t="shared" si="75"/>
        <v>0</v>
      </c>
      <c r="AC62" s="11">
        <f t="shared" si="75"/>
        <v>0</v>
      </c>
      <c r="AD62" s="10">
        <f t="shared" si="75"/>
        <v>0</v>
      </c>
      <c r="AE62" s="11">
        <f t="shared" si="75"/>
        <v>0</v>
      </c>
      <c r="AF62" s="10">
        <f t="shared" si="75"/>
        <v>0</v>
      </c>
      <c r="AG62" s="11">
        <f t="shared" si="75"/>
        <v>0</v>
      </c>
      <c r="AH62" s="10">
        <f t="shared" si="75"/>
        <v>0</v>
      </c>
      <c r="AI62" s="11">
        <f t="shared" si="75"/>
        <v>0</v>
      </c>
      <c r="AJ62" s="10">
        <f t="shared" si="75"/>
        <v>0</v>
      </c>
      <c r="AK62" s="7">
        <f t="shared" si="75"/>
        <v>0</v>
      </c>
      <c r="AL62" s="7">
        <f t="shared" ref="AL62:BQ62" si="76">SUM(AL61:AL61)</f>
        <v>0</v>
      </c>
      <c r="AM62" s="11">
        <f t="shared" si="76"/>
        <v>0</v>
      </c>
      <c r="AN62" s="10">
        <f t="shared" si="76"/>
        <v>0</v>
      </c>
      <c r="AO62" s="11">
        <f t="shared" si="76"/>
        <v>0</v>
      </c>
      <c r="AP62" s="10">
        <f t="shared" si="76"/>
        <v>0</v>
      </c>
      <c r="AQ62" s="7">
        <f t="shared" si="76"/>
        <v>0</v>
      </c>
      <c r="AR62" s="11">
        <f t="shared" si="76"/>
        <v>0</v>
      </c>
      <c r="AS62" s="10">
        <f t="shared" si="76"/>
        <v>0</v>
      </c>
      <c r="AT62" s="11">
        <f t="shared" si="76"/>
        <v>0</v>
      </c>
      <c r="AU62" s="10">
        <f t="shared" si="76"/>
        <v>0</v>
      </c>
      <c r="AV62" s="11">
        <f t="shared" si="76"/>
        <v>0</v>
      </c>
      <c r="AW62" s="10">
        <f t="shared" si="76"/>
        <v>0</v>
      </c>
      <c r="AX62" s="11">
        <f t="shared" si="76"/>
        <v>0</v>
      </c>
      <c r="AY62" s="10">
        <f t="shared" si="76"/>
        <v>0</v>
      </c>
      <c r="AZ62" s="11">
        <f t="shared" si="76"/>
        <v>4</v>
      </c>
      <c r="BA62" s="10">
        <f t="shared" si="76"/>
        <v>0</v>
      </c>
      <c r="BB62" s="11">
        <f t="shared" si="76"/>
        <v>0</v>
      </c>
      <c r="BC62" s="10">
        <f t="shared" si="76"/>
        <v>0</v>
      </c>
      <c r="BD62" s="7">
        <f t="shared" si="76"/>
        <v>4</v>
      </c>
      <c r="BE62" s="7">
        <f t="shared" si="76"/>
        <v>4</v>
      </c>
      <c r="BF62" s="11">
        <f t="shared" si="76"/>
        <v>0</v>
      </c>
      <c r="BG62" s="10">
        <f t="shared" si="76"/>
        <v>0</v>
      </c>
      <c r="BH62" s="11">
        <f t="shared" si="76"/>
        <v>0</v>
      </c>
      <c r="BI62" s="10">
        <f t="shared" si="76"/>
        <v>0</v>
      </c>
      <c r="BJ62" s="7">
        <f t="shared" si="76"/>
        <v>0</v>
      </c>
      <c r="BK62" s="11">
        <f t="shared" si="76"/>
        <v>0</v>
      </c>
      <c r="BL62" s="10">
        <f t="shared" si="76"/>
        <v>0</v>
      </c>
      <c r="BM62" s="11">
        <f t="shared" si="76"/>
        <v>0</v>
      </c>
      <c r="BN62" s="10">
        <f t="shared" si="76"/>
        <v>0</v>
      </c>
      <c r="BO62" s="11">
        <f t="shared" si="76"/>
        <v>0</v>
      </c>
      <c r="BP62" s="10">
        <f t="shared" si="76"/>
        <v>0</v>
      </c>
      <c r="BQ62" s="11">
        <f t="shared" si="76"/>
        <v>0</v>
      </c>
      <c r="BR62" s="10">
        <f t="shared" ref="BR62:CQ62" si="77">SUM(BR61:BR61)</f>
        <v>0</v>
      </c>
      <c r="BS62" s="11">
        <f t="shared" si="77"/>
        <v>0</v>
      </c>
      <c r="BT62" s="10">
        <f t="shared" si="77"/>
        <v>0</v>
      </c>
      <c r="BU62" s="11">
        <f t="shared" si="77"/>
        <v>0</v>
      </c>
      <c r="BV62" s="10">
        <f t="shared" si="77"/>
        <v>0</v>
      </c>
      <c r="BW62" s="7">
        <f t="shared" si="77"/>
        <v>0</v>
      </c>
      <c r="BX62" s="7">
        <f t="shared" si="77"/>
        <v>0</v>
      </c>
      <c r="BY62" s="11">
        <f t="shared" si="77"/>
        <v>0</v>
      </c>
      <c r="BZ62" s="10">
        <f t="shared" si="77"/>
        <v>0</v>
      </c>
      <c r="CA62" s="11">
        <f t="shared" si="77"/>
        <v>0</v>
      </c>
      <c r="CB62" s="10">
        <f t="shared" si="77"/>
        <v>0</v>
      </c>
      <c r="CC62" s="7">
        <f t="shared" si="77"/>
        <v>0</v>
      </c>
      <c r="CD62" s="11">
        <f t="shared" si="77"/>
        <v>0</v>
      </c>
      <c r="CE62" s="10">
        <f t="shared" si="77"/>
        <v>0</v>
      </c>
      <c r="CF62" s="11">
        <f t="shared" si="77"/>
        <v>0</v>
      </c>
      <c r="CG62" s="10">
        <f t="shared" si="77"/>
        <v>0</v>
      </c>
      <c r="CH62" s="11">
        <f t="shared" si="77"/>
        <v>0</v>
      </c>
      <c r="CI62" s="10">
        <f t="shared" si="77"/>
        <v>0</v>
      </c>
      <c r="CJ62" s="11">
        <f t="shared" si="77"/>
        <v>0</v>
      </c>
      <c r="CK62" s="10">
        <f t="shared" si="77"/>
        <v>0</v>
      </c>
      <c r="CL62" s="11">
        <f t="shared" si="77"/>
        <v>0</v>
      </c>
      <c r="CM62" s="10">
        <f t="shared" si="77"/>
        <v>0</v>
      </c>
      <c r="CN62" s="11">
        <f t="shared" si="77"/>
        <v>0</v>
      </c>
      <c r="CO62" s="10">
        <f t="shared" si="77"/>
        <v>0</v>
      </c>
      <c r="CP62" s="7">
        <f t="shared" si="77"/>
        <v>0</v>
      </c>
      <c r="CQ62" s="7">
        <f t="shared" si="77"/>
        <v>0</v>
      </c>
    </row>
    <row r="63" spans="1:95" ht="20.100000000000001" customHeight="1" x14ac:dyDescent="0.2">
      <c r="A63" s="12" t="s">
        <v>134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2"/>
      <c r="CQ63" s="13"/>
    </row>
    <row r="64" spans="1:95" x14ac:dyDescent="0.2">
      <c r="A64" s="6"/>
      <c r="B64" s="6"/>
      <c r="C64" s="6"/>
      <c r="D64" s="6" t="s">
        <v>135</v>
      </c>
      <c r="E64" s="3" t="s">
        <v>136</v>
      </c>
      <c r="F64" s="6">
        <f>COUNTIF(T64:CO64,"e")</f>
        <v>0</v>
      </c>
      <c r="G64" s="6">
        <f>COUNTIF(T64:CO64,"z")</f>
        <v>1</v>
      </c>
      <c r="H64" s="6">
        <f>SUM(I64:P64)</f>
        <v>5</v>
      </c>
      <c r="I64" s="6">
        <f>T64+AM64+BF64+BY64</f>
        <v>5</v>
      </c>
      <c r="J64" s="6">
        <f>V64+AO64+BH64+CA64</f>
        <v>0</v>
      </c>
      <c r="K64" s="6">
        <f>Y64+AR64+BK64+CD64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0</v>
      </c>
      <c r="Q64" s="7">
        <f>AL64+BE64+BX64+CQ64</f>
        <v>0</v>
      </c>
      <c r="R64" s="7">
        <f>AK64+BD64+BW64+CP64</f>
        <v>0</v>
      </c>
      <c r="S64" s="7">
        <v>0</v>
      </c>
      <c r="T64" s="11">
        <v>5</v>
      </c>
      <c r="U64" s="10" t="s">
        <v>56</v>
      </c>
      <c r="V64" s="11"/>
      <c r="W64" s="10"/>
      <c r="X64" s="7">
        <v>0</v>
      </c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X64+AK64</f>
        <v>0</v>
      </c>
      <c r="AM64" s="11"/>
      <c r="AN64" s="10"/>
      <c r="AO64" s="11"/>
      <c r="AP64" s="10"/>
      <c r="AQ64" s="7"/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>AQ64+BD64</f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BJ64+BW64</f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CC64+CP64</f>
        <v>0</v>
      </c>
    </row>
    <row r="65" spans="1:95" x14ac:dyDescent="0.2">
      <c r="A65" s="6"/>
      <c r="B65" s="6"/>
      <c r="C65" s="6"/>
      <c r="D65" s="6" t="s">
        <v>137</v>
      </c>
      <c r="E65" s="3" t="s">
        <v>138</v>
      </c>
      <c r="F65" s="6">
        <f>COUNTIF(T65:CO65,"e")</f>
        <v>0</v>
      </c>
      <c r="G65" s="6">
        <f>COUNTIF(T65:CO65,"z")</f>
        <v>1</v>
      </c>
      <c r="H65" s="6">
        <f>SUM(I65:P65)</f>
        <v>2</v>
      </c>
      <c r="I65" s="6">
        <f>T65+AM65+BF65+BY65</f>
        <v>2</v>
      </c>
      <c r="J65" s="6">
        <f>V65+AO65+BH65+CA65</f>
        <v>0</v>
      </c>
      <c r="K65" s="6">
        <f>Y65+AR65+BK65+CD65</f>
        <v>0</v>
      </c>
      <c r="L65" s="6">
        <f>AA65+AT65+BM65+CF65</f>
        <v>0</v>
      </c>
      <c r="M65" s="6">
        <f>AC65+AV65+BO65+CH65</f>
        <v>0</v>
      </c>
      <c r="N65" s="6">
        <f>AE65+AX65+BQ65+CJ65</f>
        <v>0</v>
      </c>
      <c r="O65" s="6">
        <f>AG65+AZ65+BS65+CL65</f>
        <v>0</v>
      </c>
      <c r="P65" s="6">
        <f>AI65+BB65+BU65+CN65</f>
        <v>0</v>
      </c>
      <c r="Q65" s="7">
        <f>AL65+BE65+BX65+CQ65</f>
        <v>0</v>
      </c>
      <c r="R65" s="7">
        <f>AK65+BD65+BW65+CP65</f>
        <v>0</v>
      </c>
      <c r="S65" s="7">
        <v>0</v>
      </c>
      <c r="T65" s="11"/>
      <c r="U65" s="10"/>
      <c r="V65" s="11"/>
      <c r="W65" s="10"/>
      <c r="X65" s="7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>X65+AK65</f>
        <v>0</v>
      </c>
      <c r="AM65" s="11">
        <v>2</v>
      </c>
      <c r="AN65" s="10" t="s">
        <v>56</v>
      </c>
      <c r="AO65" s="11"/>
      <c r="AP65" s="10"/>
      <c r="AQ65" s="7">
        <v>0</v>
      </c>
      <c r="AR65" s="11"/>
      <c r="AS65" s="10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>AQ65+BD65</f>
        <v>0</v>
      </c>
      <c r="BF65" s="11"/>
      <c r="BG65" s="10"/>
      <c r="BH65" s="11"/>
      <c r="BI65" s="10"/>
      <c r="BJ65" s="7"/>
      <c r="BK65" s="11"/>
      <c r="BL65" s="10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>BJ65+BW65</f>
        <v>0</v>
      </c>
      <c r="BY65" s="11"/>
      <c r="BZ65" s="10"/>
      <c r="CA65" s="11"/>
      <c r="CB65" s="10"/>
      <c r="CC65" s="7"/>
      <c r="CD65" s="11"/>
      <c r="CE65" s="10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>CC65+CP65</f>
        <v>0</v>
      </c>
    </row>
    <row r="66" spans="1:95" ht="15.95" customHeight="1" x14ac:dyDescent="0.2">
      <c r="A66" s="6"/>
      <c r="B66" s="6"/>
      <c r="C66" s="6"/>
      <c r="D66" s="6"/>
      <c r="E66" s="6" t="s">
        <v>66</v>
      </c>
      <c r="F66" s="6">
        <f t="shared" ref="F66:AK66" si="78">SUM(F64:F65)</f>
        <v>0</v>
      </c>
      <c r="G66" s="6">
        <f t="shared" si="78"/>
        <v>2</v>
      </c>
      <c r="H66" s="6">
        <f t="shared" si="78"/>
        <v>7</v>
      </c>
      <c r="I66" s="6">
        <f t="shared" si="78"/>
        <v>7</v>
      </c>
      <c r="J66" s="6">
        <f t="shared" si="78"/>
        <v>0</v>
      </c>
      <c r="K66" s="6">
        <f t="shared" si="78"/>
        <v>0</v>
      </c>
      <c r="L66" s="6">
        <f t="shared" si="78"/>
        <v>0</v>
      </c>
      <c r="M66" s="6">
        <f t="shared" si="78"/>
        <v>0</v>
      </c>
      <c r="N66" s="6">
        <f t="shared" si="78"/>
        <v>0</v>
      </c>
      <c r="O66" s="6">
        <f t="shared" si="78"/>
        <v>0</v>
      </c>
      <c r="P66" s="6">
        <f t="shared" si="78"/>
        <v>0</v>
      </c>
      <c r="Q66" s="7">
        <f t="shared" si="78"/>
        <v>0</v>
      </c>
      <c r="R66" s="7">
        <f t="shared" si="78"/>
        <v>0</v>
      </c>
      <c r="S66" s="7">
        <f t="shared" si="78"/>
        <v>0</v>
      </c>
      <c r="T66" s="11">
        <f t="shared" si="78"/>
        <v>5</v>
      </c>
      <c r="U66" s="10">
        <f t="shared" si="78"/>
        <v>0</v>
      </c>
      <c r="V66" s="11">
        <f t="shared" si="78"/>
        <v>0</v>
      </c>
      <c r="W66" s="10">
        <f t="shared" si="78"/>
        <v>0</v>
      </c>
      <c r="X66" s="7">
        <f t="shared" si="78"/>
        <v>0</v>
      </c>
      <c r="Y66" s="11">
        <f t="shared" si="78"/>
        <v>0</v>
      </c>
      <c r="Z66" s="10">
        <f t="shared" si="78"/>
        <v>0</v>
      </c>
      <c r="AA66" s="11">
        <f t="shared" si="78"/>
        <v>0</v>
      </c>
      <c r="AB66" s="10">
        <f t="shared" si="78"/>
        <v>0</v>
      </c>
      <c r="AC66" s="11">
        <f t="shared" si="78"/>
        <v>0</v>
      </c>
      <c r="AD66" s="10">
        <f t="shared" si="78"/>
        <v>0</v>
      </c>
      <c r="AE66" s="11">
        <f t="shared" si="78"/>
        <v>0</v>
      </c>
      <c r="AF66" s="10">
        <f t="shared" si="78"/>
        <v>0</v>
      </c>
      <c r="AG66" s="11">
        <f t="shared" si="78"/>
        <v>0</v>
      </c>
      <c r="AH66" s="10">
        <f t="shared" si="78"/>
        <v>0</v>
      </c>
      <c r="AI66" s="11">
        <f t="shared" si="78"/>
        <v>0</v>
      </c>
      <c r="AJ66" s="10">
        <f t="shared" si="78"/>
        <v>0</v>
      </c>
      <c r="AK66" s="7">
        <f t="shared" si="78"/>
        <v>0</v>
      </c>
      <c r="AL66" s="7">
        <f t="shared" ref="AL66:BQ66" si="79">SUM(AL64:AL65)</f>
        <v>0</v>
      </c>
      <c r="AM66" s="11">
        <f t="shared" si="79"/>
        <v>2</v>
      </c>
      <c r="AN66" s="10">
        <f t="shared" si="79"/>
        <v>0</v>
      </c>
      <c r="AO66" s="11">
        <f t="shared" si="79"/>
        <v>0</v>
      </c>
      <c r="AP66" s="10">
        <f t="shared" si="79"/>
        <v>0</v>
      </c>
      <c r="AQ66" s="7">
        <f t="shared" si="79"/>
        <v>0</v>
      </c>
      <c r="AR66" s="11">
        <f t="shared" si="79"/>
        <v>0</v>
      </c>
      <c r="AS66" s="10">
        <f t="shared" si="79"/>
        <v>0</v>
      </c>
      <c r="AT66" s="11">
        <f t="shared" si="79"/>
        <v>0</v>
      </c>
      <c r="AU66" s="10">
        <f t="shared" si="79"/>
        <v>0</v>
      </c>
      <c r="AV66" s="11">
        <f t="shared" si="79"/>
        <v>0</v>
      </c>
      <c r="AW66" s="10">
        <f t="shared" si="79"/>
        <v>0</v>
      </c>
      <c r="AX66" s="11">
        <f t="shared" si="79"/>
        <v>0</v>
      </c>
      <c r="AY66" s="10">
        <f t="shared" si="79"/>
        <v>0</v>
      </c>
      <c r="AZ66" s="11">
        <f t="shared" si="79"/>
        <v>0</v>
      </c>
      <c r="BA66" s="10">
        <f t="shared" si="79"/>
        <v>0</v>
      </c>
      <c r="BB66" s="11">
        <f t="shared" si="79"/>
        <v>0</v>
      </c>
      <c r="BC66" s="10">
        <f t="shared" si="79"/>
        <v>0</v>
      </c>
      <c r="BD66" s="7">
        <f t="shared" si="79"/>
        <v>0</v>
      </c>
      <c r="BE66" s="7">
        <f t="shared" si="79"/>
        <v>0</v>
      </c>
      <c r="BF66" s="11">
        <f t="shared" si="79"/>
        <v>0</v>
      </c>
      <c r="BG66" s="10">
        <f t="shared" si="79"/>
        <v>0</v>
      </c>
      <c r="BH66" s="11">
        <f t="shared" si="79"/>
        <v>0</v>
      </c>
      <c r="BI66" s="10">
        <f t="shared" si="79"/>
        <v>0</v>
      </c>
      <c r="BJ66" s="7">
        <f t="shared" si="79"/>
        <v>0</v>
      </c>
      <c r="BK66" s="11">
        <f t="shared" si="79"/>
        <v>0</v>
      </c>
      <c r="BL66" s="10">
        <f t="shared" si="79"/>
        <v>0</v>
      </c>
      <c r="BM66" s="11">
        <f t="shared" si="79"/>
        <v>0</v>
      </c>
      <c r="BN66" s="10">
        <f t="shared" si="79"/>
        <v>0</v>
      </c>
      <c r="BO66" s="11">
        <f t="shared" si="79"/>
        <v>0</v>
      </c>
      <c r="BP66" s="10">
        <f t="shared" si="79"/>
        <v>0</v>
      </c>
      <c r="BQ66" s="11">
        <f t="shared" si="79"/>
        <v>0</v>
      </c>
      <c r="BR66" s="10">
        <f t="shared" ref="BR66:CQ66" si="80">SUM(BR64:BR65)</f>
        <v>0</v>
      </c>
      <c r="BS66" s="11">
        <f t="shared" si="80"/>
        <v>0</v>
      </c>
      <c r="BT66" s="10">
        <f t="shared" si="80"/>
        <v>0</v>
      </c>
      <c r="BU66" s="11">
        <f t="shared" si="80"/>
        <v>0</v>
      </c>
      <c r="BV66" s="10">
        <f t="shared" si="80"/>
        <v>0</v>
      </c>
      <c r="BW66" s="7">
        <f t="shared" si="80"/>
        <v>0</v>
      </c>
      <c r="BX66" s="7">
        <f t="shared" si="80"/>
        <v>0</v>
      </c>
      <c r="BY66" s="11">
        <f t="shared" si="80"/>
        <v>0</v>
      </c>
      <c r="BZ66" s="10">
        <f t="shared" si="80"/>
        <v>0</v>
      </c>
      <c r="CA66" s="11">
        <f t="shared" si="80"/>
        <v>0</v>
      </c>
      <c r="CB66" s="10">
        <f t="shared" si="80"/>
        <v>0</v>
      </c>
      <c r="CC66" s="7">
        <f t="shared" si="80"/>
        <v>0</v>
      </c>
      <c r="CD66" s="11">
        <f t="shared" si="80"/>
        <v>0</v>
      </c>
      <c r="CE66" s="10">
        <f t="shared" si="80"/>
        <v>0</v>
      </c>
      <c r="CF66" s="11">
        <f t="shared" si="80"/>
        <v>0</v>
      </c>
      <c r="CG66" s="10">
        <f t="shared" si="80"/>
        <v>0</v>
      </c>
      <c r="CH66" s="11">
        <f t="shared" si="80"/>
        <v>0</v>
      </c>
      <c r="CI66" s="10">
        <f t="shared" si="80"/>
        <v>0</v>
      </c>
      <c r="CJ66" s="11">
        <f t="shared" si="80"/>
        <v>0</v>
      </c>
      <c r="CK66" s="10">
        <f t="shared" si="80"/>
        <v>0</v>
      </c>
      <c r="CL66" s="11">
        <f t="shared" si="80"/>
        <v>0</v>
      </c>
      <c r="CM66" s="10">
        <f t="shared" si="80"/>
        <v>0</v>
      </c>
      <c r="CN66" s="11">
        <f t="shared" si="80"/>
        <v>0</v>
      </c>
      <c r="CO66" s="10">
        <f t="shared" si="80"/>
        <v>0</v>
      </c>
      <c r="CP66" s="7">
        <f t="shared" si="80"/>
        <v>0</v>
      </c>
      <c r="CQ66" s="7">
        <f t="shared" si="80"/>
        <v>0</v>
      </c>
    </row>
    <row r="67" spans="1:95" ht="20.100000000000001" customHeight="1" x14ac:dyDescent="0.2">
      <c r="A67" s="6"/>
      <c r="B67" s="6"/>
      <c r="C67" s="6"/>
      <c r="D67" s="6"/>
      <c r="E67" s="8" t="s">
        <v>139</v>
      </c>
      <c r="F67" s="6">
        <f>F24+F40+F50+F62+F66</f>
        <v>7</v>
      </c>
      <c r="G67" s="6">
        <f>G24+G40+G50+G62+G66</f>
        <v>46</v>
      </c>
      <c r="H67" s="6">
        <f t="shared" ref="H67:P67" si="81">H24+H40+H50+H66</f>
        <v>1185</v>
      </c>
      <c r="I67" s="6">
        <f t="shared" si="81"/>
        <v>427</v>
      </c>
      <c r="J67" s="6">
        <f t="shared" si="81"/>
        <v>30</v>
      </c>
      <c r="K67" s="6">
        <f t="shared" si="81"/>
        <v>300</v>
      </c>
      <c r="L67" s="6">
        <f t="shared" si="81"/>
        <v>30</v>
      </c>
      <c r="M67" s="6">
        <f t="shared" si="81"/>
        <v>278</v>
      </c>
      <c r="N67" s="6">
        <f t="shared" si="81"/>
        <v>0</v>
      </c>
      <c r="O67" s="6">
        <f t="shared" si="81"/>
        <v>0</v>
      </c>
      <c r="P67" s="6">
        <f t="shared" si="81"/>
        <v>120</v>
      </c>
      <c r="Q67" s="7">
        <f>Q24+Q40+Q50+Q62+Q66</f>
        <v>90</v>
      </c>
      <c r="R67" s="7">
        <f>R24+R40+R50+R62+R66</f>
        <v>63.4</v>
      </c>
      <c r="S67" s="7">
        <f>S24+S40+S50+S62+S66</f>
        <v>47.9</v>
      </c>
      <c r="T67" s="11">
        <f>T24+T40+T50+T66</f>
        <v>190</v>
      </c>
      <c r="U67" s="10">
        <f>U24+U40+U50+U66</f>
        <v>0</v>
      </c>
      <c r="V67" s="11">
        <f>V24+V40+V50+V66</f>
        <v>0</v>
      </c>
      <c r="W67" s="10">
        <f>W24+W40+W50+W66</f>
        <v>0</v>
      </c>
      <c r="X67" s="7">
        <f>X24+X40+X50+X62+X66</f>
        <v>11.4</v>
      </c>
      <c r="Y67" s="11">
        <f t="shared" ref="Y67:AJ67" si="82">Y24+Y40+Y50+Y66</f>
        <v>135</v>
      </c>
      <c r="Z67" s="10">
        <f t="shared" si="82"/>
        <v>0</v>
      </c>
      <c r="AA67" s="11">
        <f t="shared" si="82"/>
        <v>30</v>
      </c>
      <c r="AB67" s="10">
        <f t="shared" si="82"/>
        <v>0</v>
      </c>
      <c r="AC67" s="11">
        <f t="shared" si="82"/>
        <v>105</v>
      </c>
      <c r="AD67" s="10">
        <f t="shared" si="82"/>
        <v>0</v>
      </c>
      <c r="AE67" s="11">
        <f t="shared" si="82"/>
        <v>0</v>
      </c>
      <c r="AF67" s="10">
        <f t="shared" si="82"/>
        <v>0</v>
      </c>
      <c r="AG67" s="11">
        <f t="shared" si="82"/>
        <v>0</v>
      </c>
      <c r="AH67" s="10">
        <f t="shared" si="82"/>
        <v>0</v>
      </c>
      <c r="AI67" s="11">
        <f t="shared" si="82"/>
        <v>0</v>
      </c>
      <c r="AJ67" s="10">
        <f t="shared" si="82"/>
        <v>0</v>
      </c>
      <c r="AK67" s="7">
        <f>AK24+AK40+AK50+AK62+AK66</f>
        <v>18.600000000000001</v>
      </c>
      <c r="AL67" s="7">
        <f>AL24+AL40+AL50+AL62+AL66</f>
        <v>30</v>
      </c>
      <c r="AM67" s="11">
        <f>AM24+AM40+AM50+AM66</f>
        <v>147</v>
      </c>
      <c r="AN67" s="10">
        <f>AN24+AN40+AN50+AN66</f>
        <v>0</v>
      </c>
      <c r="AO67" s="11">
        <f>AO24+AO40+AO50+AO66</f>
        <v>0</v>
      </c>
      <c r="AP67" s="10">
        <f>AP24+AP40+AP50+AP66</f>
        <v>0</v>
      </c>
      <c r="AQ67" s="7">
        <f>AQ24+AQ40+AQ50+AQ62+AQ66</f>
        <v>7.2</v>
      </c>
      <c r="AR67" s="11">
        <f t="shared" ref="AR67:BC67" si="83">AR24+AR40+AR50+AR66</f>
        <v>165</v>
      </c>
      <c r="AS67" s="10">
        <f t="shared" si="83"/>
        <v>0</v>
      </c>
      <c r="AT67" s="11">
        <f t="shared" si="83"/>
        <v>0</v>
      </c>
      <c r="AU67" s="10">
        <f t="shared" si="83"/>
        <v>0</v>
      </c>
      <c r="AV67" s="11">
        <f t="shared" si="83"/>
        <v>173</v>
      </c>
      <c r="AW67" s="10">
        <f t="shared" si="83"/>
        <v>0</v>
      </c>
      <c r="AX67" s="11">
        <f t="shared" si="83"/>
        <v>0</v>
      </c>
      <c r="AY67" s="10">
        <f t="shared" si="83"/>
        <v>0</v>
      </c>
      <c r="AZ67" s="11">
        <f t="shared" si="83"/>
        <v>0</v>
      </c>
      <c r="BA67" s="10">
        <f t="shared" si="83"/>
        <v>0</v>
      </c>
      <c r="BB67" s="11">
        <f t="shared" si="83"/>
        <v>60</v>
      </c>
      <c r="BC67" s="10">
        <f t="shared" si="83"/>
        <v>0</v>
      </c>
      <c r="BD67" s="7">
        <f>BD24+BD40+BD50+BD62+BD66</f>
        <v>22.8</v>
      </c>
      <c r="BE67" s="7">
        <f>BE24+BE40+BE50+BE62+BE66</f>
        <v>30</v>
      </c>
      <c r="BF67" s="11">
        <f>BF24+BF40+BF50+BF66</f>
        <v>90</v>
      </c>
      <c r="BG67" s="10">
        <f>BG24+BG40+BG50+BG66</f>
        <v>0</v>
      </c>
      <c r="BH67" s="11">
        <f>BH24+BH40+BH50+BH66</f>
        <v>30</v>
      </c>
      <c r="BI67" s="10">
        <f>BI24+BI40+BI50+BI66</f>
        <v>0</v>
      </c>
      <c r="BJ67" s="7">
        <f>BJ24+BJ40+BJ50+BJ62+BJ66</f>
        <v>8</v>
      </c>
      <c r="BK67" s="11">
        <f t="shared" ref="BK67:BV67" si="84">BK24+BK40+BK50+BK66</f>
        <v>0</v>
      </c>
      <c r="BL67" s="10">
        <f t="shared" si="84"/>
        <v>0</v>
      </c>
      <c r="BM67" s="11">
        <f t="shared" si="84"/>
        <v>0</v>
      </c>
      <c r="BN67" s="10">
        <f t="shared" si="84"/>
        <v>0</v>
      </c>
      <c r="BO67" s="11">
        <f t="shared" si="84"/>
        <v>0</v>
      </c>
      <c r="BP67" s="10">
        <f t="shared" si="84"/>
        <v>0</v>
      </c>
      <c r="BQ67" s="11">
        <f t="shared" si="84"/>
        <v>0</v>
      </c>
      <c r="BR67" s="10">
        <f t="shared" si="84"/>
        <v>0</v>
      </c>
      <c r="BS67" s="11">
        <f t="shared" si="84"/>
        <v>0</v>
      </c>
      <c r="BT67" s="10">
        <f t="shared" si="84"/>
        <v>0</v>
      </c>
      <c r="BU67" s="11">
        <f t="shared" si="84"/>
        <v>60</v>
      </c>
      <c r="BV67" s="10">
        <f t="shared" si="84"/>
        <v>0</v>
      </c>
      <c r="BW67" s="7">
        <f>BW24+BW40+BW50+BW62+BW66</f>
        <v>22</v>
      </c>
      <c r="BX67" s="7">
        <f>BX24+BX40+BX50+BX62+BX66</f>
        <v>30</v>
      </c>
      <c r="BY67" s="11">
        <f>BY24+BY40+BY50+BY66</f>
        <v>0</v>
      </c>
      <c r="BZ67" s="10">
        <f>BZ24+BZ40+BZ50+BZ66</f>
        <v>0</v>
      </c>
      <c r="CA67" s="11">
        <f>CA24+CA40+CA50+CA66</f>
        <v>0</v>
      </c>
      <c r="CB67" s="10">
        <f>CB24+CB40+CB50+CB66</f>
        <v>0</v>
      </c>
      <c r="CC67" s="7">
        <f>CC24+CC40+CC50+CC62+CC66</f>
        <v>0</v>
      </c>
      <c r="CD67" s="11">
        <f t="shared" ref="CD67:CO67" si="85">CD24+CD40+CD50+CD66</f>
        <v>0</v>
      </c>
      <c r="CE67" s="10">
        <f t="shared" si="85"/>
        <v>0</v>
      </c>
      <c r="CF67" s="11">
        <f t="shared" si="85"/>
        <v>0</v>
      </c>
      <c r="CG67" s="10">
        <f t="shared" si="85"/>
        <v>0</v>
      </c>
      <c r="CH67" s="11">
        <f t="shared" si="85"/>
        <v>0</v>
      </c>
      <c r="CI67" s="10">
        <f t="shared" si="85"/>
        <v>0</v>
      </c>
      <c r="CJ67" s="11">
        <f t="shared" si="85"/>
        <v>0</v>
      </c>
      <c r="CK67" s="10">
        <f t="shared" si="85"/>
        <v>0</v>
      </c>
      <c r="CL67" s="11">
        <f t="shared" si="85"/>
        <v>0</v>
      </c>
      <c r="CM67" s="10">
        <f t="shared" si="85"/>
        <v>0</v>
      </c>
      <c r="CN67" s="11">
        <f t="shared" si="85"/>
        <v>0</v>
      </c>
      <c r="CO67" s="10">
        <f t="shared" si="85"/>
        <v>0</v>
      </c>
      <c r="CP67" s="7">
        <f>CP24+CP40+CP50+CP62+CP66</f>
        <v>0</v>
      </c>
      <c r="CQ67" s="7">
        <f>CQ24+CQ40+CQ50+CQ62+CQ66</f>
        <v>0</v>
      </c>
    </row>
    <row r="69" spans="1:95" x14ac:dyDescent="0.2">
      <c r="D69" s="3" t="s">
        <v>22</v>
      </c>
      <c r="E69" s="3" t="s">
        <v>140</v>
      </c>
    </row>
    <row r="70" spans="1:95" x14ac:dyDescent="0.2">
      <c r="D70" s="3" t="s">
        <v>26</v>
      </c>
      <c r="E70" s="3" t="s">
        <v>141</v>
      </c>
    </row>
    <row r="71" spans="1:95" x14ac:dyDescent="0.2">
      <c r="D71" s="14" t="s">
        <v>32</v>
      </c>
      <c r="E71" s="14"/>
    </row>
    <row r="72" spans="1:95" x14ac:dyDescent="0.2">
      <c r="D72" s="3" t="s">
        <v>34</v>
      </c>
      <c r="E72" s="3" t="s">
        <v>142</v>
      </c>
    </row>
    <row r="73" spans="1:95" x14ac:dyDescent="0.2">
      <c r="D73" s="3" t="s">
        <v>35</v>
      </c>
      <c r="E73" s="3" t="s">
        <v>143</v>
      </c>
    </row>
    <row r="74" spans="1:95" x14ac:dyDescent="0.2">
      <c r="D74" s="14" t="s">
        <v>33</v>
      </c>
      <c r="E74" s="14"/>
    </row>
    <row r="75" spans="1:95" x14ac:dyDescent="0.2">
      <c r="D75" s="3" t="s">
        <v>36</v>
      </c>
      <c r="E75" s="3" t="s">
        <v>144</v>
      </c>
      <c r="M75" s="9"/>
      <c r="U75" s="9"/>
      <c r="AC75" s="9"/>
    </row>
    <row r="76" spans="1:95" x14ac:dyDescent="0.2">
      <c r="D76" s="3" t="s">
        <v>37</v>
      </c>
      <c r="E76" s="3" t="s">
        <v>145</v>
      </c>
    </row>
    <row r="77" spans="1:95" x14ac:dyDescent="0.2">
      <c r="D77" s="3" t="s">
        <v>38</v>
      </c>
      <c r="E77" s="3" t="s">
        <v>146</v>
      </c>
    </row>
    <row r="78" spans="1:95" x14ac:dyDescent="0.2">
      <c r="D78" s="3" t="s">
        <v>39</v>
      </c>
      <c r="E78" s="3" t="s">
        <v>147</v>
      </c>
    </row>
    <row r="79" spans="1:95" x14ac:dyDescent="0.2">
      <c r="D79" s="3" t="s">
        <v>40</v>
      </c>
      <c r="E79" s="3" t="s">
        <v>148</v>
      </c>
    </row>
    <row r="80" spans="1:95" x14ac:dyDescent="0.2">
      <c r="D80" s="3" t="s">
        <v>41</v>
      </c>
      <c r="E80" s="3" t="s">
        <v>149</v>
      </c>
    </row>
  </sheetData>
  <mergeCells count="93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5:CQ25"/>
    <mergeCell ref="A41:CQ41"/>
    <mergeCell ref="A51:CQ51"/>
    <mergeCell ref="CD14:CO14"/>
    <mergeCell ref="CD15:CE15"/>
    <mergeCell ref="CF15:CG15"/>
    <mergeCell ref="CH15:CI15"/>
    <mergeCell ref="C52:C53"/>
    <mergeCell ref="A52:A53"/>
    <mergeCell ref="B52:B53"/>
    <mergeCell ref="C54:C55"/>
    <mergeCell ref="A54:A55"/>
    <mergeCell ref="B54:B55"/>
    <mergeCell ref="A60:CQ60"/>
    <mergeCell ref="A63:CQ63"/>
    <mergeCell ref="D71:E71"/>
    <mergeCell ref="D74:E74"/>
    <mergeCell ref="C56:C57"/>
    <mergeCell ref="A56:A57"/>
    <mergeCell ref="B56:B57"/>
    <mergeCell ref="C58:C59"/>
    <mergeCell ref="A58:A59"/>
    <mergeCell ref="B58:B5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9"/>
  <sheetViews>
    <sheetView tabSelected="1" workbookViewId="0">
      <selection activeCell="S6" sqref="S6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85546875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85546875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85546875" customWidth="1"/>
    <col min="82" max="82" width="3.5703125" customWidth="1"/>
    <col min="83" max="83" width="2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97</v>
      </c>
      <c r="AM8" t="s">
        <v>16</v>
      </c>
    </row>
    <row r="9" spans="1:95" x14ac:dyDescent="0.2">
      <c r="E9" t="s">
        <v>17</v>
      </c>
      <c r="F9" s="1" t="s">
        <v>18</v>
      </c>
      <c r="AM9" t="s">
        <v>165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 t="s">
        <v>33</v>
      </c>
      <c r="L14" s="18"/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6" t="s">
        <v>47</v>
      </c>
      <c r="Y14" s="17" t="s">
        <v>33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47</v>
      </c>
      <c r="AL14" s="16" t="s">
        <v>48</v>
      </c>
      <c r="AM14" s="17" t="s">
        <v>32</v>
      </c>
      <c r="AN14" s="17"/>
      <c r="AO14" s="17"/>
      <c r="AP14" s="17"/>
      <c r="AQ14" s="16" t="s">
        <v>47</v>
      </c>
      <c r="AR14" s="17" t="s">
        <v>33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47</v>
      </c>
      <c r="BE14" s="16" t="s">
        <v>48</v>
      </c>
      <c r="BF14" s="17" t="s">
        <v>32</v>
      </c>
      <c r="BG14" s="17"/>
      <c r="BH14" s="17"/>
      <c r="BI14" s="17"/>
      <c r="BJ14" s="16" t="s">
        <v>47</v>
      </c>
      <c r="BK14" s="17" t="s">
        <v>33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47</v>
      </c>
      <c r="BX14" s="16" t="s">
        <v>48</v>
      </c>
      <c r="BY14" s="17" t="s">
        <v>32</v>
      </c>
      <c r="BZ14" s="17"/>
      <c r="CA14" s="17"/>
      <c r="CB14" s="17"/>
      <c r="CC14" s="16" t="s">
        <v>47</v>
      </c>
      <c r="CD14" s="17" t="s">
        <v>33</v>
      </c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47</v>
      </c>
      <c r="CQ14" s="16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6"/>
      <c r="Y15" s="18" t="s">
        <v>36</v>
      </c>
      <c r="Z15" s="18"/>
      <c r="AA15" s="18" t="s">
        <v>37</v>
      </c>
      <c r="AB15" s="18"/>
      <c r="AC15" s="18" t="s">
        <v>38</v>
      </c>
      <c r="AD15" s="18"/>
      <c r="AE15" s="18" t="s">
        <v>39</v>
      </c>
      <c r="AF15" s="18"/>
      <c r="AG15" s="18" t="s">
        <v>40</v>
      </c>
      <c r="AH15" s="18"/>
      <c r="AI15" s="18" t="s">
        <v>41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6"/>
      <c r="AR15" s="18" t="s">
        <v>36</v>
      </c>
      <c r="AS15" s="18"/>
      <c r="AT15" s="18" t="s">
        <v>37</v>
      </c>
      <c r="AU15" s="18"/>
      <c r="AV15" s="18" t="s">
        <v>38</v>
      </c>
      <c r="AW15" s="18"/>
      <c r="AX15" s="18" t="s">
        <v>39</v>
      </c>
      <c r="AY15" s="18"/>
      <c r="AZ15" s="18" t="s">
        <v>40</v>
      </c>
      <c r="BA15" s="18"/>
      <c r="BB15" s="18" t="s">
        <v>41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6"/>
      <c r="BK15" s="18" t="s">
        <v>36</v>
      </c>
      <c r="BL15" s="18"/>
      <c r="BM15" s="18" t="s">
        <v>37</v>
      </c>
      <c r="BN15" s="18"/>
      <c r="BO15" s="18" t="s">
        <v>38</v>
      </c>
      <c r="BP15" s="18"/>
      <c r="BQ15" s="18" t="s">
        <v>39</v>
      </c>
      <c r="BR15" s="18"/>
      <c r="BS15" s="18" t="s">
        <v>40</v>
      </c>
      <c r="BT15" s="18"/>
      <c r="BU15" s="18" t="s">
        <v>41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6"/>
      <c r="CD15" s="18" t="s">
        <v>36</v>
      </c>
      <c r="CE15" s="18"/>
      <c r="CF15" s="18" t="s">
        <v>37</v>
      </c>
      <c r="CG15" s="18"/>
      <c r="CH15" s="18" t="s">
        <v>38</v>
      </c>
      <c r="CI15" s="18"/>
      <c r="CJ15" s="18" t="s">
        <v>39</v>
      </c>
      <c r="CK15" s="18"/>
      <c r="CL15" s="18" t="s">
        <v>40</v>
      </c>
      <c r="CM15" s="18"/>
      <c r="CN15" s="18" t="s">
        <v>41</v>
      </c>
      <c r="CO15" s="18"/>
      <c r="CP15" s="16"/>
      <c r="CQ15" s="16"/>
    </row>
    <row r="16" spans="1:95" ht="20.100000000000001" customHeight="1" x14ac:dyDescent="0.2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30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Y17+AR17+BK17+CD17</f>
        <v>0</v>
      </c>
      <c r="L17" s="6">
        <f t="shared" ref="L17:L23" si="4">AA17+AT17+BM17+CF17</f>
        <v>30</v>
      </c>
      <c r="M17" s="6">
        <f t="shared" ref="M17:M23" si="5">AC17+AV17+BO17+CH17</f>
        <v>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$B$17*1.4</f>
        <v>1.4</v>
      </c>
      <c r="T17" s="11"/>
      <c r="U17" s="10"/>
      <c r="V17" s="11"/>
      <c r="W17" s="10"/>
      <c r="X17" s="7"/>
      <c r="Y17" s="11"/>
      <c r="Z17" s="10"/>
      <c r="AA17" s="11">
        <f>$B$17*30</f>
        <v>30</v>
      </c>
      <c r="AB17" s="10" t="s">
        <v>55</v>
      </c>
      <c r="AC17" s="11"/>
      <c r="AD17" s="10"/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X17+AK17</f>
        <v>3</v>
      </c>
      <c r="AM17" s="11"/>
      <c r="AN17" s="10"/>
      <c r="AO17" s="11"/>
      <c r="AP17" s="10"/>
      <c r="AQ17" s="7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AQ17+BD17</f>
        <v>0</v>
      </c>
      <c r="BF17" s="11"/>
      <c r="BG17" s="10"/>
      <c r="BH17" s="11"/>
      <c r="BI17" s="10"/>
      <c r="BJ17" s="7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BJ17+BW17</f>
        <v>0</v>
      </c>
      <c r="BY17" s="11"/>
      <c r="BZ17" s="10"/>
      <c r="CA17" s="11"/>
      <c r="CB17" s="10"/>
      <c r="CC17" s="7"/>
      <c r="CD17" s="11"/>
      <c r="CE17" s="10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CC17+CP17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5</v>
      </c>
      <c r="U18" s="10" t="s">
        <v>56</v>
      </c>
      <c r="V18" s="11"/>
      <c r="W18" s="10"/>
      <c r="X18" s="7">
        <v>0</v>
      </c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7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7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7"/>
      <c r="CD18" s="11"/>
      <c r="CE18" s="10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2</v>
      </c>
      <c r="B19" s="6">
        <v>1</v>
      </c>
      <c r="C19" s="6"/>
      <c r="D19" s="6"/>
      <c r="E19" s="3" t="s">
        <v>59</v>
      </c>
      <c r="F19" s="6">
        <f>$B$19*COUNTIF(T19:CO19,"e")</f>
        <v>0</v>
      </c>
      <c r="G19" s="6">
        <f>$B$19*COUNTIF(T19:CO19,"z")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f>$B$19*0.6</f>
        <v>0.6</v>
      </c>
      <c r="T19" s="11"/>
      <c r="U19" s="10"/>
      <c r="V19" s="11"/>
      <c r="W19" s="10"/>
      <c r="X19" s="7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7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>
        <f>$B$19*15</f>
        <v>15</v>
      </c>
      <c r="BG19" s="10" t="s">
        <v>56</v>
      </c>
      <c r="BH19" s="11"/>
      <c r="BI19" s="10"/>
      <c r="BJ19" s="7">
        <f>$B$19*1</f>
        <v>1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1</v>
      </c>
      <c r="BY19" s="11"/>
      <c r="BZ19" s="10"/>
      <c r="CA19" s="11"/>
      <c r="CB19" s="10"/>
      <c r="CC19" s="7"/>
      <c r="CD19" s="11"/>
      <c r="CE19" s="10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60</v>
      </c>
      <c r="E20" s="3" t="s">
        <v>61</v>
      </c>
      <c r="F20" s="6">
        <f>COUNTIF(T20:CO20,"e")</f>
        <v>0</v>
      </c>
      <c r="G20" s="6">
        <f>COUNTIF(T20:CO20,"z")</f>
        <v>1</v>
      </c>
      <c r="H20" s="6">
        <f t="shared" si="0"/>
        <v>30</v>
      </c>
      <c r="I20" s="6">
        <f t="shared" si="1"/>
        <v>30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v>1.2</v>
      </c>
      <c r="T20" s="11"/>
      <c r="U20" s="10"/>
      <c r="V20" s="11"/>
      <c r="W20" s="10"/>
      <c r="X20" s="7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7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v>30</v>
      </c>
      <c r="BG20" s="10" t="s">
        <v>56</v>
      </c>
      <c r="BH20" s="11"/>
      <c r="BI20" s="10"/>
      <c r="BJ20" s="7">
        <v>2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2</v>
      </c>
      <c r="BY20" s="11"/>
      <c r="BZ20" s="10"/>
      <c r="CA20" s="11"/>
      <c r="CB20" s="10"/>
      <c r="CC20" s="7"/>
      <c r="CD20" s="11"/>
      <c r="CE20" s="10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1</v>
      </c>
      <c r="R21" s="7">
        <f t="shared" si="10"/>
        <v>0</v>
      </c>
      <c r="S21" s="7">
        <v>0.6</v>
      </c>
      <c r="T21" s="11"/>
      <c r="U21" s="10"/>
      <c r="V21" s="11"/>
      <c r="W21" s="10"/>
      <c r="X21" s="7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7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>
        <v>15</v>
      </c>
      <c r="BG21" s="10" t="s">
        <v>56</v>
      </c>
      <c r="BH21" s="11"/>
      <c r="BI21" s="10"/>
      <c r="BJ21" s="7">
        <v>1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1</v>
      </c>
      <c r="BY21" s="11"/>
      <c r="BZ21" s="10"/>
      <c r="CA21" s="11"/>
      <c r="CB21" s="10"/>
      <c r="CC21" s="7"/>
      <c r="CD21" s="11"/>
      <c r="CE21" s="10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$B$22*0.6</f>
        <v>0.6</v>
      </c>
      <c r="T22" s="11"/>
      <c r="U22" s="10"/>
      <c r="V22" s="11"/>
      <c r="W22" s="10"/>
      <c r="X22" s="7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7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$B$22*15</f>
        <v>15</v>
      </c>
      <c r="BG22" s="10" t="s">
        <v>56</v>
      </c>
      <c r="BH22" s="11"/>
      <c r="BI22" s="10"/>
      <c r="BJ22" s="7">
        <f>$B$22*1</f>
        <v>1</v>
      </c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7"/>
      <c r="CD22" s="11"/>
      <c r="CE22" s="10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$B$23*0.6</f>
        <v>0.6</v>
      </c>
      <c r="T23" s="11"/>
      <c r="U23" s="10"/>
      <c r="V23" s="11"/>
      <c r="W23" s="10"/>
      <c r="X23" s="7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7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>
        <f>$B$23*15</f>
        <v>15</v>
      </c>
      <c r="BG23" s="10" t="s">
        <v>56</v>
      </c>
      <c r="BH23" s="11"/>
      <c r="BI23" s="10"/>
      <c r="BJ23" s="7">
        <f>$B$23*1</f>
        <v>1</v>
      </c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1</v>
      </c>
      <c r="BY23" s="11"/>
      <c r="BZ23" s="10"/>
      <c r="CA23" s="11"/>
      <c r="CB23" s="10"/>
      <c r="CC23" s="7"/>
      <c r="CD23" s="11"/>
      <c r="CE23" s="10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6</v>
      </c>
      <c r="H24" s="6">
        <f t="shared" si="15"/>
        <v>125</v>
      </c>
      <c r="I24" s="6">
        <f t="shared" si="15"/>
        <v>95</v>
      </c>
      <c r="J24" s="6">
        <f t="shared" si="15"/>
        <v>0</v>
      </c>
      <c r="K24" s="6">
        <f t="shared" si="15"/>
        <v>0</v>
      </c>
      <c r="L24" s="6">
        <f t="shared" si="15"/>
        <v>30</v>
      </c>
      <c r="M24" s="6">
        <f t="shared" si="15"/>
        <v>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9</v>
      </c>
      <c r="R24" s="7">
        <f t="shared" si="15"/>
        <v>3</v>
      </c>
      <c r="S24" s="7">
        <f t="shared" si="15"/>
        <v>5</v>
      </c>
      <c r="T24" s="11">
        <f t="shared" si="15"/>
        <v>5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7">
        <f t="shared" si="15"/>
        <v>0</v>
      </c>
      <c r="Y24" s="11">
        <f t="shared" si="15"/>
        <v>0</v>
      </c>
      <c r="Z24" s="10">
        <f t="shared" si="15"/>
        <v>0</v>
      </c>
      <c r="AA24" s="11">
        <f t="shared" si="15"/>
        <v>30</v>
      </c>
      <c r="AB24" s="10">
        <f t="shared" si="15"/>
        <v>0</v>
      </c>
      <c r="AC24" s="11">
        <f t="shared" si="15"/>
        <v>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3</v>
      </c>
      <c r="AL24" s="7">
        <f t="shared" ref="AL24:BQ24" si="16">SUM(AL17:AL23)</f>
        <v>3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7">
        <f t="shared" si="16"/>
        <v>0</v>
      </c>
      <c r="AR24" s="11">
        <f t="shared" si="16"/>
        <v>0</v>
      </c>
      <c r="AS24" s="10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90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7">
        <f t="shared" si="16"/>
        <v>6</v>
      </c>
      <c r="BK24" s="11">
        <f t="shared" si="16"/>
        <v>0</v>
      </c>
      <c r="BL24" s="10">
        <f t="shared" si="16"/>
        <v>0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6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7">
        <f t="shared" si="17"/>
        <v>0</v>
      </c>
      <c r="CD24" s="11">
        <f t="shared" si="17"/>
        <v>0</v>
      </c>
      <c r="CE24" s="10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2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2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9" si="18">COUNTIF(T26:CO26,"e")</f>
        <v>1</v>
      </c>
      <c r="G26" s="6">
        <f t="shared" ref="G26:G39" si="19">COUNTIF(T26:CO26,"z")</f>
        <v>1</v>
      </c>
      <c r="H26" s="6">
        <f t="shared" ref="H26:H39" si="20">SUM(I26:P26)</f>
        <v>60</v>
      </c>
      <c r="I26" s="6">
        <f t="shared" ref="I26:I39" si="21">T26+AM26+BF26+BY26</f>
        <v>30</v>
      </c>
      <c r="J26" s="6">
        <f t="shared" ref="J26:J39" si="22">V26+AO26+BH26+CA26</f>
        <v>0</v>
      </c>
      <c r="K26" s="6">
        <f t="shared" ref="K26:K39" si="23">Y26+AR26+BK26+CD26</f>
        <v>0</v>
      </c>
      <c r="L26" s="6">
        <f t="shared" ref="L26:L39" si="24">AA26+AT26+BM26+CF26</f>
        <v>0</v>
      </c>
      <c r="M26" s="6">
        <f t="shared" ref="M26:M39" si="25">AC26+AV26+BO26+CH26</f>
        <v>30</v>
      </c>
      <c r="N26" s="6">
        <f t="shared" ref="N26:N39" si="26">AE26+AX26+BQ26+CJ26</f>
        <v>0</v>
      </c>
      <c r="O26" s="6">
        <f t="shared" ref="O26:O39" si="27">AG26+AZ26+BS26+CL26</f>
        <v>0</v>
      </c>
      <c r="P26" s="6">
        <f t="shared" ref="P26:P39" si="28">AI26+BB26+BU26+CN26</f>
        <v>0</v>
      </c>
      <c r="Q26" s="7">
        <f t="shared" ref="Q26:Q39" si="29">AL26+BE26+BX26+CQ26</f>
        <v>4</v>
      </c>
      <c r="R26" s="7">
        <f t="shared" ref="R26:R39" si="30">AK26+BD26+BW26+CP26</f>
        <v>2</v>
      </c>
      <c r="S26" s="7">
        <v>2.6</v>
      </c>
      <c r="T26" s="11">
        <v>30</v>
      </c>
      <c r="U26" s="10" t="s">
        <v>55</v>
      </c>
      <c r="V26" s="11"/>
      <c r="W26" s="10"/>
      <c r="X26" s="7">
        <v>2</v>
      </c>
      <c r="Y26" s="11"/>
      <c r="Z26" s="10"/>
      <c r="AA26" s="11"/>
      <c r="AB26" s="10"/>
      <c r="AC26" s="11">
        <v>30</v>
      </c>
      <c r="AD26" s="10" t="s">
        <v>56</v>
      </c>
      <c r="AE26" s="11"/>
      <c r="AF26" s="10"/>
      <c r="AG26" s="11"/>
      <c r="AH26" s="10"/>
      <c r="AI26" s="11"/>
      <c r="AJ26" s="10"/>
      <c r="AK26" s="7">
        <v>2</v>
      </c>
      <c r="AL26" s="7">
        <f t="shared" ref="AL26:AL39" si="31">X26+AK26</f>
        <v>4</v>
      </c>
      <c r="AM26" s="11"/>
      <c r="AN26" s="10"/>
      <c r="AO26" s="11"/>
      <c r="AP26" s="10"/>
      <c r="AQ26" s="7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39" si="32">AQ26+BD26</f>
        <v>0</v>
      </c>
      <c r="BF26" s="11"/>
      <c r="BG26" s="10"/>
      <c r="BH26" s="11"/>
      <c r="BI26" s="10"/>
      <c r="BJ26" s="7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39" si="33">BJ26+BW26</f>
        <v>0</v>
      </c>
      <c r="BY26" s="11"/>
      <c r="BZ26" s="10"/>
      <c r="CA26" s="11"/>
      <c r="CB26" s="10"/>
      <c r="CC26" s="7"/>
      <c r="CD26" s="11"/>
      <c r="CE26" s="10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39" si="34">CC26+CP26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60</v>
      </c>
      <c r="I27" s="6">
        <f t="shared" si="21"/>
        <v>30</v>
      </c>
      <c r="J27" s="6">
        <f t="shared" si="22"/>
        <v>0</v>
      </c>
      <c r="K27" s="6">
        <f t="shared" si="23"/>
        <v>30</v>
      </c>
      <c r="L27" s="6">
        <f t="shared" si="24"/>
        <v>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4</v>
      </c>
      <c r="R27" s="7">
        <f t="shared" si="30"/>
        <v>2</v>
      </c>
      <c r="S27" s="7">
        <v>2.6</v>
      </c>
      <c r="T27" s="11">
        <v>30</v>
      </c>
      <c r="U27" s="10" t="s">
        <v>55</v>
      </c>
      <c r="V27" s="11"/>
      <c r="W27" s="10"/>
      <c r="X27" s="7">
        <v>2</v>
      </c>
      <c r="Y27" s="11">
        <v>30</v>
      </c>
      <c r="Z27" s="10" t="s">
        <v>56</v>
      </c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>
        <v>2</v>
      </c>
      <c r="AL27" s="7">
        <f t="shared" si="31"/>
        <v>4</v>
      </c>
      <c r="AM27" s="11"/>
      <c r="AN27" s="10"/>
      <c r="AO27" s="11"/>
      <c r="AP27" s="10"/>
      <c r="AQ27" s="7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7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7"/>
      <c r="CD27" s="11"/>
      <c r="CE27" s="10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1</v>
      </c>
      <c r="G28" s="6">
        <f t="shared" si="19"/>
        <v>1</v>
      </c>
      <c r="H28" s="6">
        <f t="shared" si="20"/>
        <v>45</v>
      </c>
      <c r="I28" s="6">
        <f t="shared" si="21"/>
        <v>15</v>
      </c>
      <c r="J28" s="6">
        <f t="shared" si="22"/>
        <v>0</v>
      </c>
      <c r="K28" s="6">
        <f t="shared" si="23"/>
        <v>0</v>
      </c>
      <c r="L28" s="6">
        <f t="shared" si="24"/>
        <v>0</v>
      </c>
      <c r="M28" s="6">
        <f t="shared" si="25"/>
        <v>30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2</v>
      </c>
      <c r="R28" s="7">
        <f t="shared" si="30"/>
        <v>1.4</v>
      </c>
      <c r="S28" s="7">
        <v>1.8</v>
      </c>
      <c r="T28" s="11">
        <v>15</v>
      </c>
      <c r="U28" s="10" t="s">
        <v>55</v>
      </c>
      <c r="V28" s="11"/>
      <c r="W28" s="10"/>
      <c r="X28" s="7">
        <v>0.6</v>
      </c>
      <c r="Y28" s="11"/>
      <c r="Z28" s="10"/>
      <c r="AA28" s="11"/>
      <c r="AB28" s="10"/>
      <c r="AC28" s="11">
        <v>30</v>
      </c>
      <c r="AD28" s="10" t="s">
        <v>56</v>
      </c>
      <c r="AE28" s="11"/>
      <c r="AF28" s="10"/>
      <c r="AG28" s="11"/>
      <c r="AH28" s="10"/>
      <c r="AI28" s="11"/>
      <c r="AJ28" s="10"/>
      <c r="AK28" s="7">
        <v>1.4</v>
      </c>
      <c r="AL28" s="7">
        <f t="shared" si="31"/>
        <v>2</v>
      </c>
      <c r="AM28" s="11"/>
      <c r="AN28" s="10"/>
      <c r="AO28" s="11"/>
      <c r="AP28" s="10"/>
      <c r="AQ28" s="7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7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7"/>
      <c r="CD28" s="11"/>
      <c r="CE28" s="10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30</v>
      </c>
      <c r="J29" s="6">
        <f t="shared" si="22"/>
        <v>0</v>
      </c>
      <c r="K29" s="6">
        <f t="shared" si="23"/>
        <v>30</v>
      </c>
      <c r="L29" s="6">
        <f t="shared" si="24"/>
        <v>0</v>
      </c>
      <c r="M29" s="6">
        <f t="shared" si="25"/>
        <v>0</v>
      </c>
      <c r="N29" s="6">
        <f t="shared" si="26"/>
        <v>0</v>
      </c>
      <c r="O29" s="6">
        <f t="shared" si="27"/>
        <v>0</v>
      </c>
      <c r="P29" s="6">
        <f t="shared" si="28"/>
        <v>0</v>
      </c>
      <c r="Q29" s="7">
        <f t="shared" si="29"/>
        <v>4</v>
      </c>
      <c r="R29" s="7">
        <f t="shared" si="30"/>
        <v>2</v>
      </c>
      <c r="S29" s="7">
        <v>2.4</v>
      </c>
      <c r="T29" s="11">
        <v>30</v>
      </c>
      <c r="U29" s="10" t="s">
        <v>56</v>
      </c>
      <c r="V29" s="11"/>
      <c r="W29" s="10"/>
      <c r="X29" s="7">
        <v>2</v>
      </c>
      <c r="Y29" s="11">
        <v>30</v>
      </c>
      <c r="Z29" s="10" t="s">
        <v>56</v>
      </c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>
        <v>2</v>
      </c>
      <c r="AL29" s="7">
        <f t="shared" si="31"/>
        <v>4</v>
      </c>
      <c r="AM29" s="11"/>
      <c r="AN29" s="10"/>
      <c r="AO29" s="11"/>
      <c r="AP29" s="10"/>
      <c r="AQ29" s="7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2"/>
        <v>0</v>
      </c>
      <c r="BF29" s="11"/>
      <c r="BG29" s="10"/>
      <c r="BH29" s="11"/>
      <c r="BI29" s="10"/>
      <c r="BJ29" s="7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7"/>
      <c r="CD29" s="11"/>
      <c r="CE29" s="10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0</v>
      </c>
      <c r="G30" s="6">
        <f t="shared" si="19"/>
        <v>2</v>
      </c>
      <c r="H30" s="6">
        <f t="shared" si="20"/>
        <v>75</v>
      </c>
      <c r="I30" s="6">
        <f t="shared" si="21"/>
        <v>30</v>
      </c>
      <c r="J30" s="6">
        <f t="shared" si="22"/>
        <v>0</v>
      </c>
      <c r="K30" s="6">
        <f t="shared" si="23"/>
        <v>45</v>
      </c>
      <c r="L30" s="6">
        <f t="shared" si="24"/>
        <v>0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3</v>
      </c>
      <c r="T30" s="11">
        <v>30</v>
      </c>
      <c r="U30" s="10" t="s">
        <v>56</v>
      </c>
      <c r="V30" s="11"/>
      <c r="W30" s="10"/>
      <c r="X30" s="7">
        <v>2</v>
      </c>
      <c r="Y30" s="11">
        <v>45</v>
      </c>
      <c r="Z30" s="10" t="s">
        <v>56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7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7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7"/>
      <c r="CD30" s="11"/>
      <c r="CE30" s="10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45</v>
      </c>
      <c r="I31" s="6">
        <f t="shared" si="21"/>
        <v>15</v>
      </c>
      <c r="J31" s="6">
        <f t="shared" si="22"/>
        <v>0</v>
      </c>
      <c r="K31" s="6">
        <f t="shared" si="23"/>
        <v>30</v>
      </c>
      <c r="L31" s="6">
        <f t="shared" si="24"/>
        <v>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3</v>
      </c>
      <c r="R31" s="7">
        <f t="shared" si="30"/>
        <v>2</v>
      </c>
      <c r="S31" s="7">
        <v>1.8</v>
      </c>
      <c r="T31" s="11">
        <v>15</v>
      </c>
      <c r="U31" s="10" t="s">
        <v>56</v>
      </c>
      <c r="V31" s="11"/>
      <c r="W31" s="10"/>
      <c r="X31" s="7">
        <v>1</v>
      </c>
      <c r="Y31" s="11">
        <v>30</v>
      </c>
      <c r="Z31" s="10" t="s">
        <v>56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>
        <v>2</v>
      </c>
      <c r="AL31" s="7">
        <f t="shared" si="31"/>
        <v>3</v>
      </c>
      <c r="AM31" s="11"/>
      <c r="AN31" s="10"/>
      <c r="AO31" s="11"/>
      <c r="AP31" s="10"/>
      <c r="AQ31" s="7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7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7"/>
      <c r="CD31" s="11"/>
      <c r="CE31" s="10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1</v>
      </c>
      <c r="G32" s="6">
        <f t="shared" si="19"/>
        <v>1</v>
      </c>
      <c r="H32" s="6">
        <f t="shared" si="20"/>
        <v>45</v>
      </c>
      <c r="I32" s="6">
        <f t="shared" si="21"/>
        <v>15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30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3</v>
      </c>
      <c r="R32" s="7">
        <f t="shared" si="30"/>
        <v>2.2000000000000002</v>
      </c>
      <c r="S32" s="7">
        <v>2</v>
      </c>
      <c r="T32" s="11">
        <v>15</v>
      </c>
      <c r="U32" s="10" t="s">
        <v>55</v>
      </c>
      <c r="V32" s="11"/>
      <c r="W32" s="10"/>
      <c r="X32" s="7">
        <v>0.8</v>
      </c>
      <c r="Y32" s="11"/>
      <c r="Z32" s="10"/>
      <c r="AA32" s="11"/>
      <c r="AB32" s="10"/>
      <c r="AC32" s="11">
        <v>30</v>
      </c>
      <c r="AD32" s="10" t="s">
        <v>56</v>
      </c>
      <c r="AE32" s="11"/>
      <c r="AF32" s="10"/>
      <c r="AG32" s="11"/>
      <c r="AH32" s="10"/>
      <c r="AI32" s="11"/>
      <c r="AJ32" s="10"/>
      <c r="AK32" s="7">
        <v>2.2000000000000002</v>
      </c>
      <c r="AL32" s="7">
        <f t="shared" si="31"/>
        <v>3</v>
      </c>
      <c r="AM32" s="11"/>
      <c r="AN32" s="10"/>
      <c r="AO32" s="11"/>
      <c r="AP32" s="10"/>
      <c r="AQ32" s="7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7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7"/>
      <c r="CD32" s="11"/>
      <c r="CE32" s="10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1</v>
      </c>
      <c r="G33" s="6">
        <f t="shared" si="19"/>
        <v>1</v>
      </c>
      <c r="H33" s="6">
        <f t="shared" si="20"/>
        <v>30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15</v>
      </c>
      <c r="N33" s="6">
        <f t="shared" si="26"/>
        <v>0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1.4</v>
      </c>
      <c r="T33" s="11">
        <v>15</v>
      </c>
      <c r="U33" s="10" t="s">
        <v>55</v>
      </c>
      <c r="V33" s="11"/>
      <c r="W33" s="10"/>
      <c r="X33" s="7">
        <v>1</v>
      </c>
      <c r="Y33" s="11"/>
      <c r="Z33" s="10"/>
      <c r="AA33" s="11"/>
      <c r="AB33" s="10"/>
      <c r="AC33" s="11">
        <v>15</v>
      </c>
      <c r="AD33" s="10" t="s">
        <v>56</v>
      </c>
      <c r="AE33" s="11"/>
      <c r="AF33" s="10"/>
      <c r="AG33" s="11"/>
      <c r="AH33" s="10"/>
      <c r="AI33" s="11"/>
      <c r="AJ33" s="10"/>
      <c r="AK33" s="7">
        <v>1</v>
      </c>
      <c r="AL33" s="7">
        <f t="shared" si="31"/>
        <v>2</v>
      </c>
      <c r="AM33" s="11"/>
      <c r="AN33" s="10"/>
      <c r="AO33" s="11"/>
      <c r="AP33" s="10"/>
      <c r="AQ33" s="7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2"/>
        <v>0</v>
      </c>
      <c r="BF33" s="11"/>
      <c r="BG33" s="10"/>
      <c r="BH33" s="11"/>
      <c r="BI33" s="10"/>
      <c r="BJ33" s="7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0</v>
      </c>
      <c r="BY33" s="11"/>
      <c r="BZ33" s="10"/>
      <c r="CA33" s="11"/>
      <c r="CB33" s="10"/>
      <c r="CC33" s="7"/>
      <c r="CD33" s="11"/>
      <c r="CE33" s="10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2</v>
      </c>
      <c r="H34" s="6">
        <f t="shared" si="20"/>
        <v>60</v>
      </c>
      <c r="I34" s="6">
        <f t="shared" si="21"/>
        <v>15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45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4</v>
      </c>
      <c r="R34" s="7">
        <f t="shared" si="30"/>
        <v>2.8</v>
      </c>
      <c r="S34" s="7">
        <v>2.4</v>
      </c>
      <c r="T34" s="11"/>
      <c r="U34" s="10"/>
      <c r="V34" s="11"/>
      <c r="W34" s="10"/>
      <c r="X34" s="7"/>
      <c r="Y34" s="11"/>
      <c r="Z34" s="10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>
        <v>15</v>
      </c>
      <c r="AN34" s="10" t="s">
        <v>56</v>
      </c>
      <c r="AO34" s="11"/>
      <c r="AP34" s="10"/>
      <c r="AQ34" s="7">
        <v>1.2</v>
      </c>
      <c r="AR34" s="11"/>
      <c r="AS34" s="10"/>
      <c r="AT34" s="11"/>
      <c r="AU34" s="10"/>
      <c r="AV34" s="11">
        <v>45</v>
      </c>
      <c r="AW34" s="10" t="s">
        <v>56</v>
      </c>
      <c r="AX34" s="11"/>
      <c r="AY34" s="10"/>
      <c r="AZ34" s="11"/>
      <c r="BA34" s="10"/>
      <c r="BB34" s="11"/>
      <c r="BC34" s="10"/>
      <c r="BD34" s="7">
        <v>2.8</v>
      </c>
      <c r="BE34" s="7">
        <f t="shared" si="32"/>
        <v>4</v>
      </c>
      <c r="BF34" s="11"/>
      <c r="BG34" s="10"/>
      <c r="BH34" s="11"/>
      <c r="BI34" s="10"/>
      <c r="BJ34" s="7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7"/>
      <c r="CD34" s="11"/>
      <c r="CE34" s="10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60</v>
      </c>
      <c r="I35" s="6">
        <f t="shared" si="21"/>
        <v>15</v>
      </c>
      <c r="J35" s="6">
        <f t="shared" si="22"/>
        <v>0</v>
      </c>
      <c r="K35" s="6">
        <f t="shared" si="23"/>
        <v>45</v>
      </c>
      <c r="L35" s="6">
        <f t="shared" si="24"/>
        <v>0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3</v>
      </c>
      <c r="R35" s="7">
        <f t="shared" si="30"/>
        <v>2.2000000000000002</v>
      </c>
      <c r="S35" s="7">
        <v>2.4</v>
      </c>
      <c r="T35" s="11"/>
      <c r="U35" s="10"/>
      <c r="V35" s="11"/>
      <c r="W35" s="10"/>
      <c r="X35" s="7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15</v>
      </c>
      <c r="AN35" s="10" t="s">
        <v>56</v>
      </c>
      <c r="AO35" s="11"/>
      <c r="AP35" s="10"/>
      <c r="AQ35" s="7">
        <v>0.8</v>
      </c>
      <c r="AR35" s="11">
        <v>45</v>
      </c>
      <c r="AS35" s="10" t="s">
        <v>56</v>
      </c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>
        <v>2.2000000000000002</v>
      </c>
      <c r="BE35" s="7">
        <f t="shared" si="32"/>
        <v>3</v>
      </c>
      <c r="BF35" s="11"/>
      <c r="BG35" s="10"/>
      <c r="BH35" s="11"/>
      <c r="BI35" s="10"/>
      <c r="BJ35" s="7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7"/>
      <c r="CD35" s="11"/>
      <c r="CE35" s="10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0</v>
      </c>
      <c r="G36" s="6">
        <f t="shared" si="19"/>
        <v>2</v>
      </c>
      <c r="H36" s="6">
        <f t="shared" si="20"/>
        <v>48</v>
      </c>
      <c r="I36" s="6">
        <f t="shared" si="21"/>
        <v>15</v>
      </c>
      <c r="J36" s="6">
        <f t="shared" si="22"/>
        <v>0</v>
      </c>
      <c r="K36" s="6">
        <f t="shared" si="23"/>
        <v>0</v>
      </c>
      <c r="L36" s="6">
        <f t="shared" si="24"/>
        <v>0</v>
      </c>
      <c r="M36" s="6">
        <f t="shared" si="25"/>
        <v>33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2</v>
      </c>
      <c r="R36" s="7">
        <f t="shared" si="30"/>
        <v>1.4</v>
      </c>
      <c r="S36" s="7">
        <v>1.9</v>
      </c>
      <c r="T36" s="11"/>
      <c r="U36" s="10"/>
      <c r="V36" s="11"/>
      <c r="W36" s="10"/>
      <c r="X36" s="7"/>
      <c r="Y36" s="11"/>
      <c r="Z36" s="10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15</v>
      </c>
      <c r="AN36" s="10" t="s">
        <v>56</v>
      </c>
      <c r="AO36" s="11"/>
      <c r="AP36" s="10"/>
      <c r="AQ36" s="7">
        <v>0.6</v>
      </c>
      <c r="AR36" s="11"/>
      <c r="AS36" s="10"/>
      <c r="AT36" s="11"/>
      <c r="AU36" s="10"/>
      <c r="AV36" s="11">
        <v>33</v>
      </c>
      <c r="AW36" s="10" t="s">
        <v>56</v>
      </c>
      <c r="AX36" s="11"/>
      <c r="AY36" s="10"/>
      <c r="AZ36" s="11"/>
      <c r="BA36" s="10"/>
      <c r="BB36" s="11"/>
      <c r="BC36" s="10"/>
      <c r="BD36" s="7">
        <v>1.4</v>
      </c>
      <c r="BE36" s="7">
        <f t="shared" si="32"/>
        <v>2</v>
      </c>
      <c r="BF36" s="11"/>
      <c r="BG36" s="10"/>
      <c r="BH36" s="11"/>
      <c r="BI36" s="10"/>
      <c r="BJ36" s="7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7"/>
      <c r="CD36" s="11"/>
      <c r="CE36" s="10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/>
      <c r="B37" s="6"/>
      <c r="C37" s="6"/>
      <c r="D37" s="6" t="s">
        <v>90</v>
      </c>
      <c r="E37" s="3" t="s">
        <v>91</v>
      </c>
      <c r="F37" s="6">
        <f t="shared" si="18"/>
        <v>0</v>
      </c>
      <c r="G37" s="6">
        <f t="shared" si="19"/>
        <v>1</v>
      </c>
      <c r="H37" s="6">
        <f t="shared" si="20"/>
        <v>30</v>
      </c>
      <c r="I37" s="6">
        <f t="shared" si="21"/>
        <v>0</v>
      </c>
      <c r="J37" s="6">
        <f t="shared" si="22"/>
        <v>30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0</v>
      </c>
      <c r="O37" s="6">
        <f t="shared" si="27"/>
        <v>0</v>
      </c>
      <c r="P37" s="6">
        <f t="shared" si="28"/>
        <v>0</v>
      </c>
      <c r="Q37" s="7">
        <f t="shared" si="29"/>
        <v>2</v>
      </c>
      <c r="R37" s="7">
        <f t="shared" si="30"/>
        <v>0</v>
      </c>
      <c r="S37" s="7">
        <v>1.2</v>
      </c>
      <c r="T37" s="11"/>
      <c r="U37" s="10"/>
      <c r="V37" s="11"/>
      <c r="W37" s="10"/>
      <c r="X37" s="7"/>
      <c r="Y37" s="11"/>
      <c r="Z37" s="10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/>
      <c r="AN37" s="10"/>
      <c r="AO37" s="11"/>
      <c r="AP37" s="10"/>
      <c r="AQ37" s="7"/>
      <c r="AR37" s="11"/>
      <c r="AS37" s="10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2"/>
        <v>0</v>
      </c>
      <c r="BF37" s="11"/>
      <c r="BG37" s="10"/>
      <c r="BH37" s="11">
        <v>30</v>
      </c>
      <c r="BI37" s="10" t="s">
        <v>56</v>
      </c>
      <c r="BJ37" s="7">
        <v>2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2</v>
      </c>
      <c r="BY37" s="11"/>
      <c r="BZ37" s="10"/>
      <c r="CA37" s="11"/>
      <c r="CB37" s="10"/>
      <c r="CC37" s="7"/>
      <c r="CD37" s="11"/>
      <c r="CE37" s="10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92</v>
      </c>
      <c r="E38" s="3" t="s">
        <v>93</v>
      </c>
      <c r="F38" s="6">
        <f t="shared" si="18"/>
        <v>0</v>
      </c>
      <c r="G38" s="6">
        <f t="shared" si="19"/>
        <v>2</v>
      </c>
      <c r="H38" s="6">
        <f t="shared" si="20"/>
        <v>45</v>
      </c>
      <c r="I38" s="6">
        <f t="shared" si="21"/>
        <v>15</v>
      </c>
      <c r="J38" s="6">
        <f t="shared" si="22"/>
        <v>0</v>
      </c>
      <c r="K38" s="6">
        <f t="shared" si="23"/>
        <v>30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</v>
      </c>
      <c r="R38" s="7">
        <f t="shared" si="30"/>
        <v>1.4</v>
      </c>
      <c r="S38" s="7">
        <v>1.8</v>
      </c>
      <c r="T38" s="11"/>
      <c r="U38" s="10"/>
      <c r="V38" s="11"/>
      <c r="W38" s="10"/>
      <c r="X38" s="7"/>
      <c r="Y38" s="11"/>
      <c r="Z38" s="10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>
        <v>15</v>
      </c>
      <c r="AN38" s="10" t="s">
        <v>56</v>
      </c>
      <c r="AO38" s="11"/>
      <c r="AP38" s="10"/>
      <c r="AQ38" s="7">
        <v>0.6</v>
      </c>
      <c r="AR38" s="11">
        <v>30</v>
      </c>
      <c r="AS38" s="10" t="s">
        <v>56</v>
      </c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>
        <v>1.4</v>
      </c>
      <c r="BE38" s="7">
        <f t="shared" si="32"/>
        <v>2</v>
      </c>
      <c r="BF38" s="11"/>
      <c r="BG38" s="10"/>
      <c r="BH38" s="11"/>
      <c r="BI38" s="10"/>
      <c r="BJ38" s="7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3"/>
        <v>0</v>
      </c>
      <c r="BY38" s="11"/>
      <c r="BZ38" s="10"/>
      <c r="CA38" s="11"/>
      <c r="CB38" s="10"/>
      <c r="CC38" s="7"/>
      <c r="CD38" s="11"/>
      <c r="CE38" s="10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4"/>
        <v>0</v>
      </c>
    </row>
    <row r="39" spans="1:95" x14ac:dyDescent="0.2">
      <c r="A39" s="6"/>
      <c r="B39" s="6"/>
      <c r="C39" s="6"/>
      <c r="D39" s="6" t="s">
        <v>94</v>
      </c>
      <c r="E39" s="3" t="s">
        <v>95</v>
      </c>
      <c r="F39" s="6">
        <f t="shared" si="18"/>
        <v>0</v>
      </c>
      <c r="G39" s="6">
        <f t="shared" si="19"/>
        <v>1</v>
      </c>
      <c r="H39" s="6">
        <f t="shared" si="20"/>
        <v>0</v>
      </c>
      <c r="I39" s="6">
        <f t="shared" si="21"/>
        <v>0</v>
      </c>
      <c r="J39" s="6">
        <f t="shared" si="22"/>
        <v>0</v>
      </c>
      <c r="K39" s="6">
        <f t="shared" si="23"/>
        <v>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20</v>
      </c>
      <c r="R39" s="7">
        <f t="shared" si="30"/>
        <v>20</v>
      </c>
      <c r="S39" s="7">
        <v>0.6</v>
      </c>
      <c r="T39" s="11"/>
      <c r="U39" s="10"/>
      <c r="V39" s="11"/>
      <c r="W39" s="10"/>
      <c r="X39" s="7"/>
      <c r="Y39" s="11"/>
      <c r="Z39" s="10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7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7"/>
      <c r="BK39" s="11"/>
      <c r="BL39" s="10"/>
      <c r="BM39" s="11"/>
      <c r="BN39" s="10"/>
      <c r="BO39" s="11"/>
      <c r="BP39" s="10"/>
      <c r="BQ39" s="11">
        <v>0</v>
      </c>
      <c r="BR39" s="10" t="s">
        <v>56</v>
      </c>
      <c r="BS39" s="11"/>
      <c r="BT39" s="10"/>
      <c r="BU39" s="11"/>
      <c r="BV39" s="10"/>
      <c r="BW39" s="7">
        <v>20</v>
      </c>
      <c r="BX39" s="7">
        <f t="shared" si="33"/>
        <v>20</v>
      </c>
      <c r="BY39" s="11"/>
      <c r="BZ39" s="10"/>
      <c r="CA39" s="11"/>
      <c r="CB39" s="10"/>
      <c r="CC39" s="7"/>
      <c r="CD39" s="11"/>
      <c r="CE39" s="10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0</v>
      </c>
    </row>
    <row r="40" spans="1:95" ht="15.95" customHeight="1" x14ac:dyDescent="0.2">
      <c r="A40" s="6"/>
      <c r="B40" s="6"/>
      <c r="C40" s="6"/>
      <c r="D40" s="6"/>
      <c r="E40" s="6" t="s">
        <v>66</v>
      </c>
      <c r="F40" s="6">
        <f t="shared" ref="F40:AK40" si="35">SUM(F26:F39)</f>
        <v>5</v>
      </c>
      <c r="G40" s="6">
        <f t="shared" si="35"/>
        <v>21</v>
      </c>
      <c r="H40" s="6">
        <f t="shared" si="35"/>
        <v>663</v>
      </c>
      <c r="I40" s="6">
        <f t="shared" si="35"/>
        <v>240</v>
      </c>
      <c r="J40" s="6">
        <f t="shared" si="35"/>
        <v>30</v>
      </c>
      <c r="K40" s="6">
        <f t="shared" si="35"/>
        <v>210</v>
      </c>
      <c r="L40" s="6">
        <f t="shared" si="35"/>
        <v>0</v>
      </c>
      <c r="M40" s="6">
        <f t="shared" si="35"/>
        <v>183</v>
      </c>
      <c r="N40" s="6">
        <f t="shared" si="35"/>
        <v>0</v>
      </c>
      <c r="O40" s="6">
        <f t="shared" si="35"/>
        <v>0</v>
      </c>
      <c r="P40" s="6">
        <f t="shared" si="35"/>
        <v>0</v>
      </c>
      <c r="Q40" s="7">
        <f t="shared" si="35"/>
        <v>60</v>
      </c>
      <c r="R40" s="7">
        <f t="shared" si="35"/>
        <v>43.4</v>
      </c>
      <c r="S40" s="7">
        <f t="shared" si="35"/>
        <v>27.9</v>
      </c>
      <c r="T40" s="11">
        <f t="shared" si="35"/>
        <v>180</v>
      </c>
      <c r="U40" s="10">
        <f t="shared" si="35"/>
        <v>0</v>
      </c>
      <c r="V40" s="11">
        <f t="shared" si="35"/>
        <v>0</v>
      </c>
      <c r="W40" s="10">
        <f t="shared" si="35"/>
        <v>0</v>
      </c>
      <c r="X40" s="7">
        <f t="shared" si="35"/>
        <v>11.4</v>
      </c>
      <c r="Y40" s="11">
        <f t="shared" si="35"/>
        <v>135</v>
      </c>
      <c r="Z40" s="10">
        <f t="shared" si="35"/>
        <v>0</v>
      </c>
      <c r="AA40" s="11">
        <f t="shared" si="35"/>
        <v>0</v>
      </c>
      <c r="AB40" s="10">
        <f t="shared" si="35"/>
        <v>0</v>
      </c>
      <c r="AC40" s="11">
        <f t="shared" si="35"/>
        <v>105</v>
      </c>
      <c r="AD40" s="10">
        <f t="shared" si="35"/>
        <v>0</v>
      </c>
      <c r="AE40" s="11">
        <f t="shared" si="35"/>
        <v>0</v>
      </c>
      <c r="AF40" s="10">
        <f t="shared" si="35"/>
        <v>0</v>
      </c>
      <c r="AG40" s="11">
        <f t="shared" si="35"/>
        <v>0</v>
      </c>
      <c r="AH40" s="10">
        <f t="shared" si="35"/>
        <v>0</v>
      </c>
      <c r="AI40" s="11">
        <f t="shared" si="35"/>
        <v>0</v>
      </c>
      <c r="AJ40" s="10">
        <f t="shared" si="35"/>
        <v>0</v>
      </c>
      <c r="AK40" s="7">
        <f t="shared" si="35"/>
        <v>15.600000000000001</v>
      </c>
      <c r="AL40" s="7">
        <f t="shared" ref="AL40:BQ40" si="36">SUM(AL26:AL39)</f>
        <v>27</v>
      </c>
      <c r="AM40" s="11">
        <f t="shared" si="36"/>
        <v>60</v>
      </c>
      <c r="AN40" s="10">
        <f t="shared" si="36"/>
        <v>0</v>
      </c>
      <c r="AO40" s="11">
        <f t="shared" si="36"/>
        <v>0</v>
      </c>
      <c r="AP40" s="10">
        <f t="shared" si="36"/>
        <v>0</v>
      </c>
      <c r="AQ40" s="7">
        <f t="shared" si="36"/>
        <v>3.2</v>
      </c>
      <c r="AR40" s="11">
        <f t="shared" si="36"/>
        <v>75</v>
      </c>
      <c r="AS40" s="10">
        <f t="shared" si="36"/>
        <v>0</v>
      </c>
      <c r="AT40" s="11">
        <f t="shared" si="36"/>
        <v>0</v>
      </c>
      <c r="AU40" s="10">
        <f t="shared" si="36"/>
        <v>0</v>
      </c>
      <c r="AV40" s="11">
        <f t="shared" si="36"/>
        <v>78</v>
      </c>
      <c r="AW40" s="10">
        <f t="shared" si="36"/>
        <v>0</v>
      </c>
      <c r="AX40" s="11">
        <f t="shared" si="36"/>
        <v>0</v>
      </c>
      <c r="AY40" s="10">
        <f t="shared" si="36"/>
        <v>0</v>
      </c>
      <c r="AZ40" s="11">
        <f t="shared" si="36"/>
        <v>0</v>
      </c>
      <c r="BA40" s="10">
        <f t="shared" si="36"/>
        <v>0</v>
      </c>
      <c r="BB40" s="11">
        <f t="shared" si="36"/>
        <v>0</v>
      </c>
      <c r="BC40" s="10">
        <f t="shared" si="36"/>
        <v>0</v>
      </c>
      <c r="BD40" s="7">
        <f t="shared" si="36"/>
        <v>7.8000000000000007</v>
      </c>
      <c r="BE40" s="7">
        <f t="shared" si="36"/>
        <v>11</v>
      </c>
      <c r="BF40" s="11">
        <f t="shared" si="36"/>
        <v>0</v>
      </c>
      <c r="BG40" s="10">
        <f t="shared" si="36"/>
        <v>0</v>
      </c>
      <c r="BH40" s="11">
        <f t="shared" si="36"/>
        <v>30</v>
      </c>
      <c r="BI40" s="10">
        <f t="shared" si="36"/>
        <v>0</v>
      </c>
      <c r="BJ40" s="7">
        <f t="shared" si="36"/>
        <v>2</v>
      </c>
      <c r="BK40" s="11">
        <f t="shared" si="36"/>
        <v>0</v>
      </c>
      <c r="BL40" s="10">
        <f t="shared" si="36"/>
        <v>0</v>
      </c>
      <c r="BM40" s="11">
        <f t="shared" si="36"/>
        <v>0</v>
      </c>
      <c r="BN40" s="10">
        <f t="shared" si="36"/>
        <v>0</v>
      </c>
      <c r="BO40" s="11">
        <f t="shared" si="36"/>
        <v>0</v>
      </c>
      <c r="BP40" s="10">
        <f t="shared" si="36"/>
        <v>0</v>
      </c>
      <c r="BQ40" s="11">
        <f t="shared" si="36"/>
        <v>0</v>
      </c>
      <c r="BR40" s="10">
        <f t="shared" ref="BR40:CQ40" si="37">SUM(BR26:BR39)</f>
        <v>0</v>
      </c>
      <c r="BS40" s="11">
        <f t="shared" si="37"/>
        <v>0</v>
      </c>
      <c r="BT40" s="10">
        <f t="shared" si="37"/>
        <v>0</v>
      </c>
      <c r="BU40" s="11">
        <f t="shared" si="37"/>
        <v>0</v>
      </c>
      <c r="BV40" s="10">
        <f t="shared" si="37"/>
        <v>0</v>
      </c>
      <c r="BW40" s="7">
        <f t="shared" si="37"/>
        <v>20</v>
      </c>
      <c r="BX40" s="7">
        <f t="shared" si="37"/>
        <v>22</v>
      </c>
      <c r="BY40" s="11">
        <f t="shared" si="37"/>
        <v>0</v>
      </c>
      <c r="BZ40" s="10">
        <f t="shared" si="37"/>
        <v>0</v>
      </c>
      <c r="CA40" s="11">
        <f t="shared" si="37"/>
        <v>0</v>
      </c>
      <c r="CB40" s="10">
        <f t="shared" si="37"/>
        <v>0</v>
      </c>
      <c r="CC40" s="7">
        <f t="shared" si="37"/>
        <v>0</v>
      </c>
      <c r="CD40" s="11">
        <f t="shared" si="37"/>
        <v>0</v>
      </c>
      <c r="CE40" s="10">
        <f t="shared" si="37"/>
        <v>0</v>
      </c>
      <c r="CF40" s="11">
        <f t="shared" si="37"/>
        <v>0</v>
      </c>
      <c r="CG40" s="10">
        <f t="shared" si="37"/>
        <v>0</v>
      </c>
      <c r="CH40" s="11">
        <f t="shared" si="37"/>
        <v>0</v>
      </c>
      <c r="CI40" s="10">
        <f t="shared" si="37"/>
        <v>0</v>
      </c>
      <c r="CJ40" s="11">
        <f t="shared" si="37"/>
        <v>0</v>
      </c>
      <c r="CK40" s="10">
        <f t="shared" si="37"/>
        <v>0</v>
      </c>
      <c r="CL40" s="11">
        <f t="shared" si="37"/>
        <v>0</v>
      </c>
      <c r="CM40" s="10">
        <f t="shared" si="37"/>
        <v>0</v>
      </c>
      <c r="CN40" s="11">
        <f t="shared" si="37"/>
        <v>0</v>
      </c>
      <c r="CO40" s="10">
        <f t="shared" si="37"/>
        <v>0</v>
      </c>
      <c r="CP40" s="7">
        <f t="shared" si="37"/>
        <v>0</v>
      </c>
      <c r="CQ40" s="7">
        <f t="shared" si="37"/>
        <v>0</v>
      </c>
    </row>
    <row r="41" spans="1:95" ht="20.100000000000001" customHeight="1" x14ac:dyDescent="0.2">
      <c r="A41" s="12" t="s">
        <v>96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2"/>
      <c r="CQ41" s="13"/>
    </row>
    <row r="42" spans="1:95" x14ac:dyDescent="0.2">
      <c r="A42" s="6"/>
      <c r="B42" s="6"/>
      <c r="C42" s="6"/>
      <c r="D42" s="6" t="s">
        <v>150</v>
      </c>
      <c r="E42" s="3" t="s">
        <v>151</v>
      </c>
      <c r="F42" s="6">
        <f t="shared" ref="F42:F48" si="38">COUNTIF(T42:CO42,"e")</f>
        <v>0</v>
      </c>
      <c r="G42" s="6">
        <f t="shared" ref="G42:G48" si="39">COUNTIF(T42:CO42,"z")</f>
        <v>1</v>
      </c>
      <c r="H42" s="6">
        <f t="shared" ref="H42:H48" si="40">SUM(I42:P42)</f>
        <v>60</v>
      </c>
      <c r="I42" s="6">
        <f t="shared" ref="I42:I48" si="41">T42+AM42+BF42+BY42</f>
        <v>0</v>
      </c>
      <c r="J42" s="6">
        <f t="shared" ref="J42:J48" si="42">V42+AO42+BH42+CA42</f>
        <v>0</v>
      </c>
      <c r="K42" s="6">
        <f t="shared" ref="K42:K48" si="43">Y42+AR42+BK42+CD42</f>
        <v>0</v>
      </c>
      <c r="L42" s="6">
        <f t="shared" ref="L42:L48" si="44">AA42+AT42+BM42+CF42</f>
        <v>0</v>
      </c>
      <c r="M42" s="6">
        <f t="shared" ref="M42:M48" si="45">AC42+AV42+BO42+CH42</f>
        <v>60</v>
      </c>
      <c r="N42" s="6">
        <f t="shared" ref="N42:N48" si="46">AE42+AX42+BQ42+CJ42</f>
        <v>0</v>
      </c>
      <c r="O42" s="6">
        <f t="shared" ref="O42:O48" si="47">AG42+AZ42+BS42+CL42</f>
        <v>0</v>
      </c>
      <c r="P42" s="6">
        <f t="shared" ref="P42:P48" si="48">AI42+BB42+BU42+CN42</f>
        <v>0</v>
      </c>
      <c r="Q42" s="7">
        <f t="shared" ref="Q42:Q48" si="49">AL42+BE42+BX42+CQ42</f>
        <v>4</v>
      </c>
      <c r="R42" s="7">
        <f t="shared" ref="R42:R48" si="50">AK42+BD42+BW42+CP42</f>
        <v>4</v>
      </c>
      <c r="S42" s="7">
        <v>2.4</v>
      </c>
      <c r="T42" s="11"/>
      <c r="U42" s="10"/>
      <c r="V42" s="11"/>
      <c r="W42" s="10"/>
      <c r="X42" s="7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ref="AL42:AL48" si="51">X42+AK42</f>
        <v>0</v>
      </c>
      <c r="AM42" s="11"/>
      <c r="AN42" s="10"/>
      <c r="AO42" s="11"/>
      <c r="AP42" s="10"/>
      <c r="AQ42" s="7"/>
      <c r="AR42" s="11"/>
      <c r="AS42" s="10"/>
      <c r="AT42" s="11"/>
      <c r="AU42" s="10"/>
      <c r="AV42" s="11">
        <v>60</v>
      </c>
      <c r="AW42" s="10" t="s">
        <v>56</v>
      </c>
      <c r="AX42" s="11"/>
      <c r="AY42" s="10"/>
      <c r="AZ42" s="11"/>
      <c r="BA42" s="10"/>
      <c r="BB42" s="11"/>
      <c r="BC42" s="10"/>
      <c r="BD42" s="7">
        <v>4</v>
      </c>
      <c r="BE42" s="7">
        <f t="shared" ref="BE42:BE48" si="52">AQ42+BD42</f>
        <v>4</v>
      </c>
      <c r="BF42" s="11"/>
      <c r="BG42" s="10"/>
      <c r="BH42" s="11"/>
      <c r="BI42" s="10"/>
      <c r="BJ42" s="7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ref="BX42:BX48" si="53">BJ42+BW42</f>
        <v>0</v>
      </c>
      <c r="BY42" s="11"/>
      <c r="BZ42" s="10"/>
      <c r="CA42" s="11"/>
      <c r="CB42" s="10"/>
      <c r="CC42" s="7"/>
      <c r="CD42" s="11"/>
      <c r="CE42" s="10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ref="CQ42:CQ48" si="54">CC42+CP42</f>
        <v>0</v>
      </c>
    </row>
    <row r="43" spans="1:95" x14ac:dyDescent="0.2">
      <c r="A43" s="6"/>
      <c r="B43" s="6"/>
      <c r="C43" s="6"/>
      <c r="D43" s="6" t="s">
        <v>152</v>
      </c>
      <c r="E43" s="3" t="s">
        <v>153</v>
      </c>
      <c r="F43" s="6">
        <f t="shared" si="38"/>
        <v>0</v>
      </c>
      <c r="G43" s="6">
        <f t="shared" si="39"/>
        <v>2</v>
      </c>
      <c r="H43" s="6">
        <f t="shared" si="40"/>
        <v>50</v>
      </c>
      <c r="I43" s="6">
        <f t="shared" si="41"/>
        <v>20</v>
      </c>
      <c r="J43" s="6">
        <f t="shared" si="42"/>
        <v>0</v>
      </c>
      <c r="K43" s="6">
        <f t="shared" si="43"/>
        <v>30</v>
      </c>
      <c r="L43" s="6">
        <f t="shared" si="44"/>
        <v>0</v>
      </c>
      <c r="M43" s="6">
        <f t="shared" si="45"/>
        <v>0</v>
      </c>
      <c r="N43" s="6">
        <f t="shared" si="46"/>
        <v>0</v>
      </c>
      <c r="O43" s="6">
        <f t="shared" si="47"/>
        <v>0</v>
      </c>
      <c r="P43" s="6">
        <f t="shared" si="48"/>
        <v>0</v>
      </c>
      <c r="Q43" s="7">
        <f t="shared" si="49"/>
        <v>3</v>
      </c>
      <c r="R43" s="7">
        <f t="shared" si="50"/>
        <v>2</v>
      </c>
      <c r="S43" s="7">
        <v>2</v>
      </c>
      <c r="T43" s="11"/>
      <c r="U43" s="10"/>
      <c r="V43" s="11"/>
      <c r="W43" s="10"/>
      <c r="X43" s="7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1"/>
        <v>0</v>
      </c>
      <c r="AM43" s="11">
        <v>20</v>
      </c>
      <c r="AN43" s="10" t="s">
        <v>56</v>
      </c>
      <c r="AO43" s="11"/>
      <c r="AP43" s="10"/>
      <c r="AQ43" s="7">
        <v>1</v>
      </c>
      <c r="AR43" s="11">
        <v>30</v>
      </c>
      <c r="AS43" s="10" t="s">
        <v>56</v>
      </c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>
        <v>2</v>
      </c>
      <c r="BE43" s="7">
        <f t="shared" si="52"/>
        <v>3</v>
      </c>
      <c r="BF43" s="11"/>
      <c r="BG43" s="10"/>
      <c r="BH43" s="11"/>
      <c r="BI43" s="10"/>
      <c r="BJ43" s="7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3"/>
        <v>0</v>
      </c>
      <c r="BY43" s="11"/>
      <c r="BZ43" s="10"/>
      <c r="CA43" s="11"/>
      <c r="CB43" s="10"/>
      <c r="CC43" s="7"/>
      <c r="CD43" s="11"/>
      <c r="CE43" s="10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4"/>
        <v>0</v>
      </c>
    </row>
    <row r="44" spans="1:95" x14ac:dyDescent="0.2">
      <c r="A44" s="6"/>
      <c r="B44" s="6"/>
      <c r="C44" s="6"/>
      <c r="D44" s="6" t="s">
        <v>154</v>
      </c>
      <c r="E44" s="3" t="s">
        <v>155</v>
      </c>
      <c r="F44" s="6">
        <f t="shared" si="38"/>
        <v>0</v>
      </c>
      <c r="G44" s="6">
        <f t="shared" si="39"/>
        <v>2</v>
      </c>
      <c r="H44" s="6">
        <f t="shared" si="40"/>
        <v>40</v>
      </c>
      <c r="I44" s="6">
        <f t="shared" si="41"/>
        <v>15</v>
      </c>
      <c r="J44" s="6">
        <f t="shared" si="42"/>
        <v>0</v>
      </c>
      <c r="K44" s="6">
        <f t="shared" si="43"/>
        <v>25</v>
      </c>
      <c r="L44" s="6">
        <f t="shared" si="44"/>
        <v>0</v>
      </c>
      <c r="M44" s="6">
        <f t="shared" si="45"/>
        <v>0</v>
      </c>
      <c r="N44" s="6">
        <f t="shared" si="46"/>
        <v>0</v>
      </c>
      <c r="O44" s="6">
        <f t="shared" si="47"/>
        <v>0</v>
      </c>
      <c r="P44" s="6">
        <f t="shared" si="48"/>
        <v>0</v>
      </c>
      <c r="Q44" s="7">
        <f t="shared" si="49"/>
        <v>2</v>
      </c>
      <c r="R44" s="7">
        <f t="shared" si="50"/>
        <v>1.4</v>
      </c>
      <c r="S44" s="7">
        <v>1.6</v>
      </c>
      <c r="T44" s="11"/>
      <c r="U44" s="10"/>
      <c r="V44" s="11"/>
      <c r="W44" s="10"/>
      <c r="X44" s="7"/>
      <c r="Y44" s="11"/>
      <c r="Z44" s="10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1"/>
        <v>0</v>
      </c>
      <c r="AM44" s="11">
        <v>15</v>
      </c>
      <c r="AN44" s="10" t="s">
        <v>56</v>
      </c>
      <c r="AO44" s="11"/>
      <c r="AP44" s="10"/>
      <c r="AQ44" s="7">
        <v>0.6</v>
      </c>
      <c r="AR44" s="11">
        <v>25</v>
      </c>
      <c r="AS44" s="10" t="s">
        <v>56</v>
      </c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>
        <v>1.4</v>
      </c>
      <c r="BE44" s="7">
        <f t="shared" si="52"/>
        <v>2</v>
      </c>
      <c r="BF44" s="11"/>
      <c r="BG44" s="10"/>
      <c r="BH44" s="11"/>
      <c r="BI44" s="10"/>
      <c r="BJ44" s="7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3"/>
        <v>0</v>
      </c>
      <c r="BY44" s="11"/>
      <c r="BZ44" s="10"/>
      <c r="CA44" s="11"/>
      <c r="CB44" s="10"/>
      <c r="CC44" s="7"/>
      <c r="CD44" s="11"/>
      <c r="CE44" s="10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4"/>
        <v>0</v>
      </c>
    </row>
    <row r="45" spans="1:95" x14ac:dyDescent="0.2">
      <c r="A45" s="6"/>
      <c r="B45" s="6"/>
      <c r="C45" s="6"/>
      <c r="D45" s="6" t="s">
        <v>156</v>
      </c>
      <c r="E45" s="3" t="s">
        <v>157</v>
      </c>
      <c r="F45" s="6">
        <f t="shared" si="38"/>
        <v>1</v>
      </c>
      <c r="G45" s="6">
        <f t="shared" si="39"/>
        <v>1</v>
      </c>
      <c r="H45" s="6">
        <f t="shared" si="40"/>
        <v>45</v>
      </c>
      <c r="I45" s="6">
        <f t="shared" si="41"/>
        <v>15</v>
      </c>
      <c r="J45" s="6">
        <f t="shared" si="42"/>
        <v>0</v>
      </c>
      <c r="K45" s="6">
        <f t="shared" si="43"/>
        <v>30</v>
      </c>
      <c r="L45" s="6">
        <f t="shared" si="44"/>
        <v>0</v>
      </c>
      <c r="M45" s="6">
        <f t="shared" si="45"/>
        <v>0</v>
      </c>
      <c r="N45" s="6">
        <f t="shared" si="46"/>
        <v>0</v>
      </c>
      <c r="O45" s="6">
        <f t="shared" si="47"/>
        <v>0</v>
      </c>
      <c r="P45" s="6">
        <f t="shared" si="48"/>
        <v>0</v>
      </c>
      <c r="Q45" s="7">
        <f t="shared" si="49"/>
        <v>2</v>
      </c>
      <c r="R45" s="7">
        <f t="shared" si="50"/>
        <v>1.4</v>
      </c>
      <c r="S45" s="7">
        <v>1.8</v>
      </c>
      <c r="T45" s="11"/>
      <c r="U45" s="10"/>
      <c r="V45" s="11"/>
      <c r="W45" s="10"/>
      <c r="X45" s="7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1"/>
        <v>0</v>
      </c>
      <c r="AM45" s="11">
        <v>15</v>
      </c>
      <c r="AN45" s="10" t="s">
        <v>55</v>
      </c>
      <c r="AO45" s="11"/>
      <c r="AP45" s="10"/>
      <c r="AQ45" s="7">
        <v>0.6</v>
      </c>
      <c r="AR45" s="11">
        <v>30</v>
      </c>
      <c r="AS45" s="10" t="s">
        <v>56</v>
      </c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>
        <v>1.4</v>
      </c>
      <c r="BE45" s="7">
        <f t="shared" si="52"/>
        <v>2</v>
      </c>
      <c r="BF45" s="11"/>
      <c r="BG45" s="10"/>
      <c r="BH45" s="11"/>
      <c r="BI45" s="10"/>
      <c r="BJ45" s="7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3"/>
        <v>0</v>
      </c>
      <c r="BY45" s="11"/>
      <c r="BZ45" s="10"/>
      <c r="CA45" s="11"/>
      <c r="CB45" s="10"/>
      <c r="CC45" s="7"/>
      <c r="CD45" s="11"/>
      <c r="CE45" s="10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4"/>
        <v>0</v>
      </c>
    </row>
    <row r="46" spans="1:95" x14ac:dyDescent="0.2">
      <c r="A46" s="6"/>
      <c r="B46" s="6"/>
      <c r="C46" s="6"/>
      <c r="D46" s="6" t="s">
        <v>158</v>
      </c>
      <c r="E46" s="3" t="s">
        <v>159</v>
      </c>
      <c r="F46" s="6">
        <f t="shared" si="38"/>
        <v>0</v>
      </c>
      <c r="G46" s="6">
        <f t="shared" si="39"/>
        <v>2</v>
      </c>
      <c r="H46" s="6">
        <f t="shared" si="40"/>
        <v>45</v>
      </c>
      <c r="I46" s="6">
        <f t="shared" si="41"/>
        <v>15</v>
      </c>
      <c r="J46" s="6">
        <f t="shared" si="42"/>
        <v>0</v>
      </c>
      <c r="K46" s="6">
        <f t="shared" si="43"/>
        <v>30</v>
      </c>
      <c r="L46" s="6">
        <f t="shared" si="44"/>
        <v>0</v>
      </c>
      <c r="M46" s="6">
        <f t="shared" si="45"/>
        <v>0</v>
      </c>
      <c r="N46" s="6">
        <f t="shared" si="46"/>
        <v>0</v>
      </c>
      <c r="O46" s="6">
        <f t="shared" si="47"/>
        <v>0</v>
      </c>
      <c r="P46" s="6">
        <f t="shared" si="48"/>
        <v>0</v>
      </c>
      <c r="Q46" s="7">
        <f t="shared" si="49"/>
        <v>2</v>
      </c>
      <c r="R46" s="7">
        <f t="shared" si="50"/>
        <v>1.4</v>
      </c>
      <c r="S46" s="7">
        <v>1.8</v>
      </c>
      <c r="T46" s="11"/>
      <c r="U46" s="10"/>
      <c r="V46" s="11"/>
      <c r="W46" s="10"/>
      <c r="X46" s="7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1"/>
        <v>0</v>
      </c>
      <c r="AM46" s="11"/>
      <c r="AN46" s="10"/>
      <c r="AO46" s="11"/>
      <c r="AP46" s="10"/>
      <c r="AQ46" s="7"/>
      <c r="AR46" s="11"/>
      <c r="AS46" s="10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2"/>
        <v>0</v>
      </c>
      <c r="BF46" s="11">
        <v>15</v>
      </c>
      <c r="BG46" s="10" t="s">
        <v>56</v>
      </c>
      <c r="BH46" s="11"/>
      <c r="BI46" s="10"/>
      <c r="BJ46" s="7">
        <v>0.6</v>
      </c>
      <c r="BK46" s="11">
        <v>30</v>
      </c>
      <c r="BL46" s="10" t="s">
        <v>56</v>
      </c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>
        <v>1.4</v>
      </c>
      <c r="BX46" s="7">
        <f t="shared" si="53"/>
        <v>2</v>
      </c>
      <c r="BY46" s="11"/>
      <c r="BZ46" s="10"/>
      <c r="CA46" s="11"/>
      <c r="CB46" s="10"/>
      <c r="CC46" s="7"/>
      <c r="CD46" s="11"/>
      <c r="CE46" s="10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4"/>
        <v>0</v>
      </c>
    </row>
    <row r="47" spans="1:95" x14ac:dyDescent="0.2">
      <c r="A47" s="6"/>
      <c r="B47" s="6"/>
      <c r="C47" s="6"/>
      <c r="D47" s="6" t="s">
        <v>160</v>
      </c>
      <c r="E47" s="3" t="s">
        <v>161</v>
      </c>
      <c r="F47" s="6">
        <f t="shared" si="38"/>
        <v>0</v>
      </c>
      <c r="G47" s="6">
        <f t="shared" si="39"/>
        <v>2</v>
      </c>
      <c r="H47" s="6">
        <f t="shared" si="40"/>
        <v>45</v>
      </c>
      <c r="I47" s="6">
        <f t="shared" si="41"/>
        <v>15</v>
      </c>
      <c r="J47" s="6">
        <f t="shared" si="42"/>
        <v>0</v>
      </c>
      <c r="K47" s="6">
        <f t="shared" si="43"/>
        <v>30</v>
      </c>
      <c r="L47" s="6">
        <f t="shared" si="44"/>
        <v>0</v>
      </c>
      <c r="M47" s="6">
        <f t="shared" si="45"/>
        <v>0</v>
      </c>
      <c r="N47" s="6">
        <f t="shared" si="46"/>
        <v>0</v>
      </c>
      <c r="O47" s="6">
        <f t="shared" si="47"/>
        <v>0</v>
      </c>
      <c r="P47" s="6">
        <f t="shared" si="48"/>
        <v>0</v>
      </c>
      <c r="Q47" s="7">
        <f t="shared" si="49"/>
        <v>2</v>
      </c>
      <c r="R47" s="7">
        <f t="shared" si="50"/>
        <v>1.4</v>
      </c>
      <c r="S47" s="7">
        <v>1.8</v>
      </c>
      <c r="T47" s="11"/>
      <c r="U47" s="10"/>
      <c r="V47" s="11"/>
      <c r="W47" s="10"/>
      <c r="X47" s="7"/>
      <c r="Y47" s="11"/>
      <c r="Z47" s="10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1"/>
        <v>0</v>
      </c>
      <c r="AM47" s="11">
        <v>15</v>
      </c>
      <c r="AN47" s="10" t="s">
        <v>56</v>
      </c>
      <c r="AO47" s="11"/>
      <c r="AP47" s="10"/>
      <c r="AQ47" s="7">
        <v>0.6</v>
      </c>
      <c r="AR47" s="11">
        <v>30</v>
      </c>
      <c r="AS47" s="10" t="s">
        <v>56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>
        <v>1.4</v>
      </c>
      <c r="BE47" s="7">
        <f t="shared" si="52"/>
        <v>2</v>
      </c>
      <c r="BF47" s="11"/>
      <c r="BG47" s="10"/>
      <c r="BH47" s="11"/>
      <c r="BI47" s="10"/>
      <c r="BJ47" s="7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53"/>
        <v>0</v>
      </c>
      <c r="BY47" s="11"/>
      <c r="BZ47" s="10"/>
      <c r="CA47" s="11"/>
      <c r="CB47" s="10"/>
      <c r="CC47" s="7"/>
      <c r="CD47" s="11"/>
      <c r="CE47" s="10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4"/>
        <v>0</v>
      </c>
    </row>
    <row r="48" spans="1:95" x14ac:dyDescent="0.2">
      <c r="A48" s="6"/>
      <c r="B48" s="6"/>
      <c r="C48" s="6"/>
      <c r="D48" s="6" t="s">
        <v>162</v>
      </c>
      <c r="E48" s="3" t="s">
        <v>163</v>
      </c>
      <c r="F48" s="6">
        <f t="shared" si="38"/>
        <v>0</v>
      </c>
      <c r="G48" s="6">
        <f t="shared" si="39"/>
        <v>3</v>
      </c>
      <c r="H48" s="6">
        <f t="shared" si="40"/>
        <v>45</v>
      </c>
      <c r="I48" s="6">
        <f t="shared" si="41"/>
        <v>15</v>
      </c>
      <c r="J48" s="6">
        <f t="shared" si="42"/>
        <v>0</v>
      </c>
      <c r="K48" s="6">
        <f t="shared" si="43"/>
        <v>15</v>
      </c>
      <c r="L48" s="6">
        <f t="shared" si="44"/>
        <v>0</v>
      </c>
      <c r="M48" s="6">
        <f t="shared" si="45"/>
        <v>15</v>
      </c>
      <c r="N48" s="6">
        <f t="shared" si="46"/>
        <v>0</v>
      </c>
      <c r="O48" s="6">
        <f t="shared" si="47"/>
        <v>0</v>
      </c>
      <c r="P48" s="6">
        <f t="shared" si="48"/>
        <v>0</v>
      </c>
      <c r="Q48" s="7">
        <f t="shared" si="49"/>
        <v>2</v>
      </c>
      <c r="R48" s="7">
        <f t="shared" si="50"/>
        <v>1.4</v>
      </c>
      <c r="S48" s="7">
        <v>1.8</v>
      </c>
      <c r="T48" s="11"/>
      <c r="U48" s="10"/>
      <c r="V48" s="11"/>
      <c r="W48" s="10"/>
      <c r="X48" s="7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1"/>
        <v>0</v>
      </c>
      <c r="AM48" s="11">
        <v>15</v>
      </c>
      <c r="AN48" s="10" t="s">
        <v>56</v>
      </c>
      <c r="AO48" s="11"/>
      <c r="AP48" s="10"/>
      <c r="AQ48" s="7">
        <v>0.6</v>
      </c>
      <c r="AR48" s="11">
        <v>15</v>
      </c>
      <c r="AS48" s="10" t="s">
        <v>56</v>
      </c>
      <c r="AT48" s="11"/>
      <c r="AU48" s="10"/>
      <c r="AV48" s="11">
        <v>15</v>
      </c>
      <c r="AW48" s="10" t="s">
        <v>56</v>
      </c>
      <c r="AX48" s="11"/>
      <c r="AY48" s="10"/>
      <c r="AZ48" s="11"/>
      <c r="BA48" s="10"/>
      <c r="BB48" s="11"/>
      <c r="BC48" s="10"/>
      <c r="BD48" s="7">
        <v>1.4</v>
      </c>
      <c r="BE48" s="7">
        <f t="shared" si="52"/>
        <v>2</v>
      </c>
      <c r="BF48" s="11"/>
      <c r="BG48" s="10"/>
      <c r="BH48" s="11"/>
      <c r="BI48" s="10"/>
      <c r="BJ48" s="7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53"/>
        <v>0</v>
      </c>
      <c r="BY48" s="11"/>
      <c r="BZ48" s="10"/>
      <c r="CA48" s="11"/>
      <c r="CB48" s="10"/>
      <c r="CC48" s="7"/>
      <c r="CD48" s="11"/>
      <c r="CE48" s="10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4"/>
        <v>0</v>
      </c>
    </row>
    <row r="49" spans="1:95" ht="15.95" customHeight="1" x14ac:dyDescent="0.2">
      <c r="A49" s="6"/>
      <c r="B49" s="6"/>
      <c r="C49" s="6"/>
      <c r="D49" s="6"/>
      <c r="E49" s="6" t="s">
        <v>66</v>
      </c>
      <c r="F49" s="6">
        <f t="shared" ref="F49:AK49" si="55">SUM(F42:F48)</f>
        <v>1</v>
      </c>
      <c r="G49" s="6">
        <f t="shared" si="55"/>
        <v>13</v>
      </c>
      <c r="H49" s="6">
        <f t="shared" si="55"/>
        <v>330</v>
      </c>
      <c r="I49" s="6">
        <f t="shared" si="55"/>
        <v>95</v>
      </c>
      <c r="J49" s="6">
        <f t="shared" si="55"/>
        <v>0</v>
      </c>
      <c r="K49" s="6">
        <f t="shared" si="55"/>
        <v>160</v>
      </c>
      <c r="L49" s="6">
        <f t="shared" si="55"/>
        <v>0</v>
      </c>
      <c r="M49" s="6">
        <f t="shared" si="55"/>
        <v>75</v>
      </c>
      <c r="N49" s="6">
        <f t="shared" si="55"/>
        <v>0</v>
      </c>
      <c r="O49" s="6">
        <f t="shared" si="55"/>
        <v>0</v>
      </c>
      <c r="P49" s="6">
        <f t="shared" si="55"/>
        <v>0</v>
      </c>
      <c r="Q49" s="7">
        <f t="shared" si="55"/>
        <v>17</v>
      </c>
      <c r="R49" s="7">
        <f t="shared" si="55"/>
        <v>13.000000000000002</v>
      </c>
      <c r="S49" s="7">
        <f t="shared" si="55"/>
        <v>13.200000000000001</v>
      </c>
      <c r="T49" s="11">
        <f t="shared" si="55"/>
        <v>0</v>
      </c>
      <c r="U49" s="10">
        <f t="shared" si="55"/>
        <v>0</v>
      </c>
      <c r="V49" s="11">
        <f t="shared" si="55"/>
        <v>0</v>
      </c>
      <c r="W49" s="10">
        <f t="shared" si="55"/>
        <v>0</v>
      </c>
      <c r="X49" s="7">
        <f t="shared" si="55"/>
        <v>0</v>
      </c>
      <c r="Y49" s="11">
        <f t="shared" si="55"/>
        <v>0</v>
      </c>
      <c r="Z49" s="10">
        <f t="shared" si="55"/>
        <v>0</v>
      </c>
      <c r="AA49" s="11">
        <f t="shared" si="55"/>
        <v>0</v>
      </c>
      <c r="AB49" s="10">
        <f t="shared" si="55"/>
        <v>0</v>
      </c>
      <c r="AC49" s="11">
        <f t="shared" si="55"/>
        <v>0</v>
      </c>
      <c r="AD49" s="10">
        <f t="shared" si="55"/>
        <v>0</v>
      </c>
      <c r="AE49" s="11">
        <f t="shared" si="55"/>
        <v>0</v>
      </c>
      <c r="AF49" s="10">
        <f t="shared" si="55"/>
        <v>0</v>
      </c>
      <c r="AG49" s="11">
        <f t="shared" si="55"/>
        <v>0</v>
      </c>
      <c r="AH49" s="10">
        <f t="shared" si="55"/>
        <v>0</v>
      </c>
      <c r="AI49" s="11">
        <f t="shared" si="55"/>
        <v>0</v>
      </c>
      <c r="AJ49" s="10">
        <f t="shared" si="55"/>
        <v>0</v>
      </c>
      <c r="AK49" s="7">
        <f t="shared" si="55"/>
        <v>0</v>
      </c>
      <c r="AL49" s="7">
        <f t="shared" ref="AL49:BQ49" si="56">SUM(AL42:AL48)</f>
        <v>0</v>
      </c>
      <c r="AM49" s="11">
        <f t="shared" si="56"/>
        <v>80</v>
      </c>
      <c r="AN49" s="10">
        <f t="shared" si="56"/>
        <v>0</v>
      </c>
      <c r="AO49" s="11">
        <f t="shared" si="56"/>
        <v>0</v>
      </c>
      <c r="AP49" s="10">
        <f t="shared" si="56"/>
        <v>0</v>
      </c>
      <c r="AQ49" s="7">
        <f t="shared" si="56"/>
        <v>3.4000000000000004</v>
      </c>
      <c r="AR49" s="11">
        <f t="shared" si="56"/>
        <v>130</v>
      </c>
      <c r="AS49" s="10">
        <f t="shared" si="56"/>
        <v>0</v>
      </c>
      <c r="AT49" s="11">
        <f t="shared" si="56"/>
        <v>0</v>
      </c>
      <c r="AU49" s="10">
        <f t="shared" si="56"/>
        <v>0</v>
      </c>
      <c r="AV49" s="11">
        <f t="shared" si="56"/>
        <v>75</v>
      </c>
      <c r="AW49" s="10">
        <f t="shared" si="56"/>
        <v>0</v>
      </c>
      <c r="AX49" s="11">
        <f t="shared" si="56"/>
        <v>0</v>
      </c>
      <c r="AY49" s="10">
        <f t="shared" si="56"/>
        <v>0</v>
      </c>
      <c r="AZ49" s="11">
        <f t="shared" si="56"/>
        <v>0</v>
      </c>
      <c r="BA49" s="10">
        <f t="shared" si="56"/>
        <v>0</v>
      </c>
      <c r="BB49" s="11">
        <f t="shared" si="56"/>
        <v>0</v>
      </c>
      <c r="BC49" s="10">
        <f t="shared" si="56"/>
        <v>0</v>
      </c>
      <c r="BD49" s="7">
        <f t="shared" si="56"/>
        <v>11.600000000000001</v>
      </c>
      <c r="BE49" s="7">
        <f t="shared" si="56"/>
        <v>15</v>
      </c>
      <c r="BF49" s="11">
        <f t="shared" si="56"/>
        <v>15</v>
      </c>
      <c r="BG49" s="10">
        <f t="shared" si="56"/>
        <v>0</v>
      </c>
      <c r="BH49" s="11">
        <f t="shared" si="56"/>
        <v>0</v>
      </c>
      <c r="BI49" s="10">
        <f t="shared" si="56"/>
        <v>0</v>
      </c>
      <c r="BJ49" s="7">
        <f t="shared" si="56"/>
        <v>0.6</v>
      </c>
      <c r="BK49" s="11">
        <f t="shared" si="56"/>
        <v>30</v>
      </c>
      <c r="BL49" s="10">
        <f t="shared" si="56"/>
        <v>0</v>
      </c>
      <c r="BM49" s="11">
        <f t="shared" si="56"/>
        <v>0</v>
      </c>
      <c r="BN49" s="10">
        <f t="shared" si="56"/>
        <v>0</v>
      </c>
      <c r="BO49" s="11">
        <f t="shared" si="56"/>
        <v>0</v>
      </c>
      <c r="BP49" s="10">
        <f t="shared" si="56"/>
        <v>0</v>
      </c>
      <c r="BQ49" s="11">
        <f t="shared" si="56"/>
        <v>0</v>
      </c>
      <c r="BR49" s="10">
        <f t="shared" ref="BR49:CQ49" si="57">SUM(BR42:BR48)</f>
        <v>0</v>
      </c>
      <c r="BS49" s="11">
        <f t="shared" si="57"/>
        <v>0</v>
      </c>
      <c r="BT49" s="10">
        <f t="shared" si="57"/>
        <v>0</v>
      </c>
      <c r="BU49" s="11">
        <f t="shared" si="57"/>
        <v>0</v>
      </c>
      <c r="BV49" s="10">
        <f t="shared" si="57"/>
        <v>0</v>
      </c>
      <c r="BW49" s="7">
        <f t="shared" si="57"/>
        <v>1.4</v>
      </c>
      <c r="BX49" s="7">
        <f t="shared" si="57"/>
        <v>2</v>
      </c>
      <c r="BY49" s="11">
        <f t="shared" si="57"/>
        <v>0</v>
      </c>
      <c r="BZ49" s="10">
        <f t="shared" si="57"/>
        <v>0</v>
      </c>
      <c r="CA49" s="11">
        <f t="shared" si="57"/>
        <v>0</v>
      </c>
      <c r="CB49" s="10">
        <f t="shared" si="57"/>
        <v>0</v>
      </c>
      <c r="CC49" s="7">
        <f t="shared" si="57"/>
        <v>0</v>
      </c>
      <c r="CD49" s="11">
        <f t="shared" si="57"/>
        <v>0</v>
      </c>
      <c r="CE49" s="10">
        <f t="shared" si="57"/>
        <v>0</v>
      </c>
      <c r="CF49" s="11">
        <f t="shared" si="57"/>
        <v>0</v>
      </c>
      <c r="CG49" s="10">
        <f t="shared" si="57"/>
        <v>0</v>
      </c>
      <c r="CH49" s="11">
        <f t="shared" si="57"/>
        <v>0</v>
      </c>
      <c r="CI49" s="10">
        <f t="shared" si="57"/>
        <v>0</v>
      </c>
      <c r="CJ49" s="11">
        <f t="shared" si="57"/>
        <v>0</v>
      </c>
      <c r="CK49" s="10">
        <f t="shared" si="57"/>
        <v>0</v>
      </c>
      <c r="CL49" s="11">
        <f t="shared" si="57"/>
        <v>0</v>
      </c>
      <c r="CM49" s="10">
        <f t="shared" si="57"/>
        <v>0</v>
      </c>
      <c r="CN49" s="11">
        <f t="shared" si="57"/>
        <v>0</v>
      </c>
      <c r="CO49" s="10">
        <f t="shared" si="57"/>
        <v>0</v>
      </c>
      <c r="CP49" s="7">
        <f t="shared" si="57"/>
        <v>0</v>
      </c>
      <c r="CQ49" s="7">
        <f t="shared" si="57"/>
        <v>0</v>
      </c>
    </row>
    <row r="50" spans="1:95" ht="20.100000000000001" customHeight="1" x14ac:dyDescent="0.2">
      <c r="A50" s="12" t="s">
        <v>114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2"/>
      <c r="CQ50" s="13"/>
    </row>
    <row r="51" spans="1:95" x14ac:dyDescent="0.2">
      <c r="A51" s="15">
        <v>1</v>
      </c>
      <c r="B51" s="15">
        <v>1</v>
      </c>
      <c r="C51" s="15"/>
      <c r="D51" s="6" t="s">
        <v>115</v>
      </c>
      <c r="E51" s="3" t="s">
        <v>116</v>
      </c>
      <c r="F51" s="6">
        <f t="shared" ref="F51:F58" si="58">COUNTIF(T51:CO51,"e")</f>
        <v>1</v>
      </c>
      <c r="G51" s="6">
        <f t="shared" ref="G51:G58" si="59">COUNTIF(T51:CO51,"z")</f>
        <v>0</v>
      </c>
      <c r="H51" s="6">
        <f t="shared" ref="H51:H58" si="60">SUM(I51:P51)</f>
        <v>30</v>
      </c>
      <c r="I51" s="6">
        <f t="shared" ref="I51:I58" si="61">T51+AM51+BF51+BY51</f>
        <v>0</v>
      </c>
      <c r="J51" s="6">
        <f t="shared" ref="J51:J58" si="62">V51+AO51+BH51+CA51</f>
        <v>0</v>
      </c>
      <c r="K51" s="6">
        <f t="shared" ref="K51:K58" si="63">Y51+AR51+BK51+CD51</f>
        <v>0</v>
      </c>
      <c r="L51" s="6">
        <f t="shared" ref="L51:L58" si="64">AA51+AT51+BM51+CF51</f>
        <v>30</v>
      </c>
      <c r="M51" s="6">
        <f t="shared" ref="M51:M58" si="65">AC51+AV51+BO51+CH51</f>
        <v>0</v>
      </c>
      <c r="N51" s="6">
        <f t="shared" ref="N51:N58" si="66">AE51+AX51+BQ51+CJ51</f>
        <v>0</v>
      </c>
      <c r="O51" s="6">
        <f t="shared" ref="O51:O58" si="67">AG51+AZ51+BS51+CL51</f>
        <v>0</v>
      </c>
      <c r="P51" s="6">
        <f t="shared" ref="P51:P58" si="68">AI51+BB51+BU51+CN51</f>
        <v>0</v>
      </c>
      <c r="Q51" s="7">
        <f t="shared" ref="Q51:Q58" si="69">AL51+BE51+BX51+CQ51</f>
        <v>3</v>
      </c>
      <c r="R51" s="7">
        <f t="shared" ref="R51:R58" si="70">AK51+BD51+BW51+CP51</f>
        <v>3</v>
      </c>
      <c r="S51" s="7">
        <v>1.4</v>
      </c>
      <c r="T51" s="11"/>
      <c r="U51" s="10"/>
      <c r="V51" s="11"/>
      <c r="W51" s="10"/>
      <c r="X51" s="7"/>
      <c r="Y51" s="11"/>
      <c r="Z51" s="10"/>
      <c r="AA51" s="11">
        <v>30</v>
      </c>
      <c r="AB51" s="10" t="s">
        <v>55</v>
      </c>
      <c r="AC51" s="11"/>
      <c r="AD51" s="10"/>
      <c r="AE51" s="11"/>
      <c r="AF51" s="10"/>
      <c r="AG51" s="11"/>
      <c r="AH51" s="10"/>
      <c r="AI51" s="11"/>
      <c r="AJ51" s="10"/>
      <c r="AK51" s="7">
        <v>3</v>
      </c>
      <c r="AL51" s="7">
        <f t="shared" ref="AL51:AL58" si="71">X51+AK51</f>
        <v>3</v>
      </c>
      <c r="AM51" s="11"/>
      <c r="AN51" s="10"/>
      <c r="AO51" s="11"/>
      <c r="AP51" s="10"/>
      <c r="AQ51" s="7"/>
      <c r="AR51" s="11"/>
      <c r="AS51" s="10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ref="BE51:BE58" si="72">AQ51+BD51</f>
        <v>0</v>
      </c>
      <c r="BF51" s="11"/>
      <c r="BG51" s="10"/>
      <c r="BH51" s="11"/>
      <c r="BI51" s="10"/>
      <c r="BJ51" s="7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ref="BX51:BX58" si="73">BJ51+BW51</f>
        <v>0</v>
      </c>
      <c r="BY51" s="11"/>
      <c r="BZ51" s="10"/>
      <c r="CA51" s="11"/>
      <c r="CB51" s="10"/>
      <c r="CC51" s="7"/>
      <c r="CD51" s="11"/>
      <c r="CE51" s="10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ref="CQ51:CQ58" si="74">CC51+CP51</f>
        <v>0</v>
      </c>
    </row>
    <row r="52" spans="1:95" x14ac:dyDescent="0.2">
      <c r="A52" s="15">
        <v>1</v>
      </c>
      <c r="B52" s="15">
        <v>1</v>
      </c>
      <c r="C52" s="15"/>
      <c r="D52" s="6" t="s">
        <v>117</v>
      </c>
      <c r="E52" s="3" t="s">
        <v>118</v>
      </c>
      <c r="F52" s="6">
        <f t="shared" si="58"/>
        <v>1</v>
      </c>
      <c r="G52" s="6">
        <f t="shared" si="59"/>
        <v>0</v>
      </c>
      <c r="H52" s="6">
        <f t="shared" si="60"/>
        <v>30</v>
      </c>
      <c r="I52" s="6">
        <f t="shared" si="61"/>
        <v>0</v>
      </c>
      <c r="J52" s="6">
        <f t="shared" si="62"/>
        <v>0</v>
      </c>
      <c r="K52" s="6">
        <f t="shared" si="63"/>
        <v>0</v>
      </c>
      <c r="L52" s="6">
        <f t="shared" si="64"/>
        <v>30</v>
      </c>
      <c r="M52" s="6">
        <f t="shared" si="65"/>
        <v>0</v>
      </c>
      <c r="N52" s="6">
        <f t="shared" si="66"/>
        <v>0</v>
      </c>
      <c r="O52" s="6">
        <f t="shared" si="67"/>
        <v>0</v>
      </c>
      <c r="P52" s="6">
        <f t="shared" si="68"/>
        <v>0</v>
      </c>
      <c r="Q52" s="7">
        <f t="shared" si="69"/>
        <v>3</v>
      </c>
      <c r="R52" s="7">
        <f t="shared" si="70"/>
        <v>3</v>
      </c>
      <c r="S52" s="7">
        <v>1.4</v>
      </c>
      <c r="T52" s="11"/>
      <c r="U52" s="10"/>
      <c r="V52" s="11"/>
      <c r="W52" s="10"/>
      <c r="X52" s="7"/>
      <c r="Y52" s="11"/>
      <c r="Z52" s="10"/>
      <c r="AA52" s="11">
        <v>30</v>
      </c>
      <c r="AB52" s="10" t="s">
        <v>55</v>
      </c>
      <c r="AC52" s="11"/>
      <c r="AD52" s="10"/>
      <c r="AE52" s="11"/>
      <c r="AF52" s="10"/>
      <c r="AG52" s="11"/>
      <c r="AH52" s="10"/>
      <c r="AI52" s="11"/>
      <c r="AJ52" s="10"/>
      <c r="AK52" s="7">
        <v>3</v>
      </c>
      <c r="AL52" s="7">
        <f t="shared" si="71"/>
        <v>3</v>
      </c>
      <c r="AM52" s="11"/>
      <c r="AN52" s="10"/>
      <c r="AO52" s="11"/>
      <c r="AP52" s="10"/>
      <c r="AQ52" s="7"/>
      <c r="AR52" s="11"/>
      <c r="AS52" s="10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72"/>
        <v>0</v>
      </c>
      <c r="BF52" s="11"/>
      <c r="BG52" s="10"/>
      <c r="BH52" s="11"/>
      <c r="BI52" s="10"/>
      <c r="BJ52" s="7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73"/>
        <v>0</v>
      </c>
      <c r="BY52" s="11"/>
      <c r="BZ52" s="10"/>
      <c r="CA52" s="11"/>
      <c r="CB52" s="10"/>
      <c r="CC52" s="7"/>
      <c r="CD52" s="11"/>
      <c r="CE52" s="10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74"/>
        <v>0</v>
      </c>
    </row>
    <row r="53" spans="1:95" x14ac:dyDescent="0.2">
      <c r="A53" s="15">
        <v>2</v>
      </c>
      <c r="B53" s="15">
        <v>1</v>
      </c>
      <c r="C53" s="15"/>
      <c r="D53" s="6" t="s">
        <v>119</v>
      </c>
      <c r="E53" s="3" t="s">
        <v>120</v>
      </c>
      <c r="F53" s="6">
        <f t="shared" si="58"/>
        <v>0</v>
      </c>
      <c r="G53" s="6">
        <f t="shared" si="59"/>
        <v>1</v>
      </c>
      <c r="H53" s="6">
        <f t="shared" si="60"/>
        <v>15</v>
      </c>
      <c r="I53" s="6">
        <f t="shared" si="61"/>
        <v>15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0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7">
        <f t="shared" si="69"/>
        <v>1</v>
      </c>
      <c r="R53" s="7">
        <f t="shared" si="70"/>
        <v>0</v>
      </c>
      <c r="S53" s="7">
        <v>0.6</v>
      </c>
      <c r="T53" s="11"/>
      <c r="U53" s="10"/>
      <c r="V53" s="11"/>
      <c r="W53" s="10"/>
      <c r="X53" s="7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71"/>
        <v>0</v>
      </c>
      <c r="AM53" s="11"/>
      <c r="AN53" s="10"/>
      <c r="AO53" s="11"/>
      <c r="AP53" s="10"/>
      <c r="AQ53" s="7"/>
      <c r="AR53" s="11"/>
      <c r="AS53" s="10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72"/>
        <v>0</v>
      </c>
      <c r="BF53" s="11">
        <v>15</v>
      </c>
      <c r="BG53" s="10" t="s">
        <v>56</v>
      </c>
      <c r="BH53" s="11"/>
      <c r="BI53" s="10"/>
      <c r="BJ53" s="7">
        <v>1</v>
      </c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73"/>
        <v>1</v>
      </c>
      <c r="BY53" s="11"/>
      <c r="BZ53" s="10"/>
      <c r="CA53" s="11"/>
      <c r="CB53" s="10"/>
      <c r="CC53" s="7"/>
      <c r="CD53" s="11"/>
      <c r="CE53" s="10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74"/>
        <v>0</v>
      </c>
    </row>
    <row r="54" spans="1:95" x14ac:dyDescent="0.2">
      <c r="A54" s="15">
        <v>2</v>
      </c>
      <c r="B54" s="15">
        <v>1</v>
      </c>
      <c r="C54" s="15"/>
      <c r="D54" s="6" t="s">
        <v>121</v>
      </c>
      <c r="E54" s="3" t="s">
        <v>122</v>
      </c>
      <c r="F54" s="6">
        <f t="shared" si="58"/>
        <v>0</v>
      </c>
      <c r="G54" s="6">
        <f t="shared" si="59"/>
        <v>1</v>
      </c>
      <c r="H54" s="6">
        <f t="shared" si="60"/>
        <v>15</v>
      </c>
      <c r="I54" s="6">
        <f t="shared" si="61"/>
        <v>15</v>
      </c>
      <c r="J54" s="6">
        <f t="shared" si="62"/>
        <v>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7">
        <f t="shared" si="69"/>
        <v>1</v>
      </c>
      <c r="R54" s="7">
        <f t="shared" si="70"/>
        <v>0</v>
      </c>
      <c r="S54" s="7">
        <v>0.6</v>
      </c>
      <c r="T54" s="11"/>
      <c r="U54" s="10"/>
      <c r="V54" s="11"/>
      <c r="W54" s="10"/>
      <c r="X54" s="7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71"/>
        <v>0</v>
      </c>
      <c r="AM54" s="11"/>
      <c r="AN54" s="10"/>
      <c r="AO54" s="11"/>
      <c r="AP54" s="10"/>
      <c r="AQ54" s="7"/>
      <c r="AR54" s="11"/>
      <c r="AS54" s="10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72"/>
        <v>0</v>
      </c>
      <c r="BF54" s="11">
        <v>15</v>
      </c>
      <c r="BG54" s="10" t="s">
        <v>56</v>
      </c>
      <c r="BH54" s="11"/>
      <c r="BI54" s="10"/>
      <c r="BJ54" s="7">
        <v>1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73"/>
        <v>1</v>
      </c>
      <c r="BY54" s="11"/>
      <c r="BZ54" s="10"/>
      <c r="CA54" s="11"/>
      <c r="CB54" s="10"/>
      <c r="CC54" s="7"/>
      <c r="CD54" s="11"/>
      <c r="CE54" s="10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74"/>
        <v>0</v>
      </c>
    </row>
    <row r="55" spans="1:95" x14ac:dyDescent="0.2">
      <c r="A55" s="15">
        <v>3</v>
      </c>
      <c r="B55" s="15">
        <v>1</v>
      </c>
      <c r="C55" s="15"/>
      <c r="D55" s="6" t="s">
        <v>123</v>
      </c>
      <c r="E55" s="3" t="s">
        <v>124</v>
      </c>
      <c r="F55" s="6">
        <f t="shared" si="58"/>
        <v>0</v>
      </c>
      <c r="G55" s="6">
        <f t="shared" si="59"/>
        <v>1</v>
      </c>
      <c r="H55" s="6">
        <f t="shared" si="60"/>
        <v>15</v>
      </c>
      <c r="I55" s="6">
        <f t="shared" si="61"/>
        <v>15</v>
      </c>
      <c r="J55" s="6">
        <f t="shared" si="62"/>
        <v>0</v>
      </c>
      <c r="K55" s="6">
        <f t="shared" si="63"/>
        <v>0</v>
      </c>
      <c r="L55" s="6">
        <f t="shared" si="64"/>
        <v>0</v>
      </c>
      <c r="M55" s="6">
        <f t="shared" si="65"/>
        <v>0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7">
        <f t="shared" si="69"/>
        <v>1</v>
      </c>
      <c r="R55" s="7">
        <f t="shared" si="70"/>
        <v>0</v>
      </c>
      <c r="S55" s="7">
        <v>0.6</v>
      </c>
      <c r="T55" s="11"/>
      <c r="U55" s="10"/>
      <c r="V55" s="11"/>
      <c r="W55" s="10"/>
      <c r="X55" s="7"/>
      <c r="Y55" s="11"/>
      <c r="Z55" s="10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1"/>
        <v>0</v>
      </c>
      <c r="AM55" s="11"/>
      <c r="AN55" s="10"/>
      <c r="AO55" s="11"/>
      <c r="AP55" s="10"/>
      <c r="AQ55" s="7"/>
      <c r="AR55" s="11"/>
      <c r="AS55" s="10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2"/>
        <v>0</v>
      </c>
      <c r="BF55" s="11">
        <v>15</v>
      </c>
      <c r="BG55" s="10" t="s">
        <v>56</v>
      </c>
      <c r="BH55" s="11"/>
      <c r="BI55" s="10"/>
      <c r="BJ55" s="7">
        <v>1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3"/>
        <v>1</v>
      </c>
      <c r="BY55" s="11"/>
      <c r="BZ55" s="10"/>
      <c r="CA55" s="11"/>
      <c r="CB55" s="10"/>
      <c r="CC55" s="7"/>
      <c r="CD55" s="11"/>
      <c r="CE55" s="10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4"/>
        <v>0</v>
      </c>
    </row>
    <row r="56" spans="1:95" x14ac:dyDescent="0.2">
      <c r="A56" s="15">
        <v>3</v>
      </c>
      <c r="B56" s="15">
        <v>1</v>
      </c>
      <c r="C56" s="15"/>
      <c r="D56" s="6" t="s">
        <v>125</v>
      </c>
      <c r="E56" s="3" t="s">
        <v>126</v>
      </c>
      <c r="F56" s="6">
        <f t="shared" si="58"/>
        <v>0</v>
      </c>
      <c r="G56" s="6">
        <f t="shared" si="59"/>
        <v>1</v>
      </c>
      <c r="H56" s="6">
        <f t="shared" si="60"/>
        <v>15</v>
      </c>
      <c r="I56" s="6">
        <f t="shared" si="61"/>
        <v>15</v>
      </c>
      <c r="J56" s="6">
        <f t="shared" si="62"/>
        <v>0</v>
      </c>
      <c r="K56" s="6">
        <f t="shared" si="63"/>
        <v>0</v>
      </c>
      <c r="L56" s="6">
        <f t="shared" si="64"/>
        <v>0</v>
      </c>
      <c r="M56" s="6">
        <f t="shared" si="65"/>
        <v>0</v>
      </c>
      <c r="N56" s="6">
        <f t="shared" si="66"/>
        <v>0</v>
      </c>
      <c r="O56" s="6">
        <f t="shared" si="67"/>
        <v>0</v>
      </c>
      <c r="P56" s="6">
        <f t="shared" si="68"/>
        <v>0</v>
      </c>
      <c r="Q56" s="7">
        <f t="shared" si="69"/>
        <v>1</v>
      </c>
      <c r="R56" s="7">
        <f t="shared" si="70"/>
        <v>0</v>
      </c>
      <c r="S56" s="7">
        <v>1</v>
      </c>
      <c r="T56" s="11"/>
      <c r="U56" s="10"/>
      <c r="V56" s="11"/>
      <c r="W56" s="10"/>
      <c r="X56" s="7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1"/>
        <v>0</v>
      </c>
      <c r="AM56" s="11"/>
      <c r="AN56" s="10"/>
      <c r="AO56" s="11"/>
      <c r="AP56" s="10"/>
      <c r="AQ56" s="7"/>
      <c r="AR56" s="11"/>
      <c r="AS56" s="10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2"/>
        <v>0</v>
      </c>
      <c r="BF56" s="11">
        <v>15</v>
      </c>
      <c r="BG56" s="10" t="s">
        <v>56</v>
      </c>
      <c r="BH56" s="11"/>
      <c r="BI56" s="10"/>
      <c r="BJ56" s="7">
        <v>1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3"/>
        <v>1</v>
      </c>
      <c r="BY56" s="11"/>
      <c r="BZ56" s="10"/>
      <c r="CA56" s="11"/>
      <c r="CB56" s="10"/>
      <c r="CC56" s="7"/>
      <c r="CD56" s="11"/>
      <c r="CE56" s="10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4"/>
        <v>0</v>
      </c>
    </row>
    <row r="57" spans="1:95" x14ac:dyDescent="0.2">
      <c r="A57" s="15">
        <v>4</v>
      </c>
      <c r="B57" s="15">
        <v>1</v>
      </c>
      <c r="C57" s="15"/>
      <c r="D57" s="6" t="s">
        <v>127</v>
      </c>
      <c r="E57" s="3" t="s">
        <v>128</v>
      </c>
      <c r="F57" s="6">
        <f t="shared" si="58"/>
        <v>0</v>
      </c>
      <c r="G57" s="6">
        <f t="shared" si="59"/>
        <v>1</v>
      </c>
      <c r="H57" s="6">
        <f t="shared" si="60"/>
        <v>15</v>
      </c>
      <c r="I57" s="6">
        <f t="shared" si="61"/>
        <v>15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7">
        <f t="shared" si="69"/>
        <v>1</v>
      </c>
      <c r="R57" s="7">
        <f t="shared" si="70"/>
        <v>0</v>
      </c>
      <c r="S57" s="7">
        <v>0.6</v>
      </c>
      <c r="T57" s="11"/>
      <c r="U57" s="10"/>
      <c r="V57" s="11"/>
      <c r="W57" s="10"/>
      <c r="X57" s="7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1"/>
        <v>0</v>
      </c>
      <c r="AM57" s="11"/>
      <c r="AN57" s="10"/>
      <c r="AO57" s="11"/>
      <c r="AP57" s="10"/>
      <c r="AQ57" s="7"/>
      <c r="AR57" s="11"/>
      <c r="AS57" s="10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2"/>
        <v>0</v>
      </c>
      <c r="BF57" s="11">
        <v>15</v>
      </c>
      <c r="BG57" s="10" t="s">
        <v>56</v>
      </c>
      <c r="BH57" s="11"/>
      <c r="BI57" s="10"/>
      <c r="BJ57" s="7">
        <v>1</v>
      </c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3"/>
        <v>1</v>
      </c>
      <c r="BY57" s="11"/>
      <c r="BZ57" s="10"/>
      <c r="CA57" s="11"/>
      <c r="CB57" s="10"/>
      <c r="CC57" s="7"/>
      <c r="CD57" s="11"/>
      <c r="CE57" s="10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4"/>
        <v>0</v>
      </c>
    </row>
    <row r="58" spans="1:95" x14ac:dyDescent="0.2">
      <c r="A58" s="15">
        <v>4</v>
      </c>
      <c r="B58" s="15">
        <v>1</v>
      </c>
      <c r="C58" s="15"/>
      <c r="D58" s="6" t="s">
        <v>129</v>
      </c>
      <c r="E58" s="3" t="s">
        <v>130</v>
      </c>
      <c r="F58" s="6">
        <f t="shared" si="58"/>
        <v>0</v>
      </c>
      <c r="G58" s="6">
        <f t="shared" si="59"/>
        <v>1</v>
      </c>
      <c r="H58" s="6">
        <f t="shared" si="60"/>
        <v>15</v>
      </c>
      <c r="I58" s="6">
        <f t="shared" si="61"/>
        <v>15</v>
      </c>
      <c r="J58" s="6">
        <f t="shared" si="62"/>
        <v>0</v>
      </c>
      <c r="K58" s="6">
        <f t="shared" si="63"/>
        <v>0</v>
      </c>
      <c r="L58" s="6">
        <f t="shared" si="64"/>
        <v>0</v>
      </c>
      <c r="M58" s="6">
        <f t="shared" si="65"/>
        <v>0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7">
        <f t="shared" si="69"/>
        <v>1</v>
      </c>
      <c r="R58" s="7">
        <f t="shared" si="70"/>
        <v>0</v>
      </c>
      <c r="S58" s="7">
        <v>0.6</v>
      </c>
      <c r="T58" s="11"/>
      <c r="U58" s="10"/>
      <c r="V58" s="11"/>
      <c r="W58" s="10"/>
      <c r="X58" s="7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1"/>
        <v>0</v>
      </c>
      <c r="AM58" s="11"/>
      <c r="AN58" s="10"/>
      <c r="AO58" s="11"/>
      <c r="AP58" s="10"/>
      <c r="AQ58" s="7"/>
      <c r="AR58" s="11"/>
      <c r="AS58" s="10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2"/>
        <v>0</v>
      </c>
      <c r="BF58" s="11">
        <v>15</v>
      </c>
      <c r="BG58" s="10" t="s">
        <v>56</v>
      </c>
      <c r="BH58" s="11"/>
      <c r="BI58" s="10"/>
      <c r="BJ58" s="7">
        <v>1</v>
      </c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3"/>
        <v>1</v>
      </c>
      <c r="BY58" s="11"/>
      <c r="BZ58" s="10"/>
      <c r="CA58" s="11"/>
      <c r="CB58" s="10"/>
      <c r="CC58" s="7"/>
      <c r="CD58" s="11"/>
      <c r="CE58" s="10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4"/>
        <v>0</v>
      </c>
    </row>
    <row r="59" spans="1:95" ht="20.100000000000001" customHeight="1" x14ac:dyDescent="0.2">
      <c r="A59" s="12" t="s">
        <v>131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2"/>
      <c r="CQ59" s="13"/>
    </row>
    <row r="60" spans="1:95" x14ac:dyDescent="0.2">
      <c r="A60" s="6"/>
      <c r="B60" s="6"/>
      <c r="C60" s="6"/>
      <c r="D60" s="6" t="s">
        <v>132</v>
      </c>
      <c r="E60" s="3" t="s">
        <v>133</v>
      </c>
      <c r="F60" s="6">
        <f>COUNTIF(T60:CO60,"e")</f>
        <v>0</v>
      </c>
      <c r="G60" s="6">
        <f>COUNTIF(T60:CO60,"z")</f>
        <v>1</v>
      </c>
      <c r="H60" s="6">
        <f>SUM(I60:P60)</f>
        <v>4</v>
      </c>
      <c r="I60" s="6">
        <f>T60+AM60+BF60+BY60</f>
        <v>0</v>
      </c>
      <c r="J60" s="6">
        <f>V60+AO60+BH60+CA60</f>
        <v>0</v>
      </c>
      <c r="K60" s="6">
        <f>Y60+AR60+BK60+CD60</f>
        <v>0</v>
      </c>
      <c r="L60" s="6">
        <f>AA60+AT60+BM60+CF60</f>
        <v>0</v>
      </c>
      <c r="M60" s="6">
        <f>AC60+AV60+BO60+CH60</f>
        <v>0</v>
      </c>
      <c r="N60" s="6">
        <f>AE60+AX60+BQ60+CJ60</f>
        <v>0</v>
      </c>
      <c r="O60" s="6">
        <f>AG60+AZ60+BS60+CL60</f>
        <v>4</v>
      </c>
      <c r="P60" s="6">
        <f>AI60+BB60+BU60+CN60</f>
        <v>0</v>
      </c>
      <c r="Q60" s="7">
        <f>AL60+BE60+BX60+CQ60</f>
        <v>4</v>
      </c>
      <c r="R60" s="7">
        <f>AK60+BD60+BW60+CP60</f>
        <v>4</v>
      </c>
      <c r="S60" s="7">
        <v>0.2</v>
      </c>
      <c r="T60" s="11"/>
      <c r="U60" s="10"/>
      <c r="V60" s="11"/>
      <c r="W60" s="10"/>
      <c r="X60" s="7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>X60+AK60</f>
        <v>0</v>
      </c>
      <c r="AM60" s="11"/>
      <c r="AN60" s="10"/>
      <c r="AO60" s="11"/>
      <c r="AP60" s="10"/>
      <c r="AQ60" s="7"/>
      <c r="AR60" s="11"/>
      <c r="AS60" s="10"/>
      <c r="AT60" s="11"/>
      <c r="AU60" s="10"/>
      <c r="AV60" s="11"/>
      <c r="AW60" s="10"/>
      <c r="AX60" s="11"/>
      <c r="AY60" s="10"/>
      <c r="AZ60" s="11">
        <v>4</v>
      </c>
      <c r="BA60" s="10" t="s">
        <v>56</v>
      </c>
      <c r="BB60" s="11"/>
      <c r="BC60" s="10"/>
      <c r="BD60" s="7">
        <v>4</v>
      </c>
      <c r="BE60" s="7">
        <f>AQ60+BD60</f>
        <v>4</v>
      </c>
      <c r="BF60" s="11"/>
      <c r="BG60" s="10"/>
      <c r="BH60" s="11"/>
      <c r="BI60" s="10"/>
      <c r="BJ60" s="7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>BJ60+BW60</f>
        <v>0</v>
      </c>
      <c r="BY60" s="11"/>
      <c r="BZ60" s="10"/>
      <c r="CA60" s="11"/>
      <c r="CB60" s="10"/>
      <c r="CC60" s="7"/>
      <c r="CD60" s="11"/>
      <c r="CE60" s="10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>CC60+CP60</f>
        <v>0</v>
      </c>
    </row>
    <row r="61" spans="1:95" ht="15.95" customHeight="1" x14ac:dyDescent="0.2">
      <c r="A61" s="6"/>
      <c r="B61" s="6"/>
      <c r="C61" s="6"/>
      <c r="D61" s="6"/>
      <c r="E61" s="6" t="s">
        <v>66</v>
      </c>
      <c r="F61" s="6">
        <f t="shared" ref="F61:AK61" si="75">SUM(F60:F60)</f>
        <v>0</v>
      </c>
      <c r="G61" s="6">
        <f t="shared" si="75"/>
        <v>1</v>
      </c>
      <c r="H61" s="6">
        <f t="shared" si="75"/>
        <v>4</v>
      </c>
      <c r="I61" s="6">
        <f t="shared" si="75"/>
        <v>0</v>
      </c>
      <c r="J61" s="6">
        <f t="shared" si="75"/>
        <v>0</v>
      </c>
      <c r="K61" s="6">
        <f t="shared" si="75"/>
        <v>0</v>
      </c>
      <c r="L61" s="6">
        <f t="shared" si="75"/>
        <v>0</v>
      </c>
      <c r="M61" s="6">
        <f t="shared" si="75"/>
        <v>0</v>
      </c>
      <c r="N61" s="6">
        <f t="shared" si="75"/>
        <v>0</v>
      </c>
      <c r="O61" s="6">
        <f t="shared" si="75"/>
        <v>4</v>
      </c>
      <c r="P61" s="6">
        <f t="shared" si="75"/>
        <v>0</v>
      </c>
      <c r="Q61" s="7">
        <f t="shared" si="75"/>
        <v>4</v>
      </c>
      <c r="R61" s="7">
        <f t="shared" si="75"/>
        <v>4</v>
      </c>
      <c r="S61" s="7">
        <f t="shared" si="75"/>
        <v>0.2</v>
      </c>
      <c r="T61" s="11">
        <f t="shared" si="75"/>
        <v>0</v>
      </c>
      <c r="U61" s="10">
        <f t="shared" si="75"/>
        <v>0</v>
      </c>
      <c r="V61" s="11">
        <f t="shared" si="75"/>
        <v>0</v>
      </c>
      <c r="W61" s="10">
        <f t="shared" si="75"/>
        <v>0</v>
      </c>
      <c r="X61" s="7">
        <f t="shared" si="75"/>
        <v>0</v>
      </c>
      <c r="Y61" s="11">
        <f t="shared" si="75"/>
        <v>0</v>
      </c>
      <c r="Z61" s="10">
        <f t="shared" si="75"/>
        <v>0</v>
      </c>
      <c r="AA61" s="11">
        <f t="shared" si="75"/>
        <v>0</v>
      </c>
      <c r="AB61" s="10">
        <f t="shared" si="75"/>
        <v>0</v>
      </c>
      <c r="AC61" s="11">
        <f t="shared" si="75"/>
        <v>0</v>
      </c>
      <c r="AD61" s="10">
        <f t="shared" si="75"/>
        <v>0</v>
      </c>
      <c r="AE61" s="11">
        <f t="shared" si="75"/>
        <v>0</v>
      </c>
      <c r="AF61" s="10">
        <f t="shared" si="75"/>
        <v>0</v>
      </c>
      <c r="AG61" s="11">
        <f t="shared" si="75"/>
        <v>0</v>
      </c>
      <c r="AH61" s="10">
        <f t="shared" si="75"/>
        <v>0</v>
      </c>
      <c r="AI61" s="11">
        <f t="shared" si="75"/>
        <v>0</v>
      </c>
      <c r="AJ61" s="10">
        <f t="shared" si="75"/>
        <v>0</v>
      </c>
      <c r="AK61" s="7">
        <f t="shared" si="75"/>
        <v>0</v>
      </c>
      <c r="AL61" s="7">
        <f t="shared" ref="AL61:BQ61" si="76">SUM(AL60:AL60)</f>
        <v>0</v>
      </c>
      <c r="AM61" s="11">
        <f t="shared" si="76"/>
        <v>0</v>
      </c>
      <c r="AN61" s="10">
        <f t="shared" si="76"/>
        <v>0</v>
      </c>
      <c r="AO61" s="11">
        <f t="shared" si="76"/>
        <v>0</v>
      </c>
      <c r="AP61" s="10">
        <f t="shared" si="76"/>
        <v>0</v>
      </c>
      <c r="AQ61" s="7">
        <f t="shared" si="76"/>
        <v>0</v>
      </c>
      <c r="AR61" s="11">
        <f t="shared" si="76"/>
        <v>0</v>
      </c>
      <c r="AS61" s="10">
        <f t="shared" si="76"/>
        <v>0</v>
      </c>
      <c r="AT61" s="11">
        <f t="shared" si="76"/>
        <v>0</v>
      </c>
      <c r="AU61" s="10">
        <f t="shared" si="76"/>
        <v>0</v>
      </c>
      <c r="AV61" s="11">
        <f t="shared" si="76"/>
        <v>0</v>
      </c>
      <c r="AW61" s="10">
        <f t="shared" si="76"/>
        <v>0</v>
      </c>
      <c r="AX61" s="11">
        <f t="shared" si="76"/>
        <v>0</v>
      </c>
      <c r="AY61" s="10">
        <f t="shared" si="76"/>
        <v>0</v>
      </c>
      <c r="AZ61" s="11">
        <f t="shared" si="76"/>
        <v>4</v>
      </c>
      <c r="BA61" s="10">
        <f t="shared" si="76"/>
        <v>0</v>
      </c>
      <c r="BB61" s="11">
        <f t="shared" si="76"/>
        <v>0</v>
      </c>
      <c r="BC61" s="10">
        <f t="shared" si="76"/>
        <v>0</v>
      </c>
      <c r="BD61" s="7">
        <f t="shared" si="76"/>
        <v>4</v>
      </c>
      <c r="BE61" s="7">
        <f t="shared" si="76"/>
        <v>4</v>
      </c>
      <c r="BF61" s="11">
        <f t="shared" si="76"/>
        <v>0</v>
      </c>
      <c r="BG61" s="10">
        <f t="shared" si="76"/>
        <v>0</v>
      </c>
      <c r="BH61" s="11">
        <f t="shared" si="76"/>
        <v>0</v>
      </c>
      <c r="BI61" s="10">
        <f t="shared" si="76"/>
        <v>0</v>
      </c>
      <c r="BJ61" s="7">
        <f t="shared" si="76"/>
        <v>0</v>
      </c>
      <c r="BK61" s="11">
        <f t="shared" si="76"/>
        <v>0</v>
      </c>
      <c r="BL61" s="10">
        <f t="shared" si="76"/>
        <v>0</v>
      </c>
      <c r="BM61" s="11">
        <f t="shared" si="76"/>
        <v>0</v>
      </c>
      <c r="BN61" s="10">
        <f t="shared" si="76"/>
        <v>0</v>
      </c>
      <c r="BO61" s="11">
        <f t="shared" si="76"/>
        <v>0</v>
      </c>
      <c r="BP61" s="10">
        <f t="shared" si="76"/>
        <v>0</v>
      </c>
      <c r="BQ61" s="11">
        <f t="shared" si="76"/>
        <v>0</v>
      </c>
      <c r="BR61" s="10">
        <f t="shared" ref="BR61:CQ61" si="77">SUM(BR60:BR60)</f>
        <v>0</v>
      </c>
      <c r="BS61" s="11">
        <f t="shared" si="77"/>
        <v>0</v>
      </c>
      <c r="BT61" s="10">
        <f t="shared" si="77"/>
        <v>0</v>
      </c>
      <c r="BU61" s="11">
        <f t="shared" si="77"/>
        <v>0</v>
      </c>
      <c r="BV61" s="10">
        <f t="shared" si="77"/>
        <v>0</v>
      </c>
      <c r="BW61" s="7">
        <f t="shared" si="77"/>
        <v>0</v>
      </c>
      <c r="BX61" s="7">
        <f t="shared" si="77"/>
        <v>0</v>
      </c>
      <c r="BY61" s="11">
        <f t="shared" si="77"/>
        <v>0</v>
      </c>
      <c r="BZ61" s="10">
        <f t="shared" si="77"/>
        <v>0</v>
      </c>
      <c r="CA61" s="11">
        <f t="shared" si="77"/>
        <v>0</v>
      </c>
      <c r="CB61" s="10">
        <f t="shared" si="77"/>
        <v>0</v>
      </c>
      <c r="CC61" s="7">
        <f t="shared" si="77"/>
        <v>0</v>
      </c>
      <c r="CD61" s="11">
        <f t="shared" si="77"/>
        <v>0</v>
      </c>
      <c r="CE61" s="10">
        <f t="shared" si="77"/>
        <v>0</v>
      </c>
      <c r="CF61" s="11">
        <f t="shared" si="77"/>
        <v>0</v>
      </c>
      <c r="CG61" s="10">
        <f t="shared" si="77"/>
        <v>0</v>
      </c>
      <c r="CH61" s="11">
        <f t="shared" si="77"/>
        <v>0</v>
      </c>
      <c r="CI61" s="10">
        <f t="shared" si="77"/>
        <v>0</v>
      </c>
      <c r="CJ61" s="11">
        <f t="shared" si="77"/>
        <v>0</v>
      </c>
      <c r="CK61" s="10">
        <f t="shared" si="77"/>
        <v>0</v>
      </c>
      <c r="CL61" s="11">
        <f t="shared" si="77"/>
        <v>0</v>
      </c>
      <c r="CM61" s="10">
        <f t="shared" si="77"/>
        <v>0</v>
      </c>
      <c r="CN61" s="11">
        <f t="shared" si="77"/>
        <v>0</v>
      </c>
      <c r="CO61" s="10">
        <f t="shared" si="77"/>
        <v>0</v>
      </c>
      <c r="CP61" s="7">
        <f t="shared" si="77"/>
        <v>0</v>
      </c>
      <c r="CQ61" s="7">
        <f t="shared" si="77"/>
        <v>0</v>
      </c>
    </row>
    <row r="62" spans="1:95" ht="20.100000000000001" customHeight="1" x14ac:dyDescent="0.2">
      <c r="A62" s="12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2"/>
      <c r="CQ62" s="13"/>
    </row>
    <row r="63" spans="1:95" x14ac:dyDescent="0.2">
      <c r="A63" s="6"/>
      <c r="B63" s="6"/>
      <c r="C63" s="6"/>
      <c r="D63" s="6" t="s">
        <v>135</v>
      </c>
      <c r="E63" s="3" t="s">
        <v>136</v>
      </c>
      <c r="F63" s="6">
        <f>COUNTIF(T63:CO63,"e")</f>
        <v>0</v>
      </c>
      <c r="G63" s="6">
        <f>COUNTIF(T63:CO63,"z")</f>
        <v>1</v>
      </c>
      <c r="H63" s="6">
        <f>SUM(I63:P63)</f>
        <v>5</v>
      </c>
      <c r="I63" s="6">
        <f>T63+AM63+BF63+BY63</f>
        <v>5</v>
      </c>
      <c r="J63" s="6">
        <f>V63+AO63+BH63+CA63</f>
        <v>0</v>
      </c>
      <c r="K63" s="6">
        <f>Y63+AR63+BK63+CD63</f>
        <v>0</v>
      </c>
      <c r="L63" s="6">
        <f>AA63+AT63+BM63+CF63</f>
        <v>0</v>
      </c>
      <c r="M63" s="6">
        <f>AC63+AV63+BO63+CH63</f>
        <v>0</v>
      </c>
      <c r="N63" s="6">
        <f>AE63+AX63+BQ63+CJ63</f>
        <v>0</v>
      </c>
      <c r="O63" s="6">
        <f>AG63+AZ63+BS63+CL63</f>
        <v>0</v>
      </c>
      <c r="P63" s="6">
        <f>AI63+BB63+BU63+CN63</f>
        <v>0</v>
      </c>
      <c r="Q63" s="7">
        <f>AL63+BE63+BX63+CQ63</f>
        <v>0</v>
      </c>
      <c r="R63" s="7">
        <f>AK63+BD63+BW63+CP63</f>
        <v>0</v>
      </c>
      <c r="S63" s="7">
        <v>0</v>
      </c>
      <c r="T63" s="11">
        <v>5</v>
      </c>
      <c r="U63" s="10" t="s">
        <v>56</v>
      </c>
      <c r="V63" s="11"/>
      <c r="W63" s="10"/>
      <c r="X63" s="7">
        <v>0</v>
      </c>
      <c r="Y63" s="11"/>
      <c r="Z63" s="10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>X63+AK63</f>
        <v>0</v>
      </c>
      <c r="AM63" s="11"/>
      <c r="AN63" s="10"/>
      <c r="AO63" s="11"/>
      <c r="AP63" s="10"/>
      <c r="AQ63" s="7"/>
      <c r="AR63" s="11"/>
      <c r="AS63" s="10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>AQ63+BD63</f>
        <v>0</v>
      </c>
      <c r="BF63" s="11"/>
      <c r="BG63" s="10"/>
      <c r="BH63" s="11"/>
      <c r="BI63" s="10"/>
      <c r="BJ63" s="7"/>
      <c r="BK63" s="11"/>
      <c r="BL63" s="10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>BJ63+BW63</f>
        <v>0</v>
      </c>
      <c r="BY63" s="11"/>
      <c r="BZ63" s="10"/>
      <c r="CA63" s="11"/>
      <c r="CB63" s="10"/>
      <c r="CC63" s="7"/>
      <c r="CD63" s="11"/>
      <c r="CE63" s="10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>CC63+CP63</f>
        <v>0</v>
      </c>
    </row>
    <row r="64" spans="1:95" x14ac:dyDescent="0.2">
      <c r="A64" s="6"/>
      <c r="B64" s="6"/>
      <c r="C64" s="6"/>
      <c r="D64" s="6" t="s">
        <v>137</v>
      </c>
      <c r="E64" s="3" t="s">
        <v>138</v>
      </c>
      <c r="F64" s="6">
        <f>COUNTIF(T64:CO64,"e")</f>
        <v>0</v>
      </c>
      <c r="G64" s="6">
        <f>COUNTIF(T64:CO64,"z")</f>
        <v>1</v>
      </c>
      <c r="H64" s="6">
        <f>SUM(I64:P64)</f>
        <v>2</v>
      </c>
      <c r="I64" s="6">
        <f>T64+AM64+BF64+BY64</f>
        <v>2</v>
      </c>
      <c r="J64" s="6">
        <f>V64+AO64+BH64+CA64</f>
        <v>0</v>
      </c>
      <c r="K64" s="6">
        <f>Y64+AR64+BK64+CD64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0</v>
      </c>
      <c r="Q64" s="7">
        <f>AL64+BE64+BX64+CQ64</f>
        <v>0</v>
      </c>
      <c r="R64" s="7">
        <f>AK64+BD64+BW64+CP64</f>
        <v>0</v>
      </c>
      <c r="S64" s="7">
        <v>0</v>
      </c>
      <c r="T64" s="11"/>
      <c r="U64" s="10"/>
      <c r="V64" s="11"/>
      <c r="W64" s="10"/>
      <c r="X64" s="7"/>
      <c r="Y64" s="11"/>
      <c r="Z64" s="10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X64+AK64</f>
        <v>0</v>
      </c>
      <c r="AM64" s="11">
        <v>2</v>
      </c>
      <c r="AN64" s="10" t="s">
        <v>56</v>
      </c>
      <c r="AO64" s="11"/>
      <c r="AP64" s="10"/>
      <c r="AQ64" s="7">
        <v>0</v>
      </c>
      <c r="AR64" s="11"/>
      <c r="AS64" s="10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>AQ64+BD64</f>
        <v>0</v>
      </c>
      <c r="BF64" s="11"/>
      <c r="BG64" s="10"/>
      <c r="BH64" s="11"/>
      <c r="BI64" s="10"/>
      <c r="BJ64" s="7"/>
      <c r="BK64" s="11"/>
      <c r="BL64" s="10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BJ64+BW64</f>
        <v>0</v>
      </c>
      <c r="BY64" s="11"/>
      <c r="BZ64" s="10"/>
      <c r="CA64" s="11"/>
      <c r="CB64" s="10"/>
      <c r="CC64" s="7"/>
      <c r="CD64" s="11"/>
      <c r="CE64" s="10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CC64+CP64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78">SUM(F63:F64)</f>
        <v>0</v>
      </c>
      <c r="G65" s="6">
        <f t="shared" si="78"/>
        <v>2</v>
      </c>
      <c r="H65" s="6">
        <f t="shared" si="78"/>
        <v>7</v>
      </c>
      <c r="I65" s="6">
        <f t="shared" si="78"/>
        <v>7</v>
      </c>
      <c r="J65" s="6">
        <f t="shared" si="78"/>
        <v>0</v>
      </c>
      <c r="K65" s="6">
        <f t="shared" si="78"/>
        <v>0</v>
      </c>
      <c r="L65" s="6">
        <f t="shared" si="78"/>
        <v>0</v>
      </c>
      <c r="M65" s="6">
        <f t="shared" si="78"/>
        <v>0</v>
      </c>
      <c r="N65" s="6">
        <f t="shared" si="78"/>
        <v>0</v>
      </c>
      <c r="O65" s="6">
        <f t="shared" si="78"/>
        <v>0</v>
      </c>
      <c r="P65" s="6">
        <f t="shared" si="78"/>
        <v>0</v>
      </c>
      <c r="Q65" s="7">
        <f t="shared" si="78"/>
        <v>0</v>
      </c>
      <c r="R65" s="7">
        <f t="shared" si="78"/>
        <v>0</v>
      </c>
      <c r="S65" s="7">
        <f t="shared" si="78"/>
        <v>0</v>
      </c>
      <c r="T65" s="11">
        <f t="shared" si="78"/>
        <v>5</v>
      </c>
      <c r="U65" s="10">
        <f t="shared" si="78"/>
        <v>0</v>
      </c>
      <c r="V65" s="11">
        <f t="shared" si="78"/>
        <v>0</v>
      </c>
      <c r="W65" s="10">
        <f t="shared" si="78"/>
        <v>0</v>
      </c>
      <c r="X65" s="7">
        <f t="shared" si="78"/>
        <v>0</v>
      </c>
      <c r="Y65" s="11">
        <f t="shared" si="78"/>
        <v>0</v>
      </c>
      <c r="Z65" s="10">
        <f t="shared" si="78"/>
        <v>0</v>
      </c>
      <c r="AA65" s="11">
        <f t="shared" si="78"/>
        <v>0</v>
      </c>
      <c r="AB65" s="10">
        <f t="shared" si="78"/>
        <v>0</v>
      </c>
      <c r="AC65" s="11">
        <f t="shared" si="78"/>
        <v>0</v>
      </c>
      <c r="AD65" s="10">
        <f t="shared" si="78"/>
        <v>0</v>
      </c>
      <c r="AE65" s="11">
        <f t="shared" si="78"/>
        <v>0</v>
      </c>
      <c r="AF65" s="10">
        <f t="shared" si="78"/>
        <v>0</v>
      </c>
      <c r="AG65" s="11">
        <f t="shared" si="78"/>
        <v>0</v>
      </c>
      <c r="AH65" s="10">
        <f t="shared" si="78"/>
        <v>0</v>
      </c>
      <c r="AI65" s="11">
        <f t="shared" si="78"/>
        <v>0</v>
      </c>
      <c r="AJ65" s="10">
        <f t="shared" si="78"/>
        <v>0</v>
      </c>
      <c r="AK65" s="7">
        <f t="shared" si="78"/>
        <v>0</v>
      </c>
      <c r="AL65" s="7">
        <f t="shared" ref="AL65:BQ65" si="79">SUM(AL63:AL64)</f>
        <v>0</v>
      </c>
      <c r="AM65" s="11">
        <f t="shared" si="79"/>
        <v>2</v>
      </c>
      <c r="AN65" s="10">
        <f t="shared" si="79"/>
        <v>0</v>
      </c>
      <c r="AO65" s="11">
        <f t="shared" si="79"/>
        <v>0</v>
      </c>
      <c r="AP65" s="10">
        <f t="shared" si="79"/>
        <v>0</v>
      </c>
      <c r="AQ65" s="7">
        <f t="shared" si="79"/>
        <v>0</v>
      </c>
      <c r="AR65" s="11">
        <f t="shared" si="79"/>
        <v>0</v>
      </c>
      <c r="AS65" s="10">
        <f t="shared" si="79"/>
        <v>0</v>
      </c>
      <c r="AT65" s="11">
        <f t="shared" si="79"/>
        <v>0</v>
      </c>
      <c r="AU65" s="10">
        <f t="shared" si="79"/>
        <v>0</v>
      </c>
      <c r="AV65" s="11">
        <f t="shared" si="79"/>
        <v>0</v>
      </c>
      <c r="AW65" s="10">
        <f t="shared" si="79"/>
        <v>0</v>
      </c>
      <c r="AX65" s="11">
        <f t="shared" si="79"/>
        <v>0</v>
      </c>
      <c r="AY65" s="10">
        <f t="shared" si="79"/>
        <v>0</v>
      </c>
      <c r="AZ65" s="11">
        <f t="shared" si="79"/>
        <v>0</v>
      </c>
      <c r="BA65" s="10">
        <f t="shared" si="79"/>
        <v>0</v>
      </c>
      <c r="BB65" s="11">
        <f t="shared" si="79"/>
        <v>0</v>
      </c>
      <c r="BC65" s="10">
        <f t="shared" si="79"/>
        <v>0</v>
      </c>
      <c r="BD65" s="7">
        <f t="shared" si="79"/>
        <v>0</v>
      </c>
      <c r="BE65" s="7">
        <f t="shared" si="79"/>
        <v>0</v>
      </c>
      <c r="BF65" s="11">
        <f t="shared" si="79"/>
        <v>0</v>
      </c>
      <c r="BG65" s="10">
        <f t="shared" si="79"/>
        <v>0</v>
      </c>
      <c r="BH65" s="11">
        <f t="shared" si="79"/>
        <v>0</v>
      </c>
      <c r="BI65" s="10">
        <f t="shared" si="79"/>
        <v>0</v>
      </c>
      <c r="BJ65" s="7">
        <f t="shared" si="79"/>
        <v>0</v>
      </c>
      <c r="BK65" s="11">
        <f t="shared" si="79"/>
        <v>0</v>
      </c>
      <c r="BL65" s="10">
        <f t="shared" si="79"/>
        <v>0</v>
      </c>
      <c r="BM65" s="11">
        <f t="shared" si="79"/>
        <v>0</v>
      </c>
      <c r="BN65" s="10">
        <f t="shared" si="79"/>
        <v>0</v>
      </c>
      <c r="BO65" s="11">
        <f t="shared" si="79"/>
        <v>0</v>
      </c>
      <c r="BP65" s="10">
        <f t="shared" si="79"/>
        <v>0</v>
      </c>
      <c r="BQ65" s="11">
        <f t="shared" si="79"/>
        <v>0</v>
      </c>
      <c r="BR65" s="10">
        <f t="shared" ref="BR65:CQ65" si="80">SUM(BR63:BR64)</f>
        <v>0</v>
      </c>
      <c r="BS65" s="11">
        <f t="shared" si="80"/>
        <v>0</v>
      </c>
      <c r="BT65" s="10">
        <f t="shared" si="80"/>
        <v>0</v>
      </c>
      <c r="BU65" s="11">
        <f t="shared" si="80"/>
        <v>0</v>
      </c>
      <c r="BV65" s="10">
        <f t="shared" si="80"/>
        <v>0</v>
      </c>
      <c r="BW65" s="7">
        <f t="shared" si="80"/>
        <v>0</v>
      </c>
      <c r="BX65" s="7">
        <f t="shared" si="80"/>
        <v>0</v>
      </c>
      <c r="BY65" s="11">
        <f t="shared" si="80"/>
        <v>0</v>
      </c>
      <c r="BZ65" s="10">
        <f t="shared" si="80"/>
        <v>0</v>
      </c>
      <c r="CA65" s="11">
        <f t="shared" si="80"/>
        <v>0</v>
      </c>
      <c r="CB65" s="10">
        <f t="shared" si="80"/>
        <v>0</v>
      </c>
      <c r="CC65" s="7">
        <f t="shared" si="80"/>
        <v>0</v>
      </c>
      <c r="CD65" s="11">
        <f t="shared" si="80"/>
        <v>0</v>
      </c>
      <c r="CE65" s="10">
        <f t="shared" si="80"/>
        <v>0</v>
      </c>
      <c r="CF65" s="11">
        <f t="shared" si="80"/>
        <v>0</v>
      </c>
      <c r="CG65" s="10">
        <f t="shared" si="80"/>
        <v>0</v>
      </c>
      <c r="CH65" s="11">
        <f t="shared" si="80"/>
        <v>0</v>
      </c>
      <c r="CI65" s="10">
        <f t="shared" si="80"/>
        <v>0</v>
      </c>
      <c r="CJ65" s="11">
        <f t="shared" si="80"/>
        <v>0</v>
      </c>
      <c r="CK65" s="10">
        <f t="shared" si="80"/>
        <v>0</v>
      </c>
      <c r="CL65" s="11">
        <f t="shared" si="80"/>
        <v>0</v>
      </c>
      <c r="CM65" s="10">
        <f t="shared" si="80"/>
        <v>0</v>
      </c>
      <c r="CN65" s="11">
        <f t="shared" si="80"/>
        <v>0</v>
      </c>
      <c r="CO65" s="10">
        <f t="shared" si="80"/>
        <v>0</v>
      </c>
      <c r="CP65" s="7">
        <f t="shared" si="80"/>
        <v>0</v>
      </c>
      <c r="CQ65" s="7">
        <f t="shared" si="80"/>
        <v>0</v>
      </c>
    </row>
    <row r="66" spans="1:95" ht="20.100000000000001" customHeight="1" x14ac:dyDescent="0.2">
      <c r="A66" s="6"/>
      <c r="B66" s="6"/>
      <c r="C66" s="6"/>
      <c r="D66" s="6"/>
      <c r="E66" s="8" t="s">
        <v>139</v>
      </c>
      <c r="F66" s="6">
        <f>F24+F40+F49+F61+F65</f>
        <v>7</v>
      </c>
      <c r="G66" s="6">
        <f>G24+G40+G49+G61+G65</f>
        <v>43</v>
      </c>
      <c r="H66" s="6">
        <f t="shared" ref="H66:P66" si="81">H24+H40+H49+H65</f>
        <v>1125</v>
      </c>
      <c r="I66" s="6">
        <f t="shared" si="81"/>
        <v>437</v>
      </c>
      <c r="J66" s="6">
        <f t="shared" si="81"/>
        <v>30</v>
      </c>
      <c r="K66" s="6">
        <f t="shared" si="81"/>
        <v>370</v>
      </c>
      <c r="L66" s="6">
        <f t="shared" si="81"/>
        <v>30</v>
      </c>
      <c r="M66" s="6">
        <f t="shared" si="81"/>
        <v>258</v>
      </c>
      <c r="N66" s="6">
        <f t="shared" si="81"/>
        <v>0</v>
      </c>
      <c r="O66" s="6">
        <f t="shared" si="81"/>
        <v>0</v>
      </c>
      <c r="P66" s="6">
        <f t="shared" si="81"/>
        <v>0</v>
      </c>
      <c r="Q66" s="7">
        <f>Q24+Q40+Q49+Q61+Q65</f>
        <v>90</v>
      </c>
      <c r="R66" s="7">
        <f>R24+R40+R49+R61+R65</f>
        <v>63.4</v>
      </c>
      <c r="S66" s="7">
        <f>S24+S40+S49+S61+S65</f>
        <v>46.300000000000004</v>
      </c>
      <c r="T66" s="11">
        <f>T24+T40+T49+T65</f>
        <v>190</v>
      </c>
      <c r="U66" s="10">
        <f>U24+U40+U49+U65</f>
        <v>0</v>
      </c>
      <c r="V66" s="11">
        <f>V24+V40+V49+V65</f>
        <v>0</v>
      </c>
      <c r="W66" s="10">
        <f>W24+W40+W49+W65</f>
        <v>0</v>
      </c>
      <c r="X66" s="7">
        <f>X24+X40+X49+X61+X65</f>
        <v>11.4</v>
      </c>
      <c r="Y66" s="11">
        <f t="shared" ref="Y66:AJ66" si="82">Y24+Y40+Y49+Y65</f>
        <v>135</v>
      </c>
      <c r="Z66" s="10">
        <f t="shared" si="82"/>
        <v>0</v>
      </c>
      <c r="AA66" s="11">
        <f t="shared" si="82"/>
        <v>30</v>
      </c>
      <c r="AB66" s="10">
        <f t="shared" si="82"/>
        <v>0</v>
      </c>
      <c r="AC66" s="11">
        <f t="shared" si="82"/>
        <v>105</v>
      </c>
      <c r="AD66" s="10">
        <f t="shared" si="82"/>
        <v>0</v>
      </c>
      <c r="AE66" s="11">
        <f t="shared" si="82"/>
        <v>0</v>
      </c>
      <c r="AF66" s="10">
        <f t="shared" si="82"/>
        <v>0</v>
      </c>
      <c r="AG66" s="11">
        <f t="shared" si="82"/>
        <v>0</v>
      </c>
      <c r="AH66" s="10">
        <f t="shared" si="82"/>
        <v>0</v>
      </c>
      <c r="AI66" s="11">
        <f t="shared" si="82"/>
        <v>0</v>
      </c>
      <c r="AJ66" s="10">
        <f t="shared" si="82"/>
        <v>0</v>
      </c>
      <c r="AK66" s="7">
        <f>AK24+AK40+AK49+AK61+AK65</f>
        <v>18.600000000000001</v>
      </c>
      <c r="AL66" s="7">
        <f>AL24+AL40+AL49+AL61+AL65</f>
        <v>30</v>
      </c>
      <c r="AM66" s="11">
        <f>AM24+AM40+AM49+AM65</f>
        <v>142</v>
      </c>
      <c r="AN66" s="10">
        <f>AN24+AN40+AN49+AN65</f>
        <v>0</v>
      </c>
      <c r="AO66" s="11">
        <f>AO24+AO40+AO49+AO65</f>
        <v>0</v>
      </c>
      <c r="AP66" s="10">
        <f>AP24+AP40+AP49+AP65</f>
        <v>0</v>
      </c>
      <c r="AQ66" s="7">
        <f>AQ24+AQ40+AQ49+AQ61+AQ65</f>
        <v>6.6000000000000005</v>
      </c>
      <c r="AR66" s="11">
        <f t="shared" ref="AR66:BC66" si="83">AR24+AR40+AR49+AR65</f>
        <v>205</v>
      </c>
      <c r="AS66" s="10">
        <f t="shared" si="83"/>
        <v>0</v>
      </c>
      <c r="AT66" s="11">
        <f t="shared" si="83"/>
        <v>0</v>
      </c>
      <c r="AU66" s="10">
        <f t="shared" si="83"/>
        <v>0</v>
      </c>
      <c r="AV66" s="11">
        <f t="shared" si="83"/>
        <v>153</v>
      </c>
      <c r="AW66" s="10">
        <f t="shared" si="83"/>
        <v>0</v>
      </c>
      <c r="AX66" s="11">
        <f t="shared" si="83"/>
        <v>0</v>
      </c>
      <c r="AY66" s="10">
        <f t="shared" si="83"/>
        <v>0</v>
      </c>
      <c r="AZ66" s="11">
        <f t="shared" si="83"/>
        <v>0</v>
      </c>
      <c r="BA66" s="10">
        <f t="shared" si="83"/>
        <v>0</v>
      </c>
      <c r="BB66" s="11">
        <f t="shared" si="83"/>
        <v>0</v>
      </c>
      <c r="BC66" s="10">
        <f t="shared" si="83"/>
        <v>0</v>
      </c>
      <c r="BD66" s="7">
        <f>BD24+BD40+BD49+BD61+BD65</f>
        <v>23.400000000000002</v>
      </c>
      <c r="BE66" s="7">
        <f>BE24+BE40+BE49+BE61+BE65</f>
        <v>30</v>
      </c>
      <c r="BF66" s="11">
        <f>BF24+BF40+BF49+BF65</f>
        <v>105</v>
      </c>
      <c r="BG66" s="10">
        <f>BG24+BG40+BG49+BG65</f>
        <v>0</v>
      </c>
      <c r="BH66" s="11">
        <f>BH24+BH40+BH49+BH65</f>
        <v>30</v>
      </c>
      <c r="BI66" s="10">
        <f>BI24+BI40+BI49+BI65</f>
        <v>0</v>
      </c>
      <c r="BJ66" s="7">
        <f>BJ24+BJ40+BJ49+BJ61+BJ65</f>
        <v>8.6</v>
      </c>
      <c r="BK66" s="11">
        <f t="shared" ref="BK66:BV66" si="84">BK24+BK40+BK49+BK65</f>
        <v>30</v>
      </c>
      <c r="BL66" s="10">
        <f t="shared" si="84"/>
        <v>0</v>
      </c>
      <c r="BM66" s="11">
        <f t="shared" si="84"/>
        <v>0</v>
      </c>
      <c r="BN66" s="10">
        <f t="shared" si="84"/>
        <v>0</v>
      </c>
      <c r="BO66" s="11">
        <f t="shared" si="84"/>
        <v>0</v>
      </c>
      <c r="BP66" s="10">
        <f t="shared" si="84"/>
        <v>0</v>
      </c>
      <c r="BQ66" s="11">
        <f t="shared" si="84"/>
        <v>0</v>
      </c>
      <c r="BR66" s="10">
        <f t="shared" si="84"/>
        <v>0</v>
      </c>
      <c r="BS66" s="11">
        <f t="shared" si="84"/>
        <v>0</v>
      </c>
      <c r="BT66" s="10">
        <f t="shared" si="84"/>
        <v>0</v>
      </c>
      <c r="BU66" s="11">
        <f t="shared" si="84"/>
        <v>0</v>
      </c>
      <c r="BV66" s="10">
        <f t="shared" si="84"/>
        <v>0</v>
      </c>
      <c r="BW66" s="7">
        <f>BW24+BW40+BW49+BW61+BW65</f>
        <v>21.4</v>
      </c>
      <c r="BX66" s="7">
        <f>BX24+BX40+BX49+BX61+BX65</f>
        <v>30</v>
      </c>
      <c r="BY66" s="11">
        <f>BY24+BY40+BY49+BY65</f>
        <v>0</v>
      </c>
      <c r="BZ66" s="10">
        <f>BZ24+BZ40+BZ49+BZ65</f>
        <v>0</v>
      </c>
      <c r="CA66" s="11">
        <f>CA24+CA40+CA49+CA65</f>
        <v>0</v>
      </c>
      <c r="CB66" s="10">
        <f>CB24+CB40+CB49+CB65</f>
        <v>0</v>
      </c>
      <c r="CC66" s="7">
        <f>CC24+CC40+CC49+CC61+CC65</f>
        <v>0</v>
      </c>
      <c r="CD66" s="11">
        <f t="shared" ref="CD66:CO66" si="85">CD24+CD40+CD49+CD65</f>
        <v>0</v>
      </c>
      <c r="CE66" s="10">
        <f t="shared" si="85"/>
        <v>0</v>
      </c>
      <c r="CF66" s="11">
        <f t="shared" si="85"/>
        <v>0</v>
      </c>
      <c r="CG66" s="10">
        <f t="shared" si="85"/>
        <v>0</v>
      </c>
      <c r="CH66" s="11">
        <f t="shared" si="85"/>
        <v>0</v>
      </c>
      <c r="CI66" s="10">
        <f t="shared" si="85"/>
        <v>0</v>
      </c>
      <c r="CJ66" s="11">
        <f t="shared" si="85"/>
        <v>0</v>
      </c>
      <c r="CK66" s="10">
        <f t="shared" si="85"/>
        <v>0</v>
      </c>
      <c r="CL66" s="11">
        <f t="shared" si="85"/>
        <v>0</v>
      </c>
      <c r="CM66" s="10">
        <f t="shared" si="85"/>
        <v>0</v>
      </c>
      <c r="CN66" s="11">
        <f t="shared" si="85"/>
        <v>0</v>
      </c>
      <c r="CO66" s="10">
        <f t="shared" si="85"/>
        <v>0</v>
      </c>
      <c r="CP66" s="7">
        <f>CP24+CP40+CP49+CP61+CP65</f>
        <v>0</v>
      </c>
      <c r="CQ66" s="7">
        <f>CQ24+CQ40+CQ49+CQ61+CQ65</f>
        <v>0</v>
      </c>
    </row>
    <row r="68" spans="1:95" x14ac:dyDescent="0.2">
      <c r="D68" s="3" t="s">
        <v>22</v>
      </c>
      <c r="E68" s="3" t="s">
        <v>140</v>
      </c>
    </row>
    <row r="69" spans="1:95" x14ac:dyDescent="0.2">
      <c r="D69" s="3" t="s">
        <v>26</v>
      </c>
      <c r="E69" s="3" t="s">
        <v>141</v>
      </c>
    </row>
    <row r="70" spans="1:95" x14ac:dyDescent="0.2">
      <c r="D70" s="14" t="s">
        <v>32</v>
      </c>
      <c r="E70" s="14"/>
    </row>
    <row r="71" spans="1:95" x14ac:dyDescent="0.2">
      <c r="D71" s="3" t="s">
        <v>34</v>
      </c>
      <c r="E71" s="3" t="s">
        <v>142</v>
      </c>
    </row>
    <row r="72" spans="1:95" x14ac:dyDescent="0.2">
      <c r="D72" s="3" t="s">
        <v>35</v>
      </c>
      <c r="E72" s="3" t="s">
        <v>143</v>
      </c>
    </row>
    <row r="73" spans="1:95" x14ac:dyDescent="0.2">
      <c r="D73" s="14" t="s">
        <v>33</v>
      </c>
      <c r="E73" s="14"/>
    </row>
    <row r="74" spans="1:95" x14ac:dyDescent="0.2">
      <c r="D74" s="3" t="s">
        <v>36</v>
      </c>
      <c r="E74" s="3" t="s">
        <v>144</v>
      </c>
      <c r="M74" s="9"/>
      <c r="U74" s="9"/>
      <c r="AC74" s="9"/>
    </row>
    <row r="75" spans="1:95" x14ac:dyDescent="0.2">
      <c r="D75" s="3" t="s">
        <v>37</v>
      </c>
      <c r="E75" s="3" t="s">
        <v>145</v>
      </c>
    </row>
    <row r="76" spans="1:95" x14ac:dyDescent="0.2">
      <c r="D76" s="3" t="s">
        <v>38</v>
      </c>
      <c r="E76" s="3" t="s">
        <v>146</v>
      </c>
    </row>
    <row r="77" spans="1:95" x14ac:dyDescent="0.2">
      <c r="D77" s="3" t="s">
        <v>39</v>
      </c>
      <c r="E77" s="3" t="s">
        <v>147</v>
      </c>
    </row>
    <row r="78" spans="1:95" x14ac:dyDescent="0.2">
      <c r="D78" s="3" t="s">
        <v>40</v>
      </c>
      <c r="E78" s="3" t="s">
        <v>148</v>
      </c>
    </row>
    <row r="79" spans="1:95" x14ac:dyDescent="0.2">
      <c r="D79" s="3" t="s">
        <v>41</v>
      </c>
      <c r="E79" s="3" t="s">
        <v>149</v>
      </c>
    </row>
  </sheetData>
  <mergeCells count="93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J14"/>
    <mergeCell ref="K14:P14"/>
    <mergeCell ref="Q12:Q15"/>
    <mergeCell ref="R12:R15"/>
    <mergeCell ref="S12:S15"/>
    <mergeCell ref="T12:BE12"/>
    <mergeCell ref="T13:AL13"/>
    <mergeCell ref="T14:W14"/>
    <mergeCell ref="T15:U15"/>
    <mergeCell ref="V15:W15"/>
    <mergeCell ref="AT15:AU15"/>
    <mergeCell ref="X14:X15"/>
    <mergeCell ref="Y14:AJ14"/>
    <mergeCell ref="Y15:Z15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P14"/>
    <mergeCell ref="AM15:AN15"/>
    <mergeCell ref="AO15:AP15"/>
    <mergeCell ref="AQ14:AQ15"/>
    <mergeCell ref="AR14:BC14"/>
    <mergeCell ref="AR15:AS15"/>
    <mergeCell ref="BJ14:BJ15"/>
    <mergeCell ref="BK14:BV14"/>
    <mergeCell ref="BK15:BL15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B14"/>
    <mergeCell ref="BY15:BZ15"/>
    <mergeCell ref="CA15:CB15"/>
    <mergeCell ref="CC14:CC15"/>
    <mergeCell ref="BF12:CQ12"/>
    <mergeCell ref="BF13:BX13"/>
    <mergeCell ref="BF14:BI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5:CQ25"/>
    <mergeCell ref="A41:CQ41"/>
    <mergeCell ref="A50:CQ50"/>
    <mergeCell ref="CD14:CO14"/>
    <mergeCell ref="CD15:CE15"/>
    <mergeCell ref="CF15:CG15"/>
    <mergeCell ref="CH15:CI15"/>
    <mergeCell ref="C51:C52"/>
    <mergeCell ref="A51:A52"/>
    <mergeCell ref="B51:B52"/>
    <mergeCell ref="C53:C54"/>
    <mergeCell ref="A53:A54"/>
    <mergeCell ref="B53:B54"/>
    <mergeCell ref="A59:CQ59"/>
    <mergeCell ref="A62:CQ62"/>
    <mergeCell ref="D70:E70"/>
    <mergeCell ref="D73:E73"/>
    <mergeCell ref="C55:C56"/>
    <mergeCell ref="A55:A56"/>
    <mergeCell ref="B55:B56"/>
    <mergeCell ref="C57:C58"/>
    <mergeCell ref="A57:A58"/>
    <mergeCell ref="B57:B5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Bezpieczeństwo funkcjonalne sys</vt:lpstr>
      <vt:lpstr>Systemy sterowania procesami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2021-06-11T11:40:17Z</dcterms:created>
  <dcterms:modified xsi:type="dcterms:W3CDTF">2021-06-29T09:39:02Z</dcterms:modified>
</cp:coreProperties>
</file>