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899BEB1A-3684-4654-B942-46F5484A0D2E}" xr6:coauthVersionLast="45" xr6:coauthVersionMax="45" xr10:uidLastSave="{00000000-0000-0000-0000-000000000000}"/>
  <bookViews>
    <workbookView xWindow="-120" yWindow="-120" windowWidth="38640" windowHeight="15840"/>
  </bookViews>
  <sheets>
    <sheet name="Automatyka i roboty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J29" i="1"/>
  <c r="K17" i="1"/>
  <c r="L17" i="1"/>
  <c r="M17" i="1"/>
  <c r="N17" i="1"/>
  <c r="O17" i="1"/>
  <c r="P17" i="1"/>
  <c r="Q17" i="1"/>
  <c r="S17" i="1"/>
  <c r="AO17" i="1"/>
  <c r="BJ17" i="1"/>
  <c r="CE17" i="1"/>
  <c r="CZ17" i="1"/>
  <c r="DU17" i="1"/>
  <c r="EP17" i="1"/>
  <c r="FK17" i="1"/>
  <c r="GF17" i="1"/>
  <c r="F18" i="1"/>
  <c r="I18" i="1"/>
  <c r="J18" i="1"/>
  <c r="H18" i="1"/>
  <c r="K18" i="1"/>
  <c r="L18" i="1"/>
  <c r="M18" i="1"/>
  <c r="N18" i="1"/>
  <c r="O18" i="1"/>
  <c r="P18" i="1"/>
  <c r="Q18" i="1"/>
  <c r="S18" i="1"/>
  <c r="AO18" i="1"/>
  <c r="BJ18" i="1"/>
  <c r="CE18" i="1"/>
  <c r="CZ18" i="1"/>
  <c r="DU18" i="1"/>
  <c r="EP18" i="1"/>
  <c r="FK18" i="1"/>
  <c r="GF18" i="1"/>
  <c r="I19" i="1"/>
  <c r="J19" i="1"/>
  <c r="H19" i="1"/>
  <c r="K19" i="1"/>
  <c r="L19" i="1"/>
  <c r="M19" i="1"/>
  <c r="N19" i="1"/>
  <c r="O19" i="1"/>
  <c r="P19" i="1"/>
  <c r="Q19" i="1"/>
  <c r="T19" i="1"/>
  <c r="AO19" i="1"/>
  <c r="BJ19" i="1"/>
  <c r="BV19" i="1"/>
  <c r="CD19" i="1"/>
  <c r="CZ19" i="1"/>
  <c r="DU19" i="1"/>
  <c r="EP19" i="1"/>
  <c r="FK19" i="1"/>
  <c r="GF19" i="1"/>
  <c r="I20" i="1"/>
  <c r="J20" i="1"/>
  <c r="K20" i="1"/>
  <c r="L20" i="1"/>
  <c r="M20" i="1"/>
  <c r="N20" i="1"/>
  <c r="O20" i="1"/>
  <c r="P20" i="1"/>
  <c r="Q20" i="1"/>
  <c r="S20" i="1"/>
  <c r="AO20" i="1"/>
  <c r="F20" i="1"/>
  <c r="BJ20" i="1"/>
  <c r="G20" i="1"/>
  <c r="CE20" i="1"/>
  <c r="CZ20" i="1"/>
  <c r="DU20" i="1"/>
  <c r="EP20" i="1"/>
  <c r="FK20" i="1"/>
  <c r="GF20" i="1"/>
  <c r="I21" i="1"/>
  <c r="J21" i="1"/>
  <c r="K21" i="1"/>
  <c r="L21" i="1"/>
  <c r="M21" i="1"/>
  <c r="O21" i="1"/>
  <c r="P21" i="1"/>
  <c r="Q21" i="1"/>
  <c r="T21" i="1"/>
  <c r="AO21" i="1"/>
  <c r="BJ21" i="1"/>
  <c r="CE21" i="1"/>
  <c r="CQ21" i="1"/>
  <c r="N21" i="1"/>
  <c r="CY21" i="1"/>
  <c r="DU21" i="1"/>
  <c r="EP21" i="1"/>
  <c r="FK21" i="1"/>
  <c r="GF21" i="1"/>
  <c r="I22" i="1"/>
  <c r="J22" i="1"/>
  <c r="H22" i="1"/>
  <c r="K22" i="1"/>
  <c r="L22" i="1"/>
  <c r="M22" i="1"/>
  <c r="N22" i="1"/>
  <c r="O22" i="1"/>
  <c r="P22" i="1"/>
  <c r="Q22" i="1"/>
  <c r="T22" i="1"/>
  <c r="T29" i="1"/>
  <c r="AO22" i="1"/>
  <c r="BJ22" i="1"/>
  <c r="CE22" i="1"/>
  <c r="CZ22" i="1"/>
  <c r="DL22" i="1"/>
  <c r="DT22" i="1"/>
  <c r="EP22" i="1"/>
  <c r="FK22" i="1"/>
  <c r="GF22" i="1"/>
  <c r="I23" i="1"/>
  <c r="J23" i="1"/>
  <c r="K23" i="1"/>
  <c r="L23" i="1"/>
  <c r="M23" i="1"/>
  <c r="N23" i="1"/>
  <c r="O23" i="1"/>
  <c r="P23" i="1"/>
  <c r="Q23" i="1"/>
  <c r="S23" i="1"/>
  <c r="AO23" i="1"/>
  <c r="BJ23" i="1"/>
  <c r="G23" i="1"/>
  <c r="CE23" i="1"/>
  <c r="CZ23" i="1"/>
  <c r="DU23" i="1"/>
  <c r="EP23" i="1"/>
  <c r="FK23" i="1"/>
  <c r="GF23" i="1"/>
  <c r="I24" i="1"/>
  <c r="J24" i="1"/>
  <c r="K24" i="1"/>
  <c r="L24" i="1"/>
  <c r="M24" i="1"/>
  <c r="N24" i="1"/>
  <c r="O24" i="1"/>
  <c r="P24" i="1"/>
  <c r="Q24" i="1"/>
  <c r="S24" i="1"/>
  <c r="AO24" i="1"/>
  <c r="F24" i="1"/>
  <c r="BJ24" i="1"/>
  <c r="G24" i="1"/>
  <c r="CE24" i="1"/>
  <c r="CZ24" i="1"/>
  <c r="DU24" i="1"/>
  <c r="EP24" i="1"/>
  <c r="FK24" i="1"/>
  <c r="GF24" i="1"/>
  <c r="I25" i="1"/>
  <c r="J25" i="1"/>
  <c r="K25" i="1"/>
  <c r="L25" i="1"/>
  <c r="M25" i="1"/>
  <c r="N25" i="1"/>
  <c r="O25" i="1"/>
  <c r="P25" i="1"/>
  <c r="Q25" i="1"/>
  <c r="S25" i="1"/>
  <c r="T25" i="1"/>
  <c r="AO25" i="1"/>
  <c r="BJ25" i="1"/>
  <c r="CE25" i="1"/>
  <c r="CZ25" i="1"/>
  <c r="DU25" i="1"/>
  <c r="DV25" i="1"/>
  <c r="EB25" i="1"/>
  <c r="FK25" i="1"/>
  <c r="GF25" i="1"/>
  <c r="I26" i="1"/>
  <c r="J26" i="1"/>
  <c r="H26" i="1"/>
  <c r="K26" i="1"/>
  <c r="L26" i="1"/>
  <c r="M26" i="1"/>
  <c r="N26" i="1"/>
  <c r="O26" i="1"/>
  <c r="P26" i="1"/>
  <c r="Q26" i="1"/>
  <c r="S26" i="1"/>
  <c r="AO26" i="1"/>
  <c r="BJ26" i="1"/>
  <c r="CE26" i="1"/>
  <c r="CZ26" i="1"/>
  <c r="DU26" i="1"/>
  <c r="EP26" i="1"/>
  <c r="FK26" i="1"/>
  <c r="GF26" i="1"/>
  <c r="F27" i="1"/>
  <c r="I27" i="1"/>
  <c r="J27" i="1"/>
  <c r="H27" i="1"/>
  <c r="K27" i="1"/>
  <c r="L27" i="1"/>
  <c r="M27" i="1"/>
  <c r="N27" i="1"/>
  <c r="O27" i="1"/>
  <c r="P27" i="1"/>
  <c r="Q27" i="1"/>
  <c r="S27" i="1"/>
  <c r="AO27" i="1"/>
  <c r="BJ27" i="1"/>
  <c r="CE27" i="1"/>
  <c r="CZ27" i="1"/>
  <c r="DU27" i="1"/>
  <c r="EP27" i="1"/>
  <c r="FK27" i="1"/>
  <c r="GF27" i="1"/>
  <c r="I28" i="1"/>
  <c r="J28" i="1"/>
  <c r="H28" i="1"/>
  <c r="K28" i="1"/>
  <c r="L28" i="1"/>
  <c r="M28" i="1"/>
  <c r="N28" i="1"/>
  <c r="O28" i="1"/>
  <c r="P28" i="1"/>
  <c r="Q28" i="1"/>
  <c r="S28" i="1"/>
  <c r="AO28" i="1"/>
  <c r="BJ28" i="1"/>
  <c r="CE28" i="1"/>
  <c r="CZ28" i="1"/>
  <c r="DU28" i="1"/>
  <c r="EP28" i="1"/>
  <c r="FK28" i="1"/>
  <c r="GF28" i="1"/>
  <c r="N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V29" i="1"/>
  <c r="DW29" i="1"/>
  <c r="DX29" i="1"/>
  <c r="DY29" i="1"/>
  <c r="DZ29" i="1"/>
  <c r="EA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I31" i="1"/>
  <c r="J31" i="1"/>
  <c r="K31" i="1"/>
  <c r="L31" i="1"/>
  <c r="M31" i="1"/>
  <c r="N31" i="1"/>
  <c r="O31" i="1"/>
  <c r="P31" i="1"/>
  <c r="Q31" i="1"/>
  <c r="S31" i="1"/>
  <c r="AO31" i="1"/>
  <c r="F31" i="1"/>
  <c r="BJ31" i="1"/>
  <c r="CE31" i="1"/>
  <c r="CZ31" i="1"/>
  <c r="DU31" i="1"/>
  <c r="EP31" i="1"/>
  <c r="FK31" i="1"/>
  <c r="GF31" i="1"/>
  <c r="I32" i="1"/>
  <c r="J32" i="1"/>
  <c r="K32" i="1"/>
  <c r="L32" i="1"/>
  <c r="M32" i="1"/>
  <c r="N32" i="1"/>
  <c r="O32" i="1"/>
  <c r="P32" i="1"/>
  <c r="Q32" i="1"/>
  <c r="S32" i="1"/>
  <c r="AO32" i="1"/>
  <c r="BJ32" i="1"/>
  <c r="G32" i="1"/>
  <c r="CE32" i="1"/>
  <c r="CZ32" i="1"/>
  <c r="DU32" i="1"/>
  <c r="EP32" i="1"/>
  <c r="FK32" i="1"/>
  <c r="GF32" i="1"/>
  <c r="I33" i="1"/>
  <c r="J33" i="1"/>
  <c r="K33" i="1"/>
  <c r="K39" i="1"/>
  <c r="L33" i="1"/>
  <c r="M33" i="1"/>
  <c r="M39" i="1"/>
  <c r="N33" i="1"/>
  <c r="O33" i="1"/>
  <c r="O39" i="1"/>
  <c r="P33" i="1"/>
  <c r="Q33" i="1"/>
  <c r="Q39" i="1"/>
  <c r="S33" i="1"/>
  <c r="AO33" i="1"/>
  <c r="F33" i="1"/>
  <c r="BJ33" i="1"/>
  <c r="G33" i="1"/>
  <c r="CE33" i="1"/>
  <c r="CZ33" i="1"/>
  <c r="DU33" i="1"/>
  <c r="EP33" i="1"/>
  <c r="FK33" i="1"/>
  <c r="GF33" i="1"/>
  <c r="I34" i="1"/>
  <c r="J34" i="1"/>
  <c r="K34" i="1"/>
  <c r="L34" i="1"/>
  <c r="M34" i="1"/>
  <c r="N34" i="1"/>
  <c r="O34" i="1"/>
  <c r="P34" i="1"/>
  <c r="Q34" i="1"/>
  <c r="S34" i="1"/>
  <c r="AO34" i="1"/>
  <c r="BJ34" i="1"/>
  <c r="G34" i="1"/>
  <c r="CE34" i="1"/>
  <c r="CZ34" i="1"/>
  <c r="DU34" i="1"/>
  <c r="EP34" i="1"/>
  <c r="FK34" i="1"/>
  <c r="GF34" i="1"/>
  <c r="I35" i="1"/>
  <c r="J35" i="1"/>
  <c r="K35" i="1"/>
  <c r="L35" i="1"/>
  <c r="M35" i="1"/>
  <c r="N35" i="1"/>
  <c r="O35" i="1"/>
  <c r="P35" i="1"/>
  <c r="Q35" i="1"/>
  <c r="S35" i="1"/>
  <c r="AO35" i="1"/>
  <c r="F35" i="1"/>
  <c r="BJ35" i="1"/>
  <c r="G35" i="1"/>
  <c r="CE35" i="1"/>
  <c r="CZ35" i="1"/>
  <c r="DU35" i="1"/>
  <c r="EP35" i="1"/>
  <c r="FK35" i="1"/>
  <c r="GF35" i="1"/>
  <c r="I36" i="1"/>
  <c r="J36" i="1"/>
  <c r="K36" i="1"/>
  <c r="L36" i="1"/>
  <c r="M36" i="1"/>
  <c r="N36" i="1"/>
  <c r="O36" i="1"/>
  <c r="P36" i="1"/>
  <c r="Q36" i="1"/>
  <c r="S36" i="1"/>
  <c r="AO36" i="1"/>
  <c r="BJ36" i="1"/>
  <c r="G36" i="1"/>
  <c r="CE36" i="1"/>
  <c r="CZ36" i="1"/>
  <c r="DU36" i="1"/>
  <c r="EP36" i="1"/>
  <c r="FK36" i="1"/>
  <c r="GF36" i="1"/>
  <c r="I37" i="1"/>
  <c r="J37" i="1"/>
  <c r="K37" i="1"/>
  <c r="L37" i="1"/>
  <c r="M37" i="1"/>
  <c r="N37" i="1"/>
  <c r="O37" i="1"/>
  <c r="P37" i="1"/>
  <c r="Q37" i="1"/>
  <c r="S37" i="1"/>
  <c r="AO37" i="1"/>
  <c r="F37" i="1"/>
  <c r="BJ37" i="1"/>
  <c r="G37" i="1"/>
  <c r="CE37" i="1"/>
  <c r="CZ37" i="1"/>
  <c r="DU37" i="1"/>
  <c r="EP37" i="1"/>
  <c r="FK37" i="1"/>
  <c r="GF37" i="1"/>
  <c r="I38" i="1"/>
  <c r="J38" i="1"/>
  <c r="K38" i="1"/>
  <c r="L38" i="1"/>
  <c r="M38" i="1"/>
  <c r="N38" i="1"/>
  <c r="O38" i="1"/>
  <c r="P38" i="1"/>
  <c r="Q38" i="1"/>
  <c r="S38" i="1"/>
  <c r="AO38" i="1"/>
  <c r="BJ38" i="1"/>
  <c r="G38" i="1"/>
  <c r="CE38" i="1"/>
  <c r="CZ38" i="1"/>
  <c r="DU38" i="1"/>
  <c r="EP38" i="1"/>
  <c r="FK38" i="1"/>
  <c r="GF38" i="1"/>
  <c r="J39" i="1"/>
  <c r="L39" i="1"/>
  <c r="N39" i="1"/>
  <c r="P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I41" i="1"/>
  <c r="J41" i="1"/>
  <c r="K41" i="1"/>
  <c r="L41" i="1"/>
  <c r="M41" i="1"/>
  <c r="N41" i="1"/>
  <c r="O41" i="1"/>
  <c r="P41" i="1"/>
  <c r="Q41" i="1"/>
  <c r="S41" i="1"/>
  <c r="AO41" i="1"/>
  <c r="BJ41" i="1"/>
  <c r="CE41" i="1"/>
  <c r="CZ41" i="1"/>
  <c r="DU41" i="1"/>
  <c r="EP41" i="1"/>
  <c r="FK41" i="1"/>
  <c r="GF41" i="1"/>
  <c r="F42" i="1"/>
  <c r="I42" i="1"/>
  <c r="J42" i="1"/>
  <c r="H42" i="1"/>
  <c r="K42" i="1"/>
  <c r="L42" i="1"/>
  <c r="M42" i="1"/>
  <c r="N42" i="1"/>
  <c r="O42" i="1"/>
  <c r="P42" i="1"/>
  <c r="Q42" i="1"/>
  <c r="S42" i="1"/>
  <c r="AO42" i="1"/>
  <c r="BJ42" i="1"/>
  <c r="CE42" i="1"/>
  <c r="CZ42" i="1"/>
  <c r="DU42" i="1"/>
  <c r="EP42" i="1"/>
  <c r="FK42" i="1"/>
  <c r="GF42" i="1"/>
  <c r="I43" i="1"/>
  <c r="J43" i="1"/>
  <c r="H43" i="1"/>
  <c r="K43" i="1"/>
  <c r="L43" i="1"/>
  <c r="M43" i="1"/>
  <c r="N43" i="1"/>
  <c r="O43" i="1"/>
  <c r="P43" i="1"/>
  <c r="Q43" i="1"/>
  <c r="S43" i="1"/>
  <c r="AO43" i="1"/>
  <c r="BJ43" i="1"/>
  <c r="CE43" i="1"/>
  <c r="CE78" i="1"/>
  <c r="CZ43" i="1"/>
  <c r="DU43" i="1"/>
  <c r="EP43" i="1"/>
  <c r="FK43" i="1"/>
  <c r="GF43" i="1"/>
  <c r="F44" i="1"/>
  <c r="I44" i="1"/>
  <c r="J44" i="1"/>
  <c r="H44" i="1"/>
  <c r="K44" i="1"/>
  <c r="L44" i="1"/>
  <c r="M44" i="1"/>
  <c r="N44" i="1"/>
  <c r="O44" i="1"/>
  <c r="P44" i="1"/>
  <c r="Q44" i="1"/>
  <c r="S44" i="1"/>
  <c r="AO44" i="1"/>
  <c r="BJ44" i="1"/>
  <c r="CE44" i="1"/>
  <c r="CZ44" i="1"/>
  <c r="DU44" i="1"/>
  <c r="EP44" i="1"/>
  <c r="FK44" i="1"/>
  <c r="GF44" i="1"/>
  <c r="I45" i="1"/>
  <c r="J45" i="1"/>
  <c r="H45" i="1"/>
  <c r="K45" i="1"/>
  <c r="L45" i="1"/>
  <c r="M45" i="1"/>
  <c r="N45" i="1"/>
  <c r="O45" i="1"/>
  <c r="P45" i="1"/>
  <c r="Q45" i="1"/>
  <c r="S45" i="1"/>
  <c r="AO45" i="1"/>
  <c r="BJ45" i="1"/>
  <c r="CE45" i="1"/>
  <c r="CZ45" i="1"/>
  <c r="DU45" i="1"/>
  <c r="EP45" i="1"/>
  <c r="FK45" i="1"/>
  <c r="GF45" i="1"/>
  <c r="F46" i="1"/>
  <c r="I46" i="1"/>
  <c r="J46" i="1"/>
  <c r="H46" i="1"/>
  <c r="K46" i="1"/>
  <c r="L46" i="1"/>
  <c r="M46" i="1"/>
  <c r="N46" i="1"/>
  <c r="O46" i="1"/>
  <c r="P46" i="1"/>
  <c r="Q46" i="1"/>
  <c r="S46" i="1"/>
  <c r="AO46" i="1"/>
  <c r="BJ46" i="1"/>
  <c r="CE46" i="1"/>
  <c r="CZ46" i="1"/>
  <c r="DU46" i="1"/>
  <c r="EP46" i="1"/>
  <c r="FK46" i="1"/>
  <c r="GF46" i="1"/>
  <c r="I47" i="1"/>
  <c r="J47" i="1"/>
  <c r="H47" i="1"/>
  <c r="K47" i="1"/>
  <c r="L47" i="1"/>
  <c r="M47" i="1"/>
  <c r="N47" i="1"/>
  <c r="O47" i="1"/>
  <c r="P47" i="1"/>
  <c r="Q47" i="1"/>
  <c r="S47" i="1"/>
  <c r="AO47" i="1"/>
  <c r="BJ47" i="1"/>
  <c r="CE47" i="1"/>
  <c r="CZ47" i="1"/>
  <c r="DU47" i="1"/>
  <c r="EP47" i="1"/>
  <c r="FK47" i="1"/>
  <c r="GF47" i="1"/>
  <c r="F48" i="1"/>
  <c r="I48" i="1"/>
  <c r="J48" i="1"/>
  <c r="H48" i="1"/>
  <c r="K48" i="1"/>
  <c r="L48" i="1"/>
  <c r="M48" i="1"/>
  <c r="N48" i="1"/>
  <c r="O48" i="1"/>
  <c r="P48" i="1"/>
  <c r="Q48" i="1"/>
  <c r="S48" i="1"/>
  <c r="AO48" i="1"/>
  <c r="BJ48" i="1"/>
  <c r="CE48" i="1"/>
  <c r="CZ48" i="1"/>
  <c r="DU48" i="1"/>
  <c r="EP48" i="1"/>
  <c r="FK48" i="1"/>
  <c r="GF48" i="1"/>
  <c r="I49" i="1"/>
  <c r="J49" i="1"/>
  <c r="H49" i="1"/>
  <c r="K49" i="1"/>
  <c r="L49" i="1"/>
  <c r="M49" i="1"/>
  <c r="N49" i="1"/>
  <c r="O49" i="1"/>
  <c r="P49" i="1"/>
  <c r="Q49" i="1"/>
  <c r="S49" i="1"/>
  <c r="AO49" i="1"/>
  <c r="BJ49" i="1"/>
  <c r="CE49" i="1"/>
  <c r="CZ49" i="1"/>
  <c r="DU49" i="1"/>
  <c r="EP49" i="1"/>
  <c r="FK49" i="1"/>
  <c r="GF49" i="1"/>
  <c r="F50" i="1"/>
  <c r="I50" i="1"/>
  <c r="J50" i="1"/>
  <c r="H50" i="1"/>
  <c r="K50" i="1"/>
  <c r="L50" i="1"/>
  <c r="M50" i="1"/>
  <c r="N50" i="1"/>
  <c r="O50" i="1"/>
  <c r="P50" i="1"/>
  <c r="Q50" i="1"/>
  <c r="S50" i="1"/>
  <c r="AO50" i="1"/>
  <c r="BJ50" i="1"/>
  <c r="CE50" i="1"/>
  <c r="CZ50" i="1"/>
  <c r="DU50" i="1"/>
  <c r="EP50" i="1"/>
  <c r="FK50" i="1"/>
  <c r="GF50" i="1"/>
  <c r="I51" i="1"/>
  <c r="J51" i="1"/>
  <c r="H51" i="1"/>
  <c r="K51" i="1"/>
  <c r="L51" i="1"/>
  <c r="M51" i="1"/>
  <c r="N51" i="1"/>
  <c r="O51" i="1"/>
  <c r="P51" i="1"/>
  <c r="Q51" i="1"/>
  <c r="S51" i="1"/>
  <c r="AO51" i="1"/>
  <c r="BJ51" i="1"/>
  <c r="CE51" i="1"/>
  <c r="CZ51" i="1"/>
  <c r="DU51" i="1"/>
  <c r="EP51" i="1"/>
  <c r="FK51" i="1"/>
  <c r="GF51" i="1"/>
  <c r="F52" i="1"/>
  <c r="I52" i="1"/>
  <c r="J52" i="1"/>
  <c r="H52" i="1"/>
  <c r="K52" i="1"/>
  <c r="L52" i="1"/>
  <c r="M52" i="1"/>
  <c r="N52" i="1"/>
  <c r="O52" i="1"/>
  <c r="P52" i="1"/>
  <c r="Q52" i="1"/>
  <c r="S52" i="1"/>
  <c r="AO52" i="1"/>
  <c r="BJ52" i="1"/>
  <c r="CE52" i="1"/>
  <c r="CZ52" i="1"/>
  <c r="DU52" i="1"/>
  <c r="EP52" i="1"/>
  <c r="FK52" i="1"/>
  <c r="GF52" i="1"/>
  <c r="I53" i="1"/>
  <c r="J53" i="1"/>
  <c r="H53" i="1"/>
  <c r="K53" i="1"/>
  <c r="L53" i="1"/>
  <c r="M53" i="1"/>
  <c r="N53" i="1"/>
  <c r="O53" i="1"/>
  <c r="P53" i="1"/>
  <c r="Q53" i="1"/>
  <c r="S53" i="1"/>
  <c r="AO53" i="1"/>
  <c r="BJ53" i="1"/>
  <c r="CE53" i="1"/>
  <c r="CZ53" i="1"/>
  <c r="DU53" i="1"/>
  <c r="EP53" i="1"/>
  <c r="FK53" i="1"/>
  <c r="GF53" i="1"/>
  <c r="I54" i="1"/>
  <c r="J54" i="1"/>
  <c r="H54" i="1"/>
  <c r="K54" i="1"/>
  <c r="L54" i="1"/>
  <c r="M54" i="1"/>
  <c r="N54" i="1"/>
  <c r="O54" i="1"/>
  <c r="P54" i="1"/>
  <c r="Q54" i="1"/>
  <c r="S54" i="1"/>
  <c r="AO54" i="1"/>
  <c r="BJ54" i="1"/>
  <c r="CE54" i="1"/>
  <c r="CZ54" i="1"/>
  <c r="DU54" i="1"/>
  <c r="EP54" i="1"/>
  <c r="FK54" i="1"/>
  <c r="GF54" i="1"/>
  <c r="F55" i="1"/>
  <c r="I55" i="1"/>
  <c r="J55" i="1"/>
  <c r="H55" i="1"/>
  <c r="K55" i="1"/>
  <c r="L55" i="1"/>
  <c r="M55" i="1"/>
  <c r="N55" i="1"/>
  <c r="O55" i="1"/>
  <c r="P55" i="1"/>
  <c r="Q55" i="1"/>
  <c r="S55" i="1"/>
  <c r="AO55" i="1"/>
  <c r="BJ55" i="1"/>
  <c r="CE55" i="1"/>
  <c r="CZ55" i="1"/>
  <c r="DU55" i="1"/>
  <c r="EP55" i="1"/>
  <c r="FK55" i="1"/>
  <c r="GF55" i="1"/>
  <c r="I56" i="1"/>
  <c r="J56" i="1"/>
  <c r="H56" i="1"/>
  <c r="K56" i="1"/>
  <c r="L56" i="1"/>
  <c r="M56" i="1"/>
  <c r="N56" i="1"/>
  <c r="O56" i="1"/>
  <c r="P56" i="1"/>
  <c r="Q56" i="1"/>
  <c r="S56" i="1"/>
  <c r="AO56" i="1"/>
  <c r="BJ56" i="1"/>
  <c r="CE56" i="1"/>
  <c r="CZ56" i="1"/>
  <c r="DU56" i="1"/>
  <c r="EP56" i="1"/>
  <c r="FK56" i="1"/>
  <c r="GF56" i="1"/>
  <c r="F57" i="1"/>
  <c r="I57" i="1"/>
  <c r="J57" i="1"/>
  <c r="H57" i="1"/>
  <c r="K57" i="1"/>
  <c r="L57" i="1"/>
  <c r="M57" i="1"/>
  <c r="N57" i="1"/>
  <c r="O57" i="1"/>
  <c r="P57" i="1"/>
  <c r="Q57" i="1"/>
  <c r="S57" i="1"/>
  <c r="AO57" i="1"/>
  <c r="BJ57" i="1"/>
  <c r="CE57" i="1"/>
  <c r="CZ57" i="1"/>
  <c r="DU57" i="1"/>
  <c r="EP57" i="1"/>
  <c r="FK57" i="1"/>
  <c r="GF57" i="1"/>
  <c r="I58" i="1"/>
  <c r="J58" i="1"/>
  <c r="H58" i="1"/>
  <c r="K58" i="1"/>
  <c r="L58" i="1"/>
  <c r="M58" i="1"/>
  <c r="N58" i="1"/>
  <c r="O58" i="1"/>
  <c r="P58" i="1"/>
  <c r="Q58" i="1"/>
  <c r="S58" i="1"/>
  <c r="AO58" i="1"/>
  <c r="BJ58" i="1"/>
  <c r="CE58" i="1"/>
  <c r="CZ58" i="1"/>
  <c r="DU58" i="1"/>
  <c r="EP58" i="1"/>
  <c r="FK58" i="1"/>
  <c r="GF58" i="1"/>
  <c r="F59" i="1"/>
  <c r="I59" i="1"/>
  <c r="J59" i="1"/>
  <c r="H59" i="1"/>
  <c r="K59" i="1"/>
  <c r="L59" i="1"/>
  <c r="M59" i="1"/>
  <c r="N59" i="1"/>
  <c r="O59" i="1"/>
  <c r="P59" i="1"/>
  <c r="Q59" i="1"/>
  <c r="S59" i="1"/>
  <c r="AO59" i="1"/>
  <c r="BJ59" i="1"/>
  <c r="CE59" i="1"/>
  <c r="CZ59" i="1"/>
  <c r="DU59" i="1"/>
  <c r="EP59" i="1"/>
  <c r="FK59" i="1"/>
  <c r="GF59" i="1"/>
  <c r="I60" i="1"/>
  <c r="J60" i="1"/>
  <c r="H60" i="1"/>
  <c r="K60" i="1"/>
  <c r="L60" i="1"/>
  <c r="M60" i="1"/>
  <c r="N60" i="1"/>
  <c r="O60" i="1"/>
  <c r="P60" i="1"/>
  <c r="Q60" i="1"/>
  <c r="S60" i="1"/>
  <c r="AO60" i="1"/>
  <c r="BJ60" i="1"/>
  <c r="CE60" i="1"/>
  <c r="CZ60" i="1"/>
  <c r="DU60" i="1"/>
  <c r="EP60" i="1"/>
  <c r="FK60" i="1"/>
  <c r="GF60" i="1"/>
  <c r="J61" i="1"/>
  <c r="K61" i="1"/>
  <c r="L61" i="1"/>
  <c r="N61" i="1"/>
  <c r="O61" i="1"/>
  <c r="P61" i="1"/>
  <c r="Q61" i="1"/>
  <c r="T61" i="1"/>
  <c r="T78" i="1"/>
  <c r="AO61" i="1"/>
  <c r="BJ61" i="1"/>
  <c r="CE61" i="1"/>
  <c r="CZ61" i="1"/>
  <c r="DA61" i="1"/>
  <c r="I61" i="1"/>
  <c r="H61" i="1"/>
  <c r="DG61" i="1"/>
  <c r="DJ61" i="1"/>
  <c r="M61" i="1"/>
  <c r="DT61" i="1"/>
  <c r="EP61" i="1"/>
  <c r="FK61" i="1"/>
  <c r="GF61" i="1"/>
  <c r="I62" i="1"/>
  <c r="J62" i="1"/>
  <c r="K62" i="1"/>
  <c r="L62" i="1"/>
  <c r="M62" i="1"/>
  <c r="N62" i="1"/>
  <c r="O62" i="1"/>
  <c r="P62" i="1"/>
  <c r="Q62" i="1"/>
  <c r="S62" i="1"/>
  <c r="AO62" i="1"/>
  <c r="BJ62" i="1"/>
  <c r="G62" i="1"/>
  <c r="CE62" i="1"/>
  <c r="CZ62" i="1"/>
  <c r="DU62" i="1"/>
  <c r="EP62" i="1"/>
  <c r="FK62" i="1"/>
  <c r="GF62" i="1"/>
  <c r="I63" i="1"/>
  <c r="J63" i="1"/>
  <c r="K63" i="1"/>
  <c r="K78" i="1"/>
  <c r="L63" i="1"/>
  <c r="M63" i="1"/>
  <c r="N63" i="1"/>
  <c r="O63" i="1"/>
  <c r="O78" i="1"/>
  <c r="P63" i="1"/>
  <c r="Q63" i="1"/>
  <c r="S63" i="1"/>
  <c r="T63" i="1"/>
  <c r="AO63" i="1"/>
  <c r="BJ63" i="1"/>
  <c r="CE63" i="1"/>
  <c r="CZ63" i="1"/>
  <c r="DA63" i="1"/>
  <c r="DG63" i="1"/>
  <c r="DJ63" i="1"/>
  <c r="DJ78" i="1"/>
  <c r="DT63" i="1"/>
  <c r="DU63" i="1"/>
  <c r="EP63" i="1"/>
  <c r="FK63" i="1"/>
  <c r="GF63" i="1"/>
  <c r="J64" i="1"/>
  <c r="K64" i="1"/>
  <c r="L64" i="1"/>
  <c r="N64" i="1"/>
  <c r="O64" i="1"/>
  <c r="P64" i="1"/>
  <c r="Q64" i="1"/>
  <c r="T64" i="1"/>
  <c r="AO64" i="1"/>
  <c r="BJ64" i="1"/>
  <c r="CE64" i="1"/>
  <c r="CZ64" i="1"/>
  <c r="DA64" i="1"/>
  <c r="I64" i="1"/>
  <c r="H64" i="1"/>
  <c r="DG64" i="1"/>
  <c r="DJ64" i="1"/>
  <c r="M64" i="1"/>
  <c r="DT64" i="1"/>
  <c r="S64" i="1"/>
  <c r="EP64" i="1"/>
  <c r="FK64" i="1"/>
  <c r="GF64" i="1"/>
  <c r="I65" i="1"/>
  <c r="J65" i="1"/>
  <c r="K65" i="1"/>
  <c r="L65" i="1"/>
  <c r="M65" i="1"/>
  <c r="N65" i="1"/>
  <c r="O65" i="1"/>
  <c r="P65" i="1"/>
  <c r="Q65" i="1"/>
  <c r="S65" i="1"/>
  <c r="AO65" i="1"/>
  <c r="F65" i="1"/>
  <c r="BJ65" i="1"/>
  <c r="G65" i="1"/>
  <c r="CE65" i="1"/>
  <c r="CZ65" i="1"/>
  <c r="DU65" i="1"/>
  <c r="EP65" i="1"/>
  <c r="FK65" i="1"/>
  <c r="GF65" i="1"/>
  <c r="I66" i="1"/>
  <c r="J66" i="1"/>
  <c r="K66" i="1"/>
  <c r="L66" i="1"/>
  <c r="M66" i="1"/>
  <c r="N66" i="1"/>
  <c r="O66" i="1"/>
  <c r="P66" i="1"/>
  <c r="Q66" i="1"/>
  <c r="S66" i="1"/>
  <c r="AO66" i="1"/>
  <c r="BJ66" i="1"/>
  <c r="G66" i="1"/>
  <c r="CE66" i="1"/>
  <c r="CZ66" i="1"/>
  <c r="DU66" i="1"/>
  <c r="EP66" i="1"/>
  <c r="FK66" i="1"/>
  <c r="GF66" i="1"/>
  <c r="I67" i="1"/>
  <c r="J67" i="1"/>
  <c r="K67" i="1"/>
  <c r="L67" i="1"/>
  <c r="M67" i="1"/>
  <c r="N67" i="1"/>
  <c r="O67" i="1"/>
  <c r="P67" i="1"/>
  <c r="Q67" i="1"/>
  <c r="S67" i="1"/>
  <c r="AO67" i="1"/>
  <c r="F67" i="1"/>
  <c r="BJ67" i="1"/>
  <c r="G67" i="1"/>
  <c r="CE67" i="1"/>
  <c r="CZ67" i="1"/>
  <c r="DU67" i="1"/>
  <c r="EP67" i="1"/>
  <c r="FK67" i="1"/>
  <c r="GF67" i="1"/>
  <c r="I68" i="1"/>
  <c r="J68" i="1"/>
  <c r="K68" i="1"/>
  <c r="L68" i="1"/>
  <c r="M68" i="1"/>
  <c r="N68" i="1"/>
  <c r="O68" i="1"/>
  <c r="P68" i="1"/>
  <c r="Q68" i="1"/>
  <c r="T68" i="1"/>
  <c r="AO68" i="1"/>
  <c r="BJ68" i="1"/>
  <c r="CE68" i="1"/>
  <c r="CZ68" i="1"/>
  <c r="DU68" i="1"/>
  <c r="DV68" i="1"/>
  <c r="EB68" i="1"/>
  <c r="EE68" i="1"/>
  <c r="EO68" i="1"/>
  <c r="S68" i="1"/>
  <c r="FK68" i="1"/>
  <c r="GF68" i="1"/>
  <c r="J69" i="1"/>
  <c r="K69" i="1"/>
  <c r="L69" i="1"/>
  <c r="N69" i="1"/>
  <c r="O69" i="1"/>
  <c r="P69" i="1"/>
  <c r="Q69" i="1"/>
  <c r="R69" i="1"/>
  <c r="T69" i="1"/>
  <c r="AO69" i="1"/>
  <c r="G69" i="1"/>
  <c r="BJ69" i="1"/>
  <c r="F69" i="1"/>
  <c r="CE69" i="1"/>
  <c r="CZ69" i="1"/>
  <c r="DU69" i="1"/>
  <c r="DV69" i="1"/>
  <c r="EB69" i="1"/>
  <c r="EE69" i="1"/>
  <c r="M69" i="1"/>
  <c r="EO69" i="1"/>
  <c r="S69" i="1"/>
  <c r="EP69" i="1"/>
  <c r="FK69" i="1"/>
  <c r="GF69" i="1"/>
  <c r="I70" i="1"/>
  <c r="J70" i="1"/>
  <c r="K70" i="1"/>
  <c r="L70" i="1"/>
  <c r="M70" i="1"/>
  <c r="N70" i="1"/>
  <c r="O70" i="1"/>
  <c r="P70" i="1"/>
  <c r="Q70" i="1"/>
  <c r="T70" i="1"/>
  <c r="AO70" i="1"/>
  <c r="BJ70" i="1"/>
  <c r="CE70" i="1"/>
  <c r="CZ70" i="1"/>
  <c r="DU70" i="1"/>
  <c r="DV70" i="1"/>
  <c r="EB70" i="1"/>
  <c r="EE70" i="1"/>
  <c r="EO70" i="1"/>
  <c r="S70" i="1"/>
  <c r="FK70" i="1"/>
  <c r="GF70" i="1"/>
  <c r="J71" i="1"/>
  <c r="K71" i="1"/>
  <c r="L71" i="1"/>
  <c r="M71" i="1"/>
  <c r="N71" i="1"/>
  <c r="P71" i="1"/>
  <c r="Q71" i="1"/>
  <c r="T71" i="1"/>
  <c r="AO71" i="1"/>
  <c r="BJ71" i="1"/>
  <c r="CE71" i="1"/>
  <c r="CZ71" i="1"/>
  <c r="DU71" i="1"/>
  <c r="EP71" i="1"/>
  <c r="EQ71" i="1"/>
  <c r="I71" i="1"/>
  <c r="H71" i="1"/>
  <c r="EW71" i="1"/>
  <c r="FD71" i="1"/>
  <c r="O71" i="1"/>
  <c r="FJ71" i="1"/>
  <c r="GF71" i="1"/>
  <c r="I72" i="1"/>
  <c r="J72" i="1"/>
  <c r="K72" i="1"/>
  <c r="L72" i="1"/>
  <c r="M72" i="1"/>
  <c r="N72" i="1"/>
  <c r="O72" i="1"/>
  <c r="P72" i="1"/>
  <c r="Q72" i="1"/>
  <c r="S72" i="1"/>
  <c r="AO72" i="1"/>
  <c r="F72" i="1"/>
  <c r="BJ72" i="1"/>
  <c r="G72" i="1"/>
  <c r="CE72" i="1"/>
  <c r="CZ72" i="1"/>
  <c r="DU72" i="1"/>
  <c r="EP72" i="1"/>
  <c r="FK72" i="1"/>
  <c r="GF72" i="1"/>
  <c r="I73" i="1"/>
  <c r="J73" i="1"/>
  <c r="K73" i="1"/>
  <c r="L73" i="1"/>
  <c r="M73" i="1"/>
  <c r="N73" i="1"/>
  <c r="O73" i="1"/>
  <c r="P73" i="1"/>
  <c r="Q73" i="1"/>
  <c r="S73" i="1"/>
  <c r="AO73" i="1"/>
  <c r="BJ73" i="1"/>
  <c r="G73" i="1"/>
  <c r="CE73" i="1"/>
  <c r="CZ73" i="1"/>
  <c r="DU73" i="1"/>
  <c r="EP73" i="1"/>
  <c r="FK73" i="1"/>
  <c r="GF73" i="1"/>
  <c r="I74" i="1"/>
  <c r="J74" i="1"/>
  <c r="K74" i="1"/>
  <c r="L74" i="1"/>
  <c r="M74" i="1"/>
  <c r="N74" i="1"/>
  <c r="O74" i="1"/>
  <c r="P74" i="1"/>
  <c r="Q74" i="1"/>
  <c r="S74" i="1"/>
  <c r="T74" i="1"/>
  <c r="AO74" i="1"/>
  <c r="BJ74" i="1"/>
  <c r="CE74" i="1"/>
  <c r="CZ74" i="1"/>
  <c r="DU74" i="1"/>
  <c r="EP74" i="1"/>
  <c r="EQ74" i="1"/>
  <c r="EW74" i="1"/>
  <c r="EZ74" i="1"/>
  <c r="EZ78" i="1"/>
  <c r="FJ74" i="1"/>
  <c r="FK74" i="1"/>
  <c r="GF74" i="1"/>
  <c r="J75" i="1"/>
  <c r="K75" i="1"/>
  <c r="L75" i="1"/>
  <c r="N75" i="1"/>
  <c r="O75" i="1"/>
  <c r="P75" i="1"/>
  <c r="Q75" i="1"/>
  <c r="T75" i="1"/>
  <c r="AO75" i="1"/>
  <c r="BJ75" i="1"/>
  <c r="CE75" i="1"/>
  <c r="CZ75" i="1"/>
  <c r="DU75" i="1"/>
  <c r="EP75" i="1"/>
  <c r="EQ75" i="1"/>
  <c r="I75" i="1"/>
  <c r="H75" i="1"/>
  <c r="EW75" i="1"/>
  <c r="EZ75" i="1"/>
  <c r="M75" i="1"/>
  <c r="FJ75" i="1"/>
  <c r="S75" i="1"/>
  <c r="GF75" i="1"/>
  <c r="I76" i="1"/>
  <c r="J76" i="1"/>
  <c r="K76" i="1"/>
  <c r="L76" i="1"/>
  <c r="M76" i="1"/>
  <c r="N76" i="1"/>
  <c r="O76" i="1"/>
  <c r="P76" i="1"/>
  <c r="Q76" i="1"/>
  <c r="S76" i="1"/>
  <c r="AO76" i="1"/>
  <c r="F76" i="1"/>
  <c r="BJ76" i="1"/>
  <c r="G76" i="1"/>
  <c r="CE76" i="1"/>
  <c r="CZ76" i="1"/>
  <c r="DU76" i="1"/>
  <c r="EP76" i="1"/>
  <c r="FK76" i="1"/>
  <c r="GF76" i="1"/>
  <c r="I77" i="1"/>
  <c r="J77" i="1"/>
  <c r="K77" i="1"/>
  <c r="L77" i="1"/>
  <c r="M77" i="1"/>
  <c r="N77" i="1"/>
  <c r="O77" i="1"/>
  <c r="P77" i="1"/>
  <c r="Q77" i="1"/>
  <c r="S77" i="1"/>
  <c r="AO77" i="1"/>
  <c r="BJ77" i="1"/>
  <c r="G77" i="1"/>
  <c r="CE77" i="1"/>
  <c r="CZ77" i="1"/>
  <c r="DU77" i="1"/>
  <c r="EP77" i="1"/>
  <c r="FK77" i="1"/>
  <c r="GF77" i="1"/>
  <c r="M78" i="1"/>
  <c r="Q78" i="1"/>
  <c r="U78" i="1"/>
  <c r="U114" i="1"/>
  <c r="V78" i="1"/>
  <c r="W78" i="1"/>
  <c r="W114" i="1"/>
  <c r="X78" i="1"/>
  <c r="Y78" i="1"/>
  <c r="Y114" i="1"/>
  <c r="Z78" i="1"/>
  <c r="AA78" i="1"/>
  <c r="AA114" i="1"/>
  <c r="AB78" i="1"/>
  <c r="AC78" i="1"/>
  <c r="AC114" i="1"/>
  <c r="AD78" i="1"/>
  <c r="AE78" i="1"/>
  <c r="AE114" i="1"/>
  <c r="AF78" i="1"/>
  <c r="AG78" i="1"/>
  <c r="AG114" i="1"/>
  <c r="AH78" i="1"/>
  <c r="AI78" i="1"/>
  <c r="AI114" i="1"/>
  <c r="AJ78" i="1"/>
  <c r="AK78" i="1"/>
  <c r="AK114" i="1"/>
  <c r="AL78" i="1"/>
  <c r="AM78" i="1"/>
  <c r="AM114" i="1"/>
  <c r="AN78" i="1"/>
  <c r="AO78" i="1"/>
  <c r="AP78" i="1"/>
  <c r="AQ78" i="1"/>
  <c r="AQ114" i="1"/>
  <c r="AR78" i="1"/>
  <c r="AS78" i="1"/>
  <c r="AS114" i="1"/>
  <c r="AT78" i="1"/>
  <c r="AU78" i="1"/>
  <c r="AU114" i="1"/>
  <c r="AV78" i="1"/>
  <c r="AW78" i="1"/>
  <c r="AW114" i="1"/>
  <c r="AX78" i="1"/>
  <c r="AY78" i="1"/>
  <c r="AY114" i="1"/>
  <c r="AZ78" i="1"/>
  <c r="BA78" i="1"/>
  <c r="BA114" i="1"/>
  <c r="BB78" i="1"/>
  <c r="BC78" i="1"/>
  <c r="BC114" i="1"/>
  <c r="BD78" i="1"/>
  <c r="BE78" i="1"/>
  <c r="BE114" i="1"/>
  <c r="BF78" i="1"/>
  <c r="BG78" i="1"/>
  <c r="BG114" i="1"/>
  <c r="BH78" i="1"/>
  <c r="BI78" i="1"/>
  <c r="BI114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DA78" i="1"/>
  <c r="DB78" i="1"/>
  <c r="DC78" i="1"/>
  <c r="DD78" i="1"/>
  <c r="DE78" i="1"/>
  <c r="DF78" i="1"/>
  <c r="DG78" i="1"/>
  <c r="DH78" i="1"/>
  <c r="DI78" i="1"/>
  <c r="DK78" i="1"/>
  <c r="DL78" i="1"/>
  <c r="DM78" i="1"/>
  <c r="DN78" i="1"/>
  <c r="DO78" i="1"/>
  <c r="DP78" i="1"/>
  <c r="DQ78" i="1"/>
  <c r="DR78" i="1"/>
  <c r="DS78" i="1"/>
  <c r="DW78" i="1"/>
  <c r="DX78" i="1"/>
  <c r="DY78" i="1"/>
  <c r="DZ78" i="1"/>
  <c r="EA78" i="1"/>
  <c r="EC78" i="1"/>
  <c r="EC114" i="1"/>
  <c r="ED78" i="1"/>
  <c r="EE78" i="1"/>
  <c r="EE114" i="1"/>
  <c r="EF78" i="1"/>
  <c r="EG78" i="1"/>
  <c r="EG114" i="1"/>
  <c r="EH78" i="1"/>
  <c r="EI78" i="1"/>
  <c r="EI114" i="1"/>
  <c r="EJ78" i="1"/>
  <c r="EK78" i="1"/>
  <c r="EK114" i="1"/>
  <c r="EL78" i="1"/>
  <c r="EM78" i="1"/>
  <c r="EM114" i="1"/>
  <c r="EN78" i="1"/>
  <c r="EO78" i="1"/>
  <c r="EO114" i="1"/>
  <c r="EQ78" i="1"/>
  <c r="ER78" i="1"/>
  <c r="ES78" i="1"/>
  <c r="ET78" i="1"/>
  <c r="EU78" i="1"/>
  <c r="EV78" i="1"/>
  <c r="EW78" i="1"/>
  <c r="EX78" i="1"/>
  <c r="EY78" i="1"/>
  <c r="FA78" i="1"/>
  <c r="FB78" i="1"/>
  <c r="FC78" i="1"/>
  <c r="FD78" i="1"/>
  <c r="FE78" i="1"/>
  <c r="FF78" i="1"/>
  <c r="FG78" i="1"/>
  <c r="FH78" i="1"/>
  <c r="FI78" i="1"/>
  <c r="FL78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F80" i="1"/>
  <c r="I80" i="1"/>
  <c r="J80" i="1"/>
  <c r="H80" i="1"/>
  <c r="K80" i="1"/>
  <c r="L80" i="1"/>
  <c r="M80" i="1"/>
  <c r="N80" i="1"/>
  <c r="O80" i="1"/>
  <c r="P80" i="1"/>
  <c r="Q80" i="1"/>
  <c r="S80" i="1"/>
  <c r="AO80" i="1"/>
  <c r="BJ80" i="1"/>
  <c r="CE80" i="1"/>
  <c r="CZ80" i="1"/>
  <c r="DU80" i="1"/>
  <c r="EP80" i="1"/>
  <c r="FK80" i="1"/>
  <c r="GF80" i="1"/>
  <c r="I81" i="1"/>
  <c r="J81" i="1"/>
  <c r="H81" i="1"/>
  <c r="K81" i="1"/>
  <c r="L81" i="1"/>
  <c r="M81" i="1"/>
  <c r="N81" i="1"/>
  <c r="O81" i="1"/>
  <c r="P81" i="1"/>
  <c r="Q81" i="1"/>
  <c r="S81" i="1"/>
  <c r="AO81" i="1"/>
  <c r="BJ81" i="1"/>
  <c r="CE81" i="1"/>
  <c r="CZ81" i="1"/>
  <c r="DU81" i="1"/>
  <c r="EP81" i="1"/>
  <c r="FK81" i="1"/>
  <c r="GF81" i="1"/>
  <c r="F82" i="1"/>
  <c r="I82" i="1"/>
  <c r="J82" i="1"/>
  <c r="H82" i="1"/>
  <c r="K82" i="1"/>
  <c r="L82" i="1"/>
  <c r="M82" i="1"/>
  <c r="N82" i="1"/>
  <c r="O82" i="1"/>
  <c r="P82" i="1"/>
  <c r="Q82" i="1"/>
  <c r="S82" i="1"/>
  <c r="AO82" i="1"/>
  <c r="BJ82" i="1"/>
  <c r="CE82" i="1"/>
  <c r="CZ82" i="1"/>
  <c r="DU82" i="1"/>
  <c r="EP82" i="1"/>
  <c r="FK82" i="1"/>
  <c r="GF82" i="1"/>
  <c r="I83" i="1"/>
  <c r="J83" i="1"/>
  <c r="H83" i="1"/>
  <c r="K83" i="1"/>
  <c r="L83" i="1"/>
  <c r="M83" i="1"/>
  <c r="N83" i="1"/>
  <c r="O83" i="1"/>
  <c r="P83" i="1"/>
  <c r="Q83" i="1"/>
  <c r="S83" i="1"/>
  <c r="AO83" i="1"/>
  <c r="BJ83" i="1"/>
  <c r="CE83" i="1"/>
  <c r="CZ83" i="1"/>
  <c r="DU83" i="1"/>
  <c r="EP83" i="1"/>
  <c r="FK83" i="1"/>
  <c r="GF83" i="1"/>
  <c r="F84" i="1"/>
  <c r="I84" i="1"/>
  <c r="J84" i="1"/>
  <c r="H84" i="1"/>
  <c r="K84" i="1"/>
  <c r="L84" i="1"/>
  <c r="M84" i="1"/>
  <c r="N84" i="1"/>
  <c r="O84" i="1"/>
  <c r="P84" i="1"/>
  <c r="Q84" i="1"/>
  <c r="S84" i="1"/>
  <c r="AO84" i="1"/>
  <c r="BJ84" i="1"/>
  <c r="CE84" i="1"/>
  <c r="CZ84" i="1"/>
  <c r="DU84" i="1"/>
  <c r="EP84" i="1"/>
  <c r="FK84" i="1"/>
  <c r="GF84" i="1"/>
  <c r="I85" i="1"/>
  <c r="J85" i="1"/>
  <c r="H85" i="1"/>
  <c r="K85" i="1"/>
  <c r="L85" i="1"/>
  <c r="M85" i="1"/>
  <c r="N85" i="1"/>
  <c r="O85" i="1"/>
  <c r="P85" i="1"/>
  <c r="Q85" i="1"/>
  <c r="S85" i="1"/>
  <c r="AO85" i="1"/>
  <c r="BJ85" i="1"/>
  <c r="CE85" i="1"/>
  <c r="CZ85" i="1"/>
  <c r="DU85" i="1"/>
  <c r="EP85" i="1"/>
  <c r="FK85" i="1"/>
  <c r="GF85" i="1"/>
  <c r="F86" i="1"/>
  <c r="I86" i="1"/>
  <c r="J86" i="1"/>
  <c r="H86" i="1"/>
  <c r="K86" i="1"/>
  <c r="L86" i="1"/>
  <c r="M86" i="1"/>
  <c r="N86" i="1"/>
  <c r="O86" i="1"/>
  <c r="P86" i="1"/>
  <c r="Q86" i="1"/>
  <c r="S86" i="1"/>
  <c r="AO86" i="1"/>
  <c r="BJ86" i="1"/>
  <c r="CE86" i="1"/>
  <c r="CZ86" i="1"/>
  <c r="DU86" i="1"/>
  <c r="EP86" i="1"/>
  <c r="FK86" i="1"/>
  <c r="GF86" i="1"/>
  <c r="I87" i="1"/>
  <c r="J87" i="1"/>
  <c r="H87" i="1"/>
  <c r="K87" i="1"/>
  <c r="L87" i="1"/>
  <c r="M87" i="1"/>
  <c r="N87" i="1"/>
  <c r="O87" i="1"/>
  <c r="P87" i="1"/>
  <c r="Q87" i="1"/>
  <c r="S87" i="1"/>
  <c r="AO87" i="1"/>
  <c r="BJ87" i="1"/>
  <c r="CE87" i="1"/>
  <c r="CZ87" i="1"/>
  <c r="DU87" i="1"/>
  <c r="EP87" i="1"/>
  <c r="FK87" i="1"/>
  <c r="GF87" i="1"/>
  <c r="F88" i="1"/>
  <c r="I88" i="1"/>
  <c r="J88" i="1"/>
  <c r="H88" i="1"/>
  <c r="K88" i="1"/>
  <c r="L88" i="1"/>
  <c r="M88" i="1"/>
  <c r="N88" i="1"/>
  <c r="O88" i="1"/>
  <c r="P88" i="1"/>
  <c r="Q88" i="1"/>
  <c r="S88" i="1"/>
  <c r="AO88" i="1"/>
  <c r="BJ88" i="1"/>
  <c r="CE88" i="1"/>
  <c r="CZ88" i="1"/>
  <c r="DU88" i="1"/>
  <c r="EP88" i="1"/>
  <c r="FK88" i="1"/>
  <c r="GF88" i="1"/>
  <c r="I89" i="1"/>
  <c r="J89" i="1"/>
  <c r="H89" i="1"/>
  <c r="K89" i="1"/>
  <c r="L89" i="1"/>
  <c r="M89" i="1"/>
  <c r="N89" i="1"/>
  <c r="O89" i="1"/>
  <c r="P89" i="1"/>
  <c r="Q89" i="1"/>
  <c r="S89" i="1"/>
  <c r="AO89" i="1"/>
  <c r="BJ89" i="1"/>
  <c r="CE89" i="1"/>
  <c r="CZ89" i="1"/>
  <c r="DU89" i="1"/>
  <c r="EP89" i="1"/>
  <c r="FK89" i="1"/>
  <c r="GF89" i="1"/>
  <c r="F90" i="1"/>
  <c r="I90" i="1"/>
  <c r="J90" i="1"/>
  <c r="H90" i="1"/>
  <c r="K90" i="1"/>
  <c r="L90" i="1"/>
  <c r="M90" i="1"/>
  <c r="N90" i="1"/>
  <c r="O90" i="1"/>
  <c r="P90" i="1"/>
  <c r="Q90" i="1"/>
  <c r="S90" i="1"/>
  <c r="AO90" i="1"/>
  <c r="BJ90" i="1"/>
  <c r="CE90" i="1"/>
  <c r="CZ90" i="1"/>
  <c r="DU90" i="1"/>
  <c r="EP90" i="1"/>
  <c r="FK90" i="1"/>
  <c r="GF90" i="1"/>
  <c r="I91" i="1"/>
  <c r="J91" i="1"/>
  <c r="H91" i="1"/>
  <c r="K91" i="1"/>
  <c r="L91" i="1"/>
  <c r="M91" i="1"/>
  <c r="N91" i="1"/>
  <c r="O91" i="1"/>
  <c r="P91" i="1"/>
  <c r="Q91" i="1"/>
  <c r="S91" i="1"/>
  <c r="AO91" i="1"/>
  <c r="BJ91" i="1"/>
  <c r="CE91" i="1"/>
  <c r="CZ91" i="1"/>
  <c r="DU91" i="1"/>
  <c r="EP91" i="1"/>
  <c r="FK91" i="1"/>
  <c r="GF91" i="1"/>
  <c r="F92" i="1"/>
  <c r="I92" i="1"/>
  <c r="J92" i="1"/>
  <c r="H92" i="1"/>
  <c r="K92" i="1"/>
  <c r="L92" i="1"/>
  <c r="M92" i="1"/>
  <c r="N92" i="1"/>
  <c r="O92" i="1"/>
  <c r="P92" i="1"/>
  <c r="Q92" i="1"/>
  <c r="S92" i="1"/>
  <c r="AO92" i="1"/>
  <c r="BJ92" i="1"/>
  <c r="CE92" i="1"/>
  <c r="CZ92" i="1"/>
  <c r="DU92" i="1"/>
  <c r="EP92" i="1"/>
  <c r="FK92" i="1"/>
  <c r="GF92" i="1"/>
  <c r="I93" i="1"/>
  <c r="J93" i="1"/>
  <c r="H93" i="1"/>
  <c r="K93" i="1"/>
  <c r="L93" i="1"/>
  <c r="M93" i="1"/>
  <c r="N93" i="1"/>
  <c r="O93" i="1"/>
  <c r="P93" i="1"/>
  <c r="Q93" i="1"/>
  <c r="S93" i="1"/>
  <c r="AO93" i="1"/>
  <c r="BJ93" i="1"/>
  <c r="CE93" i="1"/>
  <c r="CZ93" i="1"/>
  <c r="DU93" i="1"/>
  <c r="EP93" i="1"/>
  <c r="FK93" i="1"/>
  <c r="GF93" i="1"/>
  <c r="I94" i="1"/>
  <c r="J94" i="1"/>
  <c r="H94" i="1"/>
  <c r="K94" i="1"/>
  <c r="L94" i="1"/>
  <c r="M94" i="1"/>
  <c r="N94" i="1"/>
  <c r="O94" i="1"/>
  <c r="P94" i="1"/>
  <c r="Q94" i="1"/>
  <c r="S94" i="1"/>
  <c r="AO94" i="1"/>
  <c r="G94" i="1"/>
  <c r="BJ94" i="1"/>
  <c r="CE94" i="1"/>
  <c r="CZ94" i="1"/>
  <c r="DU94" i="1"/>
  <c r="EP94" i="1"/>
  <c r="FK94" i="1"/>
  <c r="GF94" i="1"/>
  <c r="I95" i="1"/>
  <c r="J95" i="1"/>
  <c r="H95" i="1"/>
  <c r="K95" i="1"/>
  <c r="L95" i="1"/>
  <c r="M95" i="1"/>
  <c r="N95" i="1"/>
  <c r="O95" i="1"/>
  <c r="P95" i="1"/>
  <c r="Q95" i="1"/>
  <c r="S95" i="1"/>
  <c r="AO95" i="1"/>
  <c r="G95" i="1"/>
  <c r="BJ95" i="1"/>
  <c r="CE95" i="1"/>
  <c r="CZ95" i="1"/>
  <c r="DU95" i="1"/>
  <c r="EP95" i="1"/>
  <c r="FK95" i="1"/>
  <c r="GF95" i="1"/>
  <c r="I96" i="1"/>
  <c r="J96" i="1"/>
  <c r="H96" i="1"/>
  <c r="K96" i="1"/>
  <c r="L96" i="1"/>
  <c r="M96" i="1"/>
  <c r="N96" i="1"/>
  <c r="O96" i="1"/>
  <c r="P96" i="1"/>
  <c r="Q96" i="1"/>
  <c r="S96" i="1"/>
  <c r="AO96" i="1"/>
  <c r="BJ96" i="1"/>
  <c r="CE96" i="1"/>
  <c r="CZ96" i="1"/>
  <c r="DU96" i="1"/>
  <c r="EP96" i="1"/>
  <c r="FK96" i="1"/>
  <c r="GF96" i="1"/>
  <c r="F97" i="1"/>
  <c r="I97" i="1"/>
  <c r="J97" i="1"/>
  <c r="H97" i="1"/>
  <c r="K97" i="1"/>
  <c r="L97" i="1"/>
  <c r="M97" i="1"/>
  <c r="N97" i="1"/>
  <c r="O97" i="1"/>
  <c r="P97" i="1"/>
  <c r="Q97" i="1"/>
  <c r="S97" i="1"/>
  <c r="AO97" i="1"/>
  <c r="BJ97" i="1"/>
  <c r="CE97" i="1"/>
  <c r="CZ97" i="1"/>
  <c r="DU97" i="1"/>
  <c r="EP97" i="1"/>
  <c r="FK97" i="1"/>
  <c r="GF97" i="1"/>
  <c r="I98" i="1"/>
  <c r="J98" i="1"/>
  <c r="H98" i="1"/>
  <c r="K98" i="1"/>
  <c r="L98" i="1"/>
  <c r="M98" i="1"/>
  <c r="N98" i="1"/>
  <c r="O98" i="1"/>
  <c r="P98" i="1"/>
  <c r="Q98" i="1"/>
  <c r="S98" i="1"/>
  <c r="AO98" i="1"/>
  <c r="BJ98" i="1"/>
  <c r="CE98" i="1"/>
  <c r="CZ98" i="1"/>
  <c r="DU98" i="1"/>
  <c r="EP98" i="1"/>
  <c r="FK98" i="1"/>
  <c r="GF98" i="1"/>
  <c r="F99" i="1"/>
  <c r="I99" i="1"/>
  <c r="J99" i="1"/>
  <c r="H99" i="1"/>
  <c r="K99" i="1"/>
  <c r="L99" i="1"/>
  <c r="M99" i="1"/>
  <c r="N99" i="1"/>
  <c r="O99" i="1"/>
  <c r="P99" i="1"/>
  <c r="Q99" i="1"/>
  <c r="S99" i="1"/>
  <c r="AO99" i="1"/>
  <c r="BJ99" i="1"/>
  <c r="CE99" i="1"/>
  <c r="CZ99" i="1"/>
  <c r="DU99" i="1"/>
  <c r="EP99" i="1"/>
  <c r="FK99" i="1"/>
  <c r="GF99" i="1"/>
  <c r="I100" i="1"/>
  <c r="J100" i="1"/>
  <c r="H100" i="1"/>
  <c r="K100" i="1"/>
  <c r="L100" i="1"/>
  <c r="M100" i="1"/>
  <c r="N100" i="1"/>
  <c r="O100" i="1"/>
  <c r="P100" i="1"/>
  <c r="Q100" i="1"/>
  <c r="S100" i="1"/>
  <c r="AO100" i="1"/>
  <c r="BJ100" i="1"/>
  <c r="CE100" i="1"/>
  <c r="CZ100" i="1"/>
  <c r="DU100" i="1"/>
  <c r="EP100" i="1"/>
  <c r="FK100" i="1"/>
  <c r="GF100" i="1"/>
  <c r="F101" i="1"/>
  <c r="I101" i="1"/>
  <c r="J101" i="1"/>
  <c r="H101" i="1"/>
  <c r="K101" i="1"/>
  <c r="L101" i="1"/>
  <c r="M101" i="1"/>
  <c r="N101" i="1"/>
  <c r="O101" i="1"/>
  <c r="P101" i="1"/>
  <c r="Q101" i="1"/>
  <c r="S101" i="1"/>
  <c r="AO101" i="1"/>
  <c r="BJ101" i="1"/>
  <c r="CE101" i="1"/>
  <c r="CZ101" i="1"/>
  <c r="DU101" i="1"/>
  <c r="EP101" i="1"/>
  <c r="FK101" i="1"/>
  <c r="GF101" i="1"/>
  <c r="I102" i="1"/>
  <c r="J102" i="1"/>
  <c r="H102" i="1"/>
  <c r="K102" i="1"/>
  <c r="L102" i="1"/>
  <c r="M102" i="1"/>
  <c r="N102" i="1"/>
  <c r="O102" i="1"/>
  <c r="P102" i="1"/>
  <c r="Q102" i="1"/>
  <c r="S102" i="1"/>
  <c r="AO102" i="1"/>
  <c r="BJ102" i="1"/>
  <c r="CE102" i="1"/>
  <c r="CZ102" i="1"/>
  <c r="DU102" i="1"/>
  <c r="EP102" i="1"/>
  <c r="FK102" i="1"/>
  <c r="GF102" i="1"/>
  <c r="F103" i="1"/>
  <c r="I103" i="1"/>
  <c r="J103" i="1"/>
  <c r="H103" i="1"/>
  <c r="K103" i="1"/>
  <c r="L103" i="1"/>
  <c r="M103" i="1"/>
  <c r="N103" i="1"/>
  <c r="O103" i="1"/>
  <c r="P103" i="1"/>
  <c r="Q103" i="1"/>
  <c r="S103" i="1"/>
  <c r="AO103" i="1"/>
  <c r="BJ103" i="1"/>
  <c r="CE103" i="1"/>
  <c r="CZ103" i="1"/>
  <c r="DU103" i="1"/>
  <c r="EP103" i="1"/>
  <c r="FK103" i="1"/>
  <c r="GF103" i="1"/>
  <c r="I104" i="1"/>
  <c r="J104" i="1"/>
  <c r="H104" i="1"/>
  <c r="K104" i="1"/>
  <c r="L104" i="1"/>
  <c r="M104" i="1"/>
  <c r="N104" i="1"/>
  <c r="O104" i="1"/>
  <c r="P104" i="1"/>
  <c r="Q104" i="1"/>
  <c r="S104" i="1"/>
  <c r="AO104" i="1"/>
  <c r="BJ104" i="1"/>
  <c r="CE104" i="1"/>
  <c r="CZ104" i="1"/>
  <c r="DU104" i="1"/>
  <c r="EP104" i="1"/>
  <c r="FK104" i="1"/>
  <c r="GF104" i="1"/>
  <c r="F105" i="1"/>
  <c r="I105" i="1"/>
  <c r="J105" i="1"/>
  <c r="H105" i="1"/>
  <c r="K105" i="1"/>
  <c r="L105" i="1"/>
  <c r="M105" i="1"/>
  <c r="N105" i="1"/>
  <c r="O105" i="1"/>
  <c r="P105" i="1"/>
  <c r="Q105" i="1"/>
  <c r="S105" i="1"/>
  <c r="AO105" i="1"/>
  <c r="BJ105" i="1"/>
  <c r="CE105" i="1"/>
  <c r="CZ105" i="1"/>
  <c r="DU105" i="1"/>
  <c r="EP105" i="1"/>
  <c r="FK105" i="1"/>
  <c r="GF105" i="1"/>
  <c r="I107" i="1"/>
  <c r="J107" i="1"/>
  <c r="J108" i="1"/>
  <c r="K107" i="1"/>
  <c r="L107" i="1"/>
  <c r="L108" i="1"/>
  <c r="M107" i="1"/>
  <c r="N107" i="1"/>
  <c r="N108" i="1"/>
  <c r="O107" i="1"/>
  <c r="P107" i="1"/>
  <c r="P108" i="1"/>
  <c r="Q107" i="1"/>
  <c r="S107" i="1"/>
  <c r="AO107" i="1"/>
  <c r="BJ107" i="1"/>
  <c r="CE107" i="1"/>
  <c r="CE108" i="1"/>
  <c r="CZ107" i="1"/>
  <c r="DU107" i="1"/>
  <c r="DU108" i="1"/>
  <c r="EP107" i="1"/>
  <c r="FK107" i="1"/>
  <c r="FK108" i="1"/>
  <c r="GF107" i="1"/>
  <c r="I108" i="1"/>
  <c r="K108" i="1"/>
  <c r="M108" i="1"/>
  <c r="O108" i="1"/>
  <c r="Q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D114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DQ108" i="1"/>
  <c r="DR108" i="1"/>
  <c r="DS108" i="1"/>
  <c r="DT108" i="1"/>
  <c r="DV108" i="1"/>
  <c r="DW108" i="1"/>
  <c r="DX108" i="1"/>
  <c r="DY108" i="1"/>
  <c r="DZ108" i="1"/>
  <c r="EA108" i="1"/>
  <c r="EB108" i="1"/>
  <c r="EC108" i="1"/>
  <c r="ED108" i="1"/>
  <c r="EE108" i="1"/>
  <c r="EF108" i="1"/>
  <c r="EG108" i="1"/>
  <c r="EH108" i="1"/>
  <c r="EI108" i="1"/>
  <c r="EJ108" i="1"/>
  <c r="EK108" i="1"/>
  <c r="EL108" i="1"/>
  <c r="EM108" i="1"/>
  <c r="EN108" i="1"/>
  <c r="EO108" i="1"/>
  <c r="EP108" i="1"/>
  <c r="EQ108" i="1"/>
  <c r="ER108" i="1"/>
  <c r="ES108" i="1"/>
  <c r="ET108" i="1"/>
  <c r="EU108" i="1"/>
  <c r="EV108" i="1"/>
  <c r="EW108" i="1"/>
  <c r="EX108" i="1"/>
  <c r="EY108" i="1"/>
  <c r="EZ108" i="1"/>
  <c r="FA108" i="1"/>
  <c r="FB108" i="1"/>
  <c r="FC108" i="1"/>
  <c r="FD108" i="1"/>
  <c r="FE108" i="1"/>
  <c r="FF108" i="1"/>
  <c r="FG108" i="1"/>
  <c r="FH108" i="1"/>
  <c r="FI108" i="1"/>
  <c r="FJ108" i="1"/>
  <c r="FL108" i="1"/>
  <c r="FM108" i="1"/>
  <c r="FN108" i="1"/>
  <c r="FO108" i="1"/>
  <c r="FP108" i="1"/>
  <c r="FQ108" i="1"/>
  <c r="FR108" i="1"/>
  <c r="FS108" i="1"/>
  <c r="FT108" i="1"/>
  <c r="FU108" i="1"/>
  <c r="FV108" i="1"/>
  <c r="FW108" i="1"/>
  <c r="FX108" i="1"/>
  <c r="FY108" i="1"/>
  <c r="FZ108" i="1"/>
  <c r="GA108" i="1"/>
  <c r="GB108" i="1"/>
  <c r="GC108" i="1"/>
  <c r="GD108" i="1"/>
  <c r="GE108" i="1"/>
  <c r="GF108" i="1"/>
  <c r="I110" i="1"/>
  <c r="J110" i="1"/>
  <c r="K110" i="1"/>
  <c r="L110" i="1"/>
  <c r="M110" i="1"/>
  <c r="N110" i="1"/>
  <c r="O110" i="1"/>
  <c r="P110" i="1"/>
  <c r="Q110" i="1"/>
  <c r="S110" i="1"/>
  <c r="S113" i="1"/>
  <c r="AO110" i="1"/>
  <c r="BJ110" i="1"/>
  <c r="CE110" i="1"/>
  <c r="CZ110" i="1"/>
  <c r="DU110" i="1"/>
  <c r="EP110" i="1"/>
  <c r="FK110" i="1"/>
  <c r="GF110" i="1"/>
  <c r="I111" i="1"/>
  <c r="J111" i="1"/>
  <c r="K111" i="1"/>
  <c r="L111" i="1"/>
  <c r="M111" i="1"/>
  <c r="N111" i="1"/>
  <c r="O111" i="1"/>
  <c r="P111" i="1"/>
  <c r="Q111" i="1"/>
  <c r="S111" i="1"/>
  <c r="AO111" i="1"/>
  <c r="F111" i="1"/>
  <c r="BJ111" i="1"/>
  <c r="G111" i="1"/>
  <c r="CE111" i="1"/>
  <c r="CZ111" i="1"/>
  <c r="DU111" i="1"/>
  <c r="EP111" i="1"/>
  <c r="FK111" i="1"/>
  <c r="GF111" i="1"/>
  <c r="I112" i="1"/>
  <c r="J112" i="1"/>
  <c r="K112" i="1"/>
  <c r="L112" i="1"/>
  <c r="M112" i="1"/>
  <c r="N112" i="1"/>
  <c r="O112" i="1"/>
  <c r="P112" i="1"/>
  <c r="Q112" i="1"/>
  <c r="S112" i="1"/>
  <c r="AO112" i="1"/>
  <c r="BJ112" i="1"/>
  <c r="G112" i="1"/>
  <c r="CE112" i="1"/>
  <c r="CZ112" i="1"/>
  <c r="DU112" i="1"/>
  <c r="EP112" i="1"/>
  <c r="FK112" i="1"/>
  <c r="GF112" i="1"/>
  <c r="I113" i="1"/>
  <c r="J113" i="1"/>
  <c r="K113" i="1"/>
  <c r="L113" i="1"/>
  <c r="M113" i="1"/>
  <c r="N113" i="1"/>
  <c r="O113" i="1"/>
  <c r="P113" i="1"/>
  <c r="Q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DA113" i="1"/>
  <c r="DB113" i="1"/>
  <c r="DC113" i="1"/>
  <c r="DD113" i="1"/>
  <c r="DE113" i="1"/>
  <c r="DF113" i="1"/>
  <c r="DG113" i="1"/>
  <c r="DH113" i="1"/>
  <c r="DI113" i="1"/>
  <c r="DJ113" i="1"/>
  <c r="DK113" i="1"/>
  <c r="DK114" i="1"/>
  <c r="DL113" i="1"/>
  <c r="DM113" i="1"/>
  <c r="DM114" i="1"/>
  <c r="DN113" i="1"/>
  <c r="DO113" i="1"/>
  <c r="DO114" i="1"/>
  <c r="DP113" i="1"/>
  <c r="DQ113" i="1"/>
  <c r="DQ114" i="1"/>
  <c r="DR113" i="1"/>
  <c r="DS113" i="1"/>
  <c r="DS114" i="1"/>
  <c r="DT113" i="1"/>
  <c r="DU113" i="1"/>
  <c r="DV113" i="1"/>
  <c r="DW113" i="1"/>
  <c r="DW114" i="1"/>
  <c r="DX113" i="1"/>
  <c r="DY113" i="1"/>
  <c r="DY114" i="1"/>
  <c r="DZ113" i="1"/>
  <c r="EA113" i="1"/>
  <c r="EA114" i="1"/>
  <c r="EB113" i="1"/>
  <c r="EC113" i="1"/>
  <c r="ED113" i="1"/>
  <c r="EE113" i="1"/>
  <c r="EF113" i="1"/>
  <c r="EG113" i="1"/>
  <c r="EH113" i="1"/>
  <c r="EI113" i="1"/>
  <c r="EJ113" i="1"/>
  <c r="EK113" i="1"/>
  <c r="EL113" i="1"/>
  <c r="EM113" i="1"/>
  <c r="EN113" i="1"/>
  <c r="EO113" i="1"/>
  <c r="EQ113" i="1"/>
  <c r="ER113" i="1"/>
  <c r="ES113" i="1"/>
  <c r="ET113" i="1"/>
  <c r="EU113" i="1"/>
  <c r="EV113" i="1"/>
  <c r="EW113" i="1"/>
  <c r="EX113" i="1"/>
  <c r="EY113" i="1"/>
  <c r="EZ113" i="1"/>
  <c r="FA113" i="1"/>
  <c r="FB113" i="1"/>
  <c r="FC113" i="1"/>
  <c r="FD113" i="1"/>
  <c r="FE113" i="1"/>
  <c r="FF113" i="1"/>
  <c r="FG113" i="1"/>
  <c r="FH113" i="1"/>
  <c r="FI113" i="1"/>
  <c r="FJ113" i="1"/>
  <c r="FK113" i="1"/>
  <c r="FL113" i="1"/>
  <c r="FM113" i="1"/>
  <c r="FN113" i="1"/>
  <c r="FO113" i="1"/>
  <c r="FP113" i="1"/>
  <c r="FQ113" i="1"/>
  <c r="FR113" i="1"/>
  <c r="FS113" i="1"/>
  <c r="FT113" i="1"/>
  <c r="FU113" i="1"/>
  <c r="FV113" i="1"/>
  <c r="FW113" i="1"/>
  <c r="FX113" i="1"/>
  <c r="FY113" i="1"/>
  <c r="FZ113" i="1"/>
  <c r="GA113" i="1"/>
  <c r="GB113" i="1"/>
  <c r="GC113" i="1"/>
  <c r="GD113" i="1"/>
  <c r="GE113" i="1"/>
  <c r="T114" i="1"/>
  <c r="V114" i="1"/>
  <c r="X114" i="1"/>
  <c r="Z114" i="1"/>
  <c r="AB114" i="1"/>
  <c r="AD114" i="1"/>
  <c r="AF114" i="1"/>
  <c r="AH114" i="1"/>
  <c r="AJ114" i="1"/>
  <c r="AL114" i="1"/>
  <c r="AN114" i="1"/>
  <c r="AP114" i="1"/>
  <c r="AR114" i="1"/>
  <c r="AT114" i="1"/>
  <c r="AV114" i="1"/>
  <c r="AX114" i="1"/>
  <c r="AZ114" i="1"/>
  <c r="BB114" i="1"/>
  <c r="BD114" i="1"/>
  <c r="BF114" i="1"/>
  <c r="BH114" i="1"/>
  <c r="BL114" i="1"/>
  <c r="BN114" i="1"/>
  <c r="BP114" i="1"/>
  <c r="BR114" i="1"/>
  <c r="BT114" i="1"/>
  <c r="BV114" i="1"/>
  <c r="BX114" i="1"/>
  <c r="BZ114" i="1"/>
  <c r="CB114" i="1"/>
  <c r="CF114" i="1"/>
  <c r="CH114" i="1"/>
  <c r="CJ114" i="1"/>
  <c r="CL114" i="1"/>
  <c r="CN114" i="1"/>
  <c r="CP114" i="1"/>
  <c r="CR114" i="1"/>
  <c r="CT114" i="1"/>
  <c r="CV114" i="1"/>
  <c r="CX114" i="1"/>
  <c r="DB114" i="1"/>
  <c r="DD114" i="1"/>
  <c r="DF114" i="1"/>
  <c r="DH114" i="1"/>
  <c r="DJ114" i="1"/>
  <c r="DL114" i="1"/>
  <c r="DN114" i="1"/>
  <c r="DP114" i="1"/>
  <c r="DR114" i="1"/>
  <c r="DX114" i="1"/>
  <c r="DZ114" i="1"/>
  <c r="ED114" i="1"/>
  <c r="EF114" i="1"/>
  <c r="EH114" i="1"/>
  <c r="EJ114" i="1"/>
  <c r="EL114" i="1"/>
  <c r="EN114" i="1"/>
  <c r="ER114" i="1"/>
  <c r="ET114" i="1"/>
  <c r="EV114" i="1"/>
  <c r="EX114" i="1"/>
  <c r="EZ114" i="1"/>
  <c r="FB114" i="1"/>
  <c r="FD114" i="1"/>
  <c r="FF114" i="1"/>
  <c r="FH114" i="1"/>
  <c r="FL114" i="1"/>
  <c r="FN114" i="1"/>
  <c r="FP114" i="1"/>
  <c r="FR114" i="1"/>
  <c r="FT114" i="1"/>
  <c r="FV114" i="1"/>
  <c r="FX114" i="1"/>
  <c r="FZ114" i="1"/>
  <c r="GB114" i="1"/>
  <c r="GD114" i="1"/>
  <c r="H111" i="1"/>
  <c r="GF113" i="1"/>
  <c r="EP113" i="1"/>
  <c r="CZ113" i="1"/>
  <c r="BJ113" i="1"/>
  <c r="G110" i="1"/>
  <c r="G113" i="1"/>
  <c r="G107" i="1"/>
  <c r="G108" i="1"/>
  <c r="AO108" i="1"/>
  <c r="R107" i="1"/>
  <c r="R108" i="1"/>
  <c r="H107" i="1"/>
  <c r="H108" i="1"/>
  <c r="G104" i="1"/>
  <c r="R104" i="1"/>
  <c r="G102" i="1"/>
  <c r="R102" i="1"/>
  <c r="G100" i="1"/>
  <c r="R100" i="1"/>
  <c r="G98" i="1"/>
  <c r="R98" i="1"/>
  <c r="G96" i="1"/>
  <c r="F96" i="1"/>
  <c r="R96" i="1"/>
  <c r="F71" i="1"/>
  <c r="F112" i="1"/>
  <c r="H112" i="1"/>
  <c r="F110" i="1"/>
  <c r="F113" i="1"/>
  <c r="H110" i="1"/>
  <c r="F107" i="1"/>
  <c r="F108" i="1"/>
  <c r="G105" i="1"/>
  <c r="R105" i="1"/>
  <c r="F104" i="1"/>
  <c r="G103" i="1"/>
  <c r="R103" i="1"/>
  <c r="F102" i="1"/>
  <c r="G101" i="1"/>
  <c r="R101" i="1"/>
  <c r="F100" i="1"/>
  <c r="G99" i="1"/>
  <c r="R99" i="1"/>
  <c r="F98" i="1"/>
  <c r="G97" i="1"/>
  <c r="R97" i="1"/>
  <c r="DI114" i="1"/>
  <c r="DG114" i="1"/>
  <c r="DE114" i="1"/>
  <c r="DC114" i="1"/>
  <c r="DA114" i="1"/>
  <c r="FK78" i="1"/>
  <c r="GE114" i="1"/>
  <c r="GC114" i="1"/>
  <c r="GA114" i="1"/>
  <c r="FY114" i="1"/>
  <c r="FW114" i="1"/>
  <c r="FU114" i="1"/>
  <c r="FS114" i="1"/>
  <c r="FQ114" i="1"/>
  <c r="FO114" i="1"/>
  <c r="FM114" i="1"/>
  <c r="FI114" i="1"/>
  <c r="FG114" i="1"/>
  <c r="FE114" i="1"/>
  <c r="FC114" i="1"/>
  <c r="FA114" i="1"/>
  <c r="EY114" i="1"/>
  <c r="EW114" i="1"/>
  <c r="EU114" i="1"/>
  <c r="ES114" i="1"/>
  <c r="EQ114" i="1"/>
  <c r="CW114" i="1"/>
  <c r="CU114" i="1"/>
  <c r="CS114" i="1"/>
  <c r="CQ114" i="1"/>
  <c r="CO114" i="1"/>
  <c r="CM114" i="1"/>
  <c r="CK114" i="1"/>
  <c r="CI114" i="1"/>
  <c r="CG114" i="1"/>
  <c r="CC114" i="1"/>
  <c r="CA114" i="1"/>
  <c r="BY114" i="1"/>
  <c r="BW114" i="1"/>
  <c r="BU114" i="1"/>
  <c r="BS114" i="1"/>
  <c r="BQ114" i="1"/>
  <c r="BO114" i="1"/>
  <c r="BM114" i="1"/>
  <c r="BK114" i="1"/>
  <c r="R95" i="1"/>
  <c r="F95" i="1"/>
  <c r="R94" i="1"/>
  <c r="F94" i="1"/>
  <c r="G93" i="1"/>
  <c r="R93" i="1"/>
  <c r="G91" i="1"/>
  <c r="R91" i="1"/>
  <c r="G89" i="1"/>
  <c r="R89" i="1"/>
  <c r="G87" i="1"/>
  <c r="R87" i="1"/>
  <c r="G85" i="1"/>
  <c r="R85" i="1"/>
  <c r="G83" i="1"/>
  <c r="R83" i="1"/>
  <c r="G81" i="1"/>
  <c r="R81" i="1"/>
  <c r="H76" i="1"/>
  <c r="H74" i="1"/>
  <c r="H72" i="1"/>
  <c r="G71" i="1"/>
  <c r="EP70" i="1"/>
  <c r="F70" i="1"/>
  <c r="R70" i="1"/>
  <c r="G70" i="1"/>
  <c r="EP68" i="1"/>
  <c r="EB78" i="1"/>
  <c r="F68" i="1"/>
  <c r="R68" i="1"/>
  <c r="G68" i="1"/>
  <c r="H67" i="1"/>
  <c r="H65" i="1"/>
  <c r="H63" i="1"/>
  <c r="S61" i="1"/>
  <c r="S78" i="1"/>
  <c r="DT78" i="1"/>
  <c r="DT114" i="1"/>
  <c r="DU61" i="1"/>
  <c r="CZ78" i="1"/>
  <c r="BJ78" i="1"/>
  <c r="G60" i="1"/>
  <c r="R60" i="1"/>
  <c r="G58" i="1"/>
  <c r="R58" i="1"/>
  <c r="G56" i="1"/>
  <c r="R56" i="1"/>
  <c r="G54" i="1"/>
  <c r="R54" i="1"/>
  <c r="G51" i="1"/>
  <c r="F51" i="1"/>
  <c r="R51" i="1"/>
  <c r="G47" i="1"/>
  <c r="F47" i="1"/>
  <c r="R47" i="1"/>
  <c r="G43" i="1"/>
  <c r="F43" i="1"/>
  <c r="R43" i="1"/>
  <c r="H37" i="1"/>
  <c r="H33" i="1"/>
  <c r="G28" i="1"/>
  <c r="F28" i="1"/>
  <c r="R28" i="1"/>
  <c r="EP25" i="1"/>
  <c r="R25" i="1"/>
  <c r="EB29" i="1"/>
  <c r="F25" i="1"/>
  <c r="G25" i="1"/>
  <c r="H24" i="1"/>
  <c r="Q29" i="1"/>
  <c r="Q114" i="1"/>
  <c r="O29" i="1"/>
  <c r="O114" i="1"/>
  <c r="M29" i="1"/>
  <c r="M114" i="1"/>
  <c r="K29" i="1"/>
  <c r="K114" i="1"/>
  <c r="H20" i="1"/>
  <c r="I29" i="1"/>
  <c r="F19" i="1"/>
  <c r="FK29" i="1"/>
  <c r="F17" i="1"/>
  <c r="G17" i="1"/>
  <c r="AO29" i="1"/>
  <c r="AO114" i="1"/>
  <c r="R17" i="1"/>
  <c r="P29" i="1"/>
  <c r="L29" i="1"/>
  <c r="H17" i="1"/>
  <c r="R112" i="1"/>
  <c r="R111" i="1"/>
  <c r="R110" i="1"/>
  <c r="F93" i="1"/>
  <c r="G92" i="1"/>
  <c r="R92" i="1"/>
  <c r="F91" i="1"/>
  <c r="G90" i="1"/>
  <c r="R90" i="1"/>
  <c r="F89" i="1"/>
  <c r="G88" i="1"/>
  <c r="R88" i="1"/>
  <c r="F87" i="1"/>
  <c r="G86" i="1"/>
  <c r="R86" i="1"/>
  <c r="F85" i="1"/>
  <c r="G84" i="1"/>
  <c r="R84" i="1"/>
  <c r="F83" i="1"/>
  <c r="G82" i="1"/>
  <c r="R82" i="1"/>
  <c r="F81" i="1"/>
  <c r="G80" i="1"/>
  <c r="R80" i="1"/>
  <c r="F77" i="1"/>
  <c r="H77" i="1"/>
  <c r="FK75" i="1"/>
  <c r="R75" i="1"/>
  <c r="F74" i="1"/>
  <c r="R74" i="1"/>
  <c r="G74" i="1"/>
  <c r="F73" i="1"/>
  <c r="H73" i="1"/>
  <c r="S71" i="1"/>
  <c r="FJ78" i="1"/>
  <c r="FJ114" i="1"/>
  <c r="FK71" i="1"/>
  <c r="R71" i="1"/>
  <c r="H70" i="1"/>
  <c r="I69" i="1"/>
  <c r="DV78" i="1"/>
  <c r="DV114" i="1"/>
  <c r="H68" i="1"/>
  <c r="F66" i="1"/>
  <c r="H66" i="1"/>
  <c r="DU64" i="1"/>
  <c r="R64" i="1"/>
  <c r="F63" i="1"/>
  <c r="R63" i="1"/>
  <c r="G63" i="1"/>
  <c r="F62" i="1"/>
  <c r="H62" i="1"/>
  <c r="GF78" i="1"/>
  <c r="EP78" i="1"/>
  <c r="G61" i="1"/>
  <c r="F60" i="1"/>
  <c r="G59" i="1"/>
  <c r="R59" i="1"/>
  <c r="F58" i="1"/>
  <c r="G57" i="1"/>
  <c r="R57" i="1"/>
  <c r="F56" i="1"/>
  <c r="G55" i="1"/>
  <c r="R55" i="1"/>
  <c r="F54" i="1"/>
  <c r="G53" i="1"/>
  <c r="F53" i="1"/>
  <c r="R53" i="1"/>
  <c r="G49" i="1"/>
  <c r="F49" i="1"/>
  <c r="R49" i="1"/>
  <c r="G45" i="1"/>
  <c r="F45" i="1"/>
  <c r="R45" i="1"/>
  <c r="G41" i="1"/>
  <c r="F41" i="1"/>
  <c r="R41" i="1"/>
  <c r="P78" i="1"/>
  <c r="N78" i="1"/>
  <c r="N114" i="1"/>
  <c r="L78" i="1"/>
  <c r="J78" i="1"/>
  <c r="J114" i="1"/>
  <c r="H41" i="1"/>
  <c r="I39" i="1"/>
  <c r="H35" i="1"/>
  <c r="S39" i="1"/>
  <c r="F39" i="1"/>
  <c r="H31" i="1"/>
  <c r="G26" i="1"/>
  <c r="F26" i="1"/>
  <c r="R26" i="1"/>
  <c r="S22" i="1"/>
  <c r="DU22" i="1"/>
  <c r="R22" i="1"/>
  <c r="F22" i="1"/>
  <c r="G19" i="1"/>
  <c r="R77" i="1"/>
  <c r="R76" i="1"/>
  <c r="R73" i="1"/>
  <c r="R72" i="1"/>
  <c r="R67" i="1"/>
  <c r="R66" i="1"/>
  <c r="R65" i="1"/>
  <c r="R62" i="1"/>
  <c r="G52" i="1"/>
  <c r="R52" i="1"/>
  <c r="G50" i="1"/>
  <c r="R50" i="1"/>
  <c r="G48" i="1"/>
  <c r="R48" i="1"/>
  <c r="G46" i="1"/>
  <c r="R46" i="1"/>
  <c r="G44" i="1"/>
  <c r="R44" i="1"/>
  <c r="G42" i="1"/>
  <c r="R42" i="1"/>
  <c r="F38" i="1"/>
  <c r="H38" i="1"/>
  <c r="F36" i="1"/>
  <c r="H36" i="1"/>
  <c r="F34" i="1"/>
  <c r="H34" i="1"/>
  <c r="F32" i="1"/>
  <c r="H32" i="1"/>
  <c r="GF39" i="1"/>
  <c r="EP39" i="1"/>
  <c r="CZ39" i="1"/>
  <c r="BJ39" i="1"/>
  <c r="BJ114" i="1"/>
  <c r="G31" i="1"/>
  <c r="G39" i="1"/>
  <c r="G27" i="1"/>
  <c r="R27" i="1"/>
  <c r="H25" i="1"/>
  <c r="F23" i="1"/>
  <c r="H23" i="1"/>
  <c r="CZ21" i="1"/>
  <c r="CY29" i="1"/>
  <c r="CY114" i="1"/>
  <c r="F21" i="1"/>
  <c r="S21" i="1"/>
  <c r="H21" i="1"/>
  <c r="S19" i="1"/>
  <c r="S29" i="1"/>
  <c r="S114" i="1"/>
  <c r="CE19" i="1"/>
  <c r="R19" i="1"/>
  <c r="G18" i="1"/>
  <c r="R18" i="1"/>
  <c r="R38" i="1"/>
  <c r="R37" i="1"/>
  <c r="R36" i="1"/>
  <c r="R35" i="1"/>
  <c r="R34" i="1"/>
  <c r="R33" i="1"/>
  <c r="R32" i="1"/>
  <c r="R31" i="1"/>
  <c r="R24" i="1"/>
  <c r="R23" i="1"/>
  <c r="R20" i="1"/>
  <c r="G21" i="1"/>
  <c r="CZ29" i="1"/>
  <c r="CZ114" i="1"/>
  <c r="H78" i="1"/>
  <c r="H29" i="1"/>
  <c r="H114" i="1"/>
  <c r="P114" i="1"/>
  <c r="F29" i="1"/>
  <c r="DU29" i="1"/>
  <c r="DU78" i="1"/>
  <c r="G64" i="1"/>
  <c r="R39" i="1"/>
  <c r="R21" i="1"/>
  <c r="G22" i="1"/>
  <c r="GF114" i="1"/>
  <c r="EP29" i="1"/>
  <c r="EP114" i="1"/>
  <c r="H39" i="1"/>
  <c r="R61" i="1"/>
  <c r="R78" i="1"/>
  <c r="H69" i="1"/>
  <c r="I78" i="1"/>
  <c r="I114" i="1"/>
  <c r="R113" i="1"/>
  <c r="L114" i="1"/>
  <c r="R29" i="1"/>
  <c r="G29" i="1"/>
  <c r="CE29" i="1"/>
  <c r="CE114" i="1"/>
  <c r="FK114" i="1"/>
  <c r="EB114" i="1"/>
  <c r="F61" i="1"/>
  <c r="F78" i="1"/>
  <c r="G75" i="1"/>
  <c r="G78" i="1"/>
  <c r="H113" i="1"/>
  <c r="F64" i="1"/>
  <c r="F75" i="1"/>
  <c r="G114" i="1"/>
  <c r="F114" i="1"/>
  <c r="R114" i="1"/>
  <c r="DU114" i="1"/>
</calcChain>
</file>

<file path=xl/sharedStrings.xml><?xml version="1.0" encoding="utf-8"?>
<sst xmlns="http://schemas.openxmlformats.org/spreadsheetml/2006/main" count="520" uniqueCount="241">
  <si>
    <t>Wydział Elektryczny</t>
  </si>
  <si>
    <t>Nazwa kierunku studiów</t>
  </si>
  <si>
    <t>Automatyka i robotyka</t>
  </si>
  <si>
    <t>Dziedziny nauki</t>
  </si>
  <si>
    <t>dziedzina nauk inżynieryjno-technicznych</t>
  </si>
  <si>
    <t>Dyscypliny naukowe</t>
  </si>
  <si>
    <t>automatyka, elektronika i elektrotechnika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</si>
  <si>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</si>
  <si>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</si>
  <si>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</si>
  <si>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</si>
  <si>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</si>
  <si>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</si>
  <si>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</si>
  <si>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</si>
  <si>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</si>
  <si>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</si>
  <si>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</si>
  <si>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AR_1A_S_2021_2022_Z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</si>
  <si>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</si>
  <si>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</si>
  <si>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</si>
  <si>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</si>
  <si>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</si>
  <si>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</si>
  <si>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</si>
  <si>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</si>
  <si>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</si>
  <si>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</si>
  <si>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</si>
  <si>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</si>
  <si>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</si>
  <si>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</si>
  <si>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</si>
  <si>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</si>
  <si>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</si>
  <si>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</si>
  <si>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</si>
  <si>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</si>
  <si>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</si>
  <si>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</si>
  <si>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</si>
  <si>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</si>
  <si>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</si>
  <si>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</si>
  <si>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</si>
  <si>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</si>
  <si>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</si>
  <si>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</si>
  <si>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</si>
  <si>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</si>
  <si>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</si>
  <si>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</si>
  <si>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</si>
  <si>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</si>
  <si>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</si>
  <si>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</si>
  <si>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</si>
  <si>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</si>
  <si>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</si>
  <si>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</si>
  <si>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</si>
  <si>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Problemy ekologiczne w technice</t>
  </si>
  <si>
    <t>A02</t>
  </si>
  <si>
    <t>Wychowanie fizyczne 1</t>
  </si>
  <si>
    <t>Blok obieralny 2</t>
  </si>
  <si>
    <t>A04</t>
  </si>
  <si>
    <t>Wychowanie fizyczne 2</t>
  </si>
  <si>
    <t>Blok obieralny 4</t>
  </si>
  <si>
    <t>Blok obieralny 5</t>
  </si>
  <si>
    <t>e</t>
  </si>
  <si>
    <t>A07</t>
  </si>
  <si>
    <t>BHP i ergonomia</t>
  </si>
  <si>
    <t>A08</t>
  </si>
  <si>
    <t>Ochrona własności intelektualnej</t>
  </si>
  <si>
    <t>Blok obieralny 6</t>
  </si>
  <si>
    <t>A10</t>
  </si>
  <si>
    <t>Socjologia</t>
  </si>
  <si>
    <t>A11</t>
  </si>
  <si>
    <t>Etyka</t>
  </si>
  <si>
    <t>A14</t>
  </si>
  <si>
    <t>Filozofia</t>
  </si>
  <si>
    <t>Razem</t>
  </si>
  <si>
    <t>Moduły/Przedmioty kształcenia podstawowego</t>
  </si>
  <si>
    <t>B01</t>
  </si>
  <si>
    <t>Algebra</t>
  </si>
  <si>
    <t>B02</t>
  </si>
  <si>
    <t>Wprowadzenie do analizy matematycznej</t>
  </si>
  <si>
    <t>B03</t>
  </si>
  <si>
    <t>Podstawy algorytmizacji i programowania</t>
  </si>
  <si>
    <t>B04</t>
  </si>
  <si>
    <t>Grafika inżynierska</t>
  </si>
  <si>
    <t>B05</t>
  </si>
  <si>
    <t>Fizyka 1</t>
  </si>
  <si>
    <t>B06</t>
  </si>
  <si>
    <t>Informatyka i programowanie obiektowe</t>
  </si>
  <si>
    <t>B07</t>
  </si>
  <si>
    <t>Analiza matematyczna</t>
  </si>
  <si>
    <t>B08</t>
  </si>
  <si>
    <t>Fizyka 2</t>
  </si>
  <si>
    <t>Moduły/Przedmioty kształcenia kierunkowego</t>
  </si>
  <si>
    <t>C01</t>
  </si>
  <si>
    <t>Wprowadzenie do automatyki i robotyki</t>
  </si>
  <si>
    <t>C02</t>
  </si>
  <si>
    <t>Komputerowe wspomaganie prac inżynierskich</t>
  </si>
  <si>
    <t>C03</t>
  </si>
  <si>
    <t>Metody matematyczne automatyki i robotyki</t>
  </si>
  <si>
    <t>C04</t>
  </si>
  <si>
    <t>Inżynieria materiałowa</t>
  </si>
  <si>
    <t>C05</t>
  </si>
  <si>
    <t>Sygnały i systemy dynamiczne</t>
  </si>
  <si>
    <t>C06</t>
  </si>
  <si>
    <t>Sterowniki swobodnie programowalne</t>
  </si>
  <si>
    <t>C07</t>
  </si>
  <si>
    <t>Elektrotechnika</t>
  </si>
  <si>
    <t>C08</t>
  </si>
  <si>
    <t>Teoria sterowania</t>
  </si>
  <si>
    <t>C09</t>
  </si>
  <si>
    <t>Projektowanie układów sterowania dyskretnego</t>
  </si>
  <si>
    <t>C10</t>
  </si>
  <si>
    <t>Modelowanie i identyfikacja procesów</t>
  </si>
  <si>
    <t>C11</t>
  </si>
  <si>
    <t>Metrologia przemysłowa</t>
  </si>
  <si>
    <t>C12</t>
  </si>
  <si>
    <t>Informatyka przemysłowa</t>
  </si>
  <si>
    <t>C13</t>
  </si>
  <si>
    <t>Elektronika analogowa i cyfrowa</t>
  </si>
  <si>
    <t>C14</t>
  </si>
  <si>
    <t>Maszyny i napędy elektryczne</t>
  </si>
  <si>
    <t>C15</t>
  </si>
  <si>
    <t>Mikrokontrolery i urządzenia wbudowane</t>
  </si>
  <si>
    <t>C16</t>
  </si>
  <si>
    <t>Cyfrowe algorytmy sterowania</t>
  </si>
  <si>
    <t>C17</t>
  </si>
  <si>
    <t>Nieliniowe układy sterowania</t>
  </si>
  <si>
    <t>C18</t>
  </si>
  <si>
    <t>Teoria manipulatorów</t>
  </si>
  <si>
    <t>C19</t>
  </si>
  <si>
    <t>Techniki przetwarzania sygnałów</t>
  </si>
  <si>
    <t>C20</t>
  </si>
  <si>
    <t>Metody sztucznej inteligencji i inżynierii wiedzy</t>
  </si>
  <si>
    <t>Blok obieralny 7</t>
  </si>
  <si>
    <t>C22</t>
  </si>
  <si>
    <t>Technika regulacji automatycznej</t>
  </si>
  <si>
    <t>Blok obieralny 8</t>
  </si>
  <si>
    <t>Blok obieralny 9</t>
  </si>
  <si>
    <t>C25</t>
  </si>
  <si>
    <t>Platformy systemów wbudowanych</t>
  </si>
  <si>
    <t>C26</t>
  </si>
  <si>
    <t>Przetwarzanie i analiza obrazów</t>
  </si>
  <si>
    <t>C27</t>
  </si>
  <si>
    <t>Sterowanie optymalne i modalne</t>
  </si>
  <si>
    <t>Blok obieralny 10</t>
  </si>
  <si>
    <t>Blok obieralny 11</t>
  </si>
  <si>
    <t>Blok obieralny 12</t>
  </si>
  <si>
    <t>Blok obieralny 13</t>
  </si>
  <si>
    <t>C32</t>
  </si>
  <si>
    <t>Praca dyplomowa inżynierska</t>
  </si>
  <si>
    <t>C33</t>
  </si>
  <si>
    <t>Seminarium dyplomowe</t>
  </si>
  <si>
    <t>Blok obieralny 14</t>
  </si>
  <si>
    <t>Blok obieralny 15</t>
  </si>
  <si>
    <t>C36</t>
  </si>
  <si>
    <t>Instalacje elektryczne</t>
  </si>
  <si>
    <t>C37</t>
  </si>
  <si>
    <t>Miernictwo wielkości nieelektrycznych</t>
  </si>
  <si>
    <t>Moduły/Przedmioty obieralne</t>
  </si>
  <si>
    <t>A03.1</t>
  </si>
  <si>
    <t>Język angielski 1</t>
  </si>
  <si>
    <t>A03.2</t>
  </si>
  <si>
    <t>Język niemiecki 1</t>
  </si>
  <si>
    <t>A05.1</t>
  </si>
  <si>
    <t>Język angielski 2</t>
  </si>
  <si>
    <t>A05.2</t>
  </si>
  <si>
    <t>Język niemiecki 2</t>
  </si>
  <si>
    <t>A06.1</t>
  </si>
  <si>
    <t>Język angielski 3</t>
  </si>
  <si>
    <t>A06.2</t>
  </si>
  <si>
    <t>Język niemiecki 3</t>
  </si>
  <si>
    <t>A09.1</t>
  </si>
  <si>
    <t>Aspekty prawne przedsiębiorczości</t>
  </si>
  <si>
    <t>A09.2</t>
  </si>
  <si>
    <t>Ekonomika zarządzania jakością</t>
  </si>
  <si>
    <t>C21.1</t>
  </si>
  <si>
    <t>Przemysłowe systemy wizualizacji i monitorowania procesów</t>
  </si>
  <si>
    <t>C21.2</t>
  </si>
  <si>
    <t>Diagnostyka i nadzór procesów przemysłowych</t>
  </si>
  <si>
    <t>C23.1</t>
  </si>
  <si>
    <t>Optoelektronika w automatyce</t>
  </si>
  <si>
    <t>C23.2</t>
  </si>
  <si>
    <t>Czujniki fotoniczne i systemy światłowodowe w automatyce i robotyce</t>
  </si>
  <si>
    <t>C24.1</t>
  </si>
  <si>
    <t>Programowanie cyfrowych serwonapędów</t>
  </si>
  <si>
    <t>C24.2</t>
  </si>
  <si>
    <t>Projektowanie systemów kontrolno-pomiarowych</t>
  </si>
  <si>
    <t>C28.1</t>
  </si>
  <si>
    <t>Roboty mobilne</t>
  </si>
  <si>
    <t>C28.2</t>
  </si>
  <si>
    <t>Metody nawigacji w robotyce mobilnej</t>
  </si>
  <si>
    <t>C29.1</t>
  </si>
  <si>
    <t>Elementy identyfikacji w zastosowaniach pomiarowych</t>
  </si>
  <si>
    <t>C29.2</t>
  </si>
  <si>
    <t>Analiza danych pomiarowych</t>
  </si>
  <si>
    <t>C30.1</t>
  </si>
  <si>
    <t>Inżynierskie metody optymalizacji</t>
  </si>
  <si>
    <t>C30.2</t>
  </si>
  <si>
    <t>Elementy programowania matematycznego</t>
  </si>
  <si>
    <t>C31.1</t>
  </si>
  <si>
    <t>Sterowanie procesami dyskretnymi</t>
  </si>
  <si>
    <t>C31.2</t>
  </si>
  <si>
    <t>Badania operacyjne</t>
  </si>
  <si>
    <t>C34.1</t>
  </si>
  <si>
    <t>Robotyka przemysłowa</t>
  </si>
  <si>
    <t>C34.2</t>
  </si>
  <si>
    <t>Projektowanie stanowisk zrobotyzowanych</t>
  </si>
  <si>
    <t>C35.1</t>
  </si>
  <si>
    <t>Sterowanie złożonymi układami mechanicznymi</t>
  </si>
  <si>
    <t>C35.2</t>
  </si>
  <si>
    <t>Elementy nieliniowego modelowania i sterowania</t>
  </si>
  <si>
    <t>Praktyki zawodowe (w tygodniach)</t>
  </si>
  <si>
    <t>P01</t>
  </si>
  <si>
    <t>Praktyka zawodowa</t>
  </si>
  <si>
    <t>Przedmioty jednorazowe</t>
  </si>
  <si>
    <t>A12</t>
  </si>
  <si>
    <t>Szkolenie BHP i przeciwpożarowe</t>
  </si>
  <si>
    <t>A13</t>
  </si>
  <si>
    <t>Szkolenie biblioteczne</t>
  </si>
  <si>
    <t>A15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</si>
  <si>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</si>
  <si>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</si>
  <si>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</si>
  <si>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</si>
  <si>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</si>
  <si>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</si>
  <si>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</si>
  <si>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</si>
  <si>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</si>
  <si>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</si>
  <si>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praca dyplomowa</t>
  </si>
  <si>
    <t>praktyki</t>
  </si>
  <si>
    <t xml:space="preserve">Załącznik nr 1 do Uchwały nr  162 Senatu ZUT z dnia 28 czerwca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</si>
</sst>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6DA69467-6F3D-4AD7-9B93-53466854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D78D6048-AC49-461B-901E-2D81FB40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8"/>
  <sheetViews>
    <sheetView tabSelected="1" topLeftCell="AU1" workbookViewId="0">
      <selection activeCell="BV9" sqref="BV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85546875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85546875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85546875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85546875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85546875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5703125" customWidth="1"/>
    <col min="173" max="173" width="2" customWidth="1"/>
    <col min="174" max="174" width="3.85546875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240</v>
      </c>
    </row>
    <row r="11" spans="1:188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53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56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54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55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57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58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4" t="s">
        <v>47</v>
      </c>
      <c r="AB14" s="18" t="s">
        <v>33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8"/>
      <c r="AU14" s="18"/>
      <c r="AV14" s="14" t="s">
        <v>47</v>
      </c>
      <c r="AW14" s="18" t="s">
        <v>33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8"/>
      <c r="BP14" s="18"/>
      <c r="BQ14" s="14" t="s">
        <v>47</v>
      </c>
      <c r="BR14" s="18" t="s">
        <v>33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8"/>
      <c r="CK14" s="18"/>
      <c r="CL14" s="14" t="s">
        <v>47</v>
      </c>
      <c r="CM14" s="18" t="s">
        <v>33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  <c r="DA14" s="18" t="s">
        <v>32</v>
      </c>
      <c r="DB14" s="18"/>
      <c r="DC14" s="18"/>
      <c r="DD14" s="18"/>
      <c r="DE14" s="18"/>
      <c r="DF14" s="18"/>
      <c r="DG14" s="14" t="s">
        <v>47</v>
      </c>
      <c r="DH14" s="18" t="s">
        <v>33</v>
      </c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47</v>
      </c>
      <c r="DU14" s="14" t="s">
        <v>48</v>
      </c>
      <c r="DV14" s="18" t="s">
        <v>32</v>
      </c>
      <c r="DW14" s="18"/>
      <c r="DX14" s="18"/>
      <c r="DY14" s="18"/>
      <c r="DZ14" s="18"/>
      <c r="EA14" s="18"/>
      <c r="EB14" s="14" t="s">
        <v>47</v>
      </c>
      <c r="EC14" s="18" t="s">
        <v>33</v>
      </c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47</v>
      </c>
      <c r="EP14" s="14" t="s">
        <v>48</v>
      </c>
      <c r="EQ14" s="18" t="s">
        <v>32</v>
      </c>
      <c r="ER14" s="18"/>
      <c r="ES14" s="18"/>
      <c r="ET14" s="18"/>
      <c r="EU14" s="18"/>
      <c r="EV14" s="18"/>
      <c r="EW14" s="14" t="s">
        <v>47</v>
      </c>
      <c r="EX14" s="18" t="s">
        <v>33</v>
      </c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47</v>
      </c>
      <c r="FK14" s="14" t="s">
        <v>48</v>
      </c>
      <c r="FL14" s="18" t="s">
        <v>32</v>
      </c>
      <c r="FM14" s="18"/>
      <c r="FN14" s="18"/>
      <c r="FO14" s="18"/>
      <c r="FP14" s="18"/>
      <c r="FQ14" s="18"/>
      <c r="FR14" s="14" t="s">
        <v>47</v>
      </c>
      <c r="FS14" s="18" t="s">
        <v>33</v>
      </c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47</v>
      </c>
      <c r="GF14" s="14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4"/>
      <c r="AB15" s="16" t="s">
        <v>35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4"/>
      <c r="AW15" s="16" t="s">
        <v>35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4"/>
      <c r="BR15" s="16" t="s">
        <v>35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4"/>
      <c r="CM15" s="16" t="s">
        <v>35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4"/>
      <c r="DH15" s="16" t="s">
        <v>35</v>
      </c>
      <c r="DI15" s="16"/>
      <c r="DJ15" s="16" t="s">
        <v>37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4"/>
      <c r="EC15" s="16" t="s">
        <v>35</v>
      </c>
      <c r="ED15" s="16"/>
      <c r="EE15" s="16" t="s">
        <v>37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4"/>
      <c r="EX15" s="16" t="s">
        <v>35</v>
      </c>
      <c r="EY15" s="16"/>
      <c r="EZ15" s="16" t="s">
        <v>37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41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4"/>
      <c r="FS15" s="16" t="s">
        <v>35</v>
      </c>
      <c r="FT15" s="16"/>
      <c r="FU15" s="16" t="s">
        <v>37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41</v>
      </c>
      <c r="GD15" s="16"/>
      <c r="GE15" s="14"/>
      <c r="GF15" s="14"/>
    </row>
    <row r="16" spans="1:188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">
      <c r="A17" s="6"/>
      <c r="B17" s="6"/>
      <c r="C17" s="6"/>
      <c r="D17" s="6" t="s">
        <v>61</v>
      </c>
      <c r="E17" s="3" t="s">
        <v>62</v>
      </c>
      <c r="F17" s="6">
        <f>COUNTIF(U17:GD17,"e")</f>
        <v>0</v>
      </c>
      <c r="G17" s="6">
        <f>COUNTIF(U17:GD17,"z")</f>
        <v>1</v>
      </c>
      <c r="H17" s="6">
        <f t="shared" ref="H17:H28" si="0">SUM(I17:Q17)</f>
        <v>15</v>
      </c>
      <c r="I17" s="6">
        <f t="shared" ref="I17:I28" si="1">U17+AP17+BK17+CF17+DA17+DV17+EQ17+FL17</f>
        <v>15</v>
      </c>
      <c r="J17" s="6">
        <f t="shared" ref="J17:J28" si="2">W17+AR17+BM17+CH17+DC17+DX17+ES17+FN17</f>
        <v>0</v>
      </c>
      <c r="K17" s="6">
        <f t="shared" ref="K17:K28" si="3">Y17+AT17+BO17+CJ17+DE17+DZ17+EU17+FP17</f>
        <v>0</v>
      </c>
      <c r="L17" s="6">
        <f t="shared" ref="L17:L28" si="4">AB17+AW17+BR17+CM17+DH17+EC17+EX17+FS17</f>
        <v>0</v>
      </c>
      <c r="M17" s="6">
        <f t="shared" ref="M17:M28" si="5">AD17+AY17+BT17+CO17+DJ17+EE17+EZ17+FU17</f>
        <v>0</v>
      </c>
      <c r="N17" s="6">
        <f t="shared" ref="N17:N28" si="6">AF17+BA17+BV17+CQ17+DL17+EG17+FB17+FW17</f>
        <v>0</v>
      </c>
      <c r="O17" s="6">
        <f t="shared" ref="O17:O28" si="7">AH17+BC17+BX17+CS17+DN17+EI17+FD17+FY17</f>
        <v>0</v>
      </c>
      <c r="P17" s="6">
        <f t="shared" ref="P17:P28" si="8">AJ17+BE17+BZ17+CU17+DP17+EK17+FF17+GA17</f>
        <v>0</v>
      </c>
      <c r="Q17" s="6">
        <f t="shared" ref="Q17:Q28" si="9">AL17+BG17+CB17+CW17+DR17+EM17+FH17+GC17</f>
        <v>0</v>
      </c>
      <c r="R17" s="7">
        <f t="shared" ref="R17:R28" si="10">AO17+BJ17+CE17+CZ17+DU17+EP17+FK17+GF17</f>
        <v>1</v>
      </c>
      <c r="S17" s="7">
        <f t="shared" ref="S17:S28" si="11">AN17+BI17+CD17+CY17+DT17+EO17+FJ17+GE17</f>
        <v>0</v>
      </c>
      <c r="T17" s="7">
        <v>0.6</v>
      </c>
      <c r="U17" s="11">
        <v>15</v>
      </c>
      <c r="V17" s="10" t="s">
        <v>60</v>
      </c>
      <c r="W17" s="11"/>
      <c r="X17" s="10"/>
      <c r="Y17" s="11"/>
      <c r="Z17" s="10"/>
      <c r="AA17" s="7">
        <v>1</v>
      </c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8" si="12">AA17+AN17</f>
        <v>1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8" si="13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8" si="14">BQ17+CD17</f>
        <v>0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8" si="15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8" si="16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8" si="17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8" si="18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8" si="19">FR17+GE17</f>
        <v>0</v>
      </c>
    </row>
    <row r="18" spans="1:188" x14ac:dyDescent="0.2">
      <c r="A18" s="6"/>
      <c r="B18" s="6"/>
      <c r="C18" s="6"/>
      <c r="D18" s="6" t="s">
        <v>63</v>
      </c>
      <c r="E18" s="3" t="s">
        <v>64</v>
      </c>
      <c r="F18" s="6">
        <f>COUNTIF(U18:GD18,"e")</f>
        <v>0</v>
      </c>
      <c r="G18" s="6">
        <f>COUNTIF(U18:GD18,"z")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30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0</v>
      </c>
      <c r="S18" s="7">
        <f t="shared" si="11"/>
        <v>0</v>
      </c>
      <c r="T18" s="7">
        <v>0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7"/>
      <c r="BR18" s="11">
        <v>30</v>
      </c>
      <c r="BS18" s="10" t="s">
        <v>60</v>
      </c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>
        <v>0</v>
      </c>
      <c r="CE18" s="7">
        <f t="shared" si="14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2</v>
      </c>
      <c r="B19" s="6">
        <v>1</v>
      </c>
      <c r="C19" s="6"/>
      <c r="D19" s="6"/>
      <c r="E19" s="3" t="s">
        <v>65</v>
      </c>
      <c r="F19" s="6">
        <f>$B$19*COUNTIF(U19:GD19,"e")</f>
        <v>0</v>
      </c>
      <c r="G19" s="6">
        <f>$B$19*COUNTIF(U19:GD19,"z")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30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2</v>
      </c>
      <c r="T19" s="7">
        <f>$B$19*1.2</f>
        <v>1.2</v>
      </c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>
        <f>$B$19*30</f>
        <v>30</v>
      </c>
      <c r="BW19" s="10" t="s">
        <v>60</v>
      </c>
      <c r="BX19" s="11"/>
      <c r="BY19" s="10"/>
      <c r="BZ19" s="11"/>
      <c r="CA19" s="10"/>
      <c r="CB19" s="11"/>
      <c r="CC19" s="10"/>
      <c r="CD19" s="7">
        <f>$B$19*2</f>
        <v>2</v>
      </c>
      <c r="CE19" s="7">
        <f t="shared" si="14"/>
        <v>2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/>
      <c r="B20" s="6"/>
      <c r="C20" s="6"/>
      <c r="D20" s="6" t="s">
        <v>66</v>
      </c>
      <c r="E20" s="3" t="s">
        <v>67</v>
      </c>
      <c r="F20" s="6">
        <f>COUNTIF(U20:GD20,"e")</f>
        <v>0</v>
      </c>
      <c r="G20" s="6">
        <f>COUNTIF(U20:GD20,"z")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30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0</v>
      </c>
      <c r="S20" s="7">
        <f t="shared" si="11"/>
        <v>0</v>
      </c>
      <c r="T20" s="7">
        <v>0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>
        <v>30</v>
      </c>
      <c r="CN20" s="10" t="s">
        <v>60</v>
      </c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>
        <v>0</v>
      </c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>
        <v>4</v>
      </c>
      <c r="B21" s="6">
        <v>1</v>
      </c>
      <c r="C21" s="6"/>
      <c r="D21" s="6"/>
      <c r="E21" s="3" t="s">
        <v>68</v>
      </c>
      <c r="F21" s="6">
        <f>$B$21*COUNTIF(U21:GD21,"e")</f>
        <v>0</v>
      </c>
      <c r="G21" s="6">
        <f>$B$21*COUNTIF(U21:GD21,"z")</f>
        <v>1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60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3</v>
      </c>
      <c r="S21" s="7">
        <f t="shared" si="11"/>
        <v>3</v>
      </c>
      <c r="T21" s="7">
        <f>$B$21*2.4</f>
        <v>2.4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>
        <f>$B$21*60</f>
        <v>60</v>
      </c>
      <c r="CR21" s="10" t="s">
        <v>60</v>
      </c>
      <c r="CS21" s="11"/>
      <c r="CT21" s="10"/>
      <c r="CU21" s="11"/>
      <c r="CV21" s="10"/>
      <c r="CW21" s="11"/>
      <c r="CX21" s="10"/>
      <c r="CY21" s="7">
        <f>$B$21*3</f>
        <v>3</v>
      </c>
      <c r="CZ21" s="7">
        <f t="shared" si="15"/>
        <v>3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>
        <v>5</v>
      </c>
      <c r="B22" s="6">
        <v>1</v>
      </c>
      <c r="C22" s="6"/>
      <c r="D22" s="6"/>
      <c r="E22" s="3" t="s">
        <v>69</v>
      </c>
      <c r="F22" s="6">
        <f>$B$22*COUNTIF(U22:GD22,"e")</f>
        <v>1</v>
      </c>
      <c r="G22" s="6">
        <f>$B$22*COUNTIF(U22:GD22,"z")</f>
        <v>0</v>
      </c>
      <c r="H22" s="6">
        <f t="shared" si="0"/>
        <v>60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60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3</v>
      </c>
      <c r="T22" s="7">
        <f>$B$22*2.6</f>
        <v>2.6</v>
      </c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>
        <f>$B$22*60</f>
        <v>60</v>
      </c>
      <c r="DM22" s="10" t="s">
        <v>70</v>
      </c>
      <c r="DN22" s="11"/>
      <c r="DO22" s="10"/>
      <c r="DP22" s="11"/>
      <c r="DQ22" s="10"/>
      <c r="DR22" s="11"/>
      <c r="DS22" s="10"/>
      <c r="DT22" s="7">
        <f>$B$22*3</f>
        <v>3</v>
      </c>
      <c r="DU22" s="7">
        <f t="shared" si="16"/>
        <v>3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/>
      <c r="B23" s="6"/>
      <c r="C23" s="6"/>
      <c r="D23" s="6" t="s">
        <v>71</v>
      </c>
      <c r="E23" s="3" t="s">
        <v>72</v>
      </c>
      <c r="F23" s="6">
        <f>COUNTIF(U23:GD23,"e")</f>
        <v>0</v>
      </c>
      <c r="G23" s="6">
        <f>COUNTIF(U23:GD23,"z")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0.6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>
        <v>15</v>
      </c>
      <c r="DW23" s="10" t="s">
        <v>60</v>
      </c>
      <c r="DX23" s="11"/>
      <c r="DY23" s="10"/>
      <c r="DZ23" s="11"/>
      <c r="EA23" s="10"/>
      <c r="EB23" s="7">
        <v>1</v>
      </c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1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/>
      <c r="B24" s="6"/>
      <c r="C24" s="6"/>
      <c r="D24" s="6" t="s">
        <v>73</v>
      </c>
      <c r="E24" s="3" t="s">
        <v>74</v>
      </c>
      <c r="F24" s="6">
        <f>COUNTIF(U24:GD24,"e")</f>
        <v>0</v>
      </c>
      <c r="G24" s="6">
        <f>COUNTIF(U24:GD24,"z")</f>
        <v>1</v>
      </c>
      <c r="H24" s="6">
        <f t="shared" si="0"/>
        <v>5</v>
      </c>
      <c r="I24" s="6">
        <f t="shared" si="1"/>
        <v>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0</v>
      </c>
      <c r="S24" s="7">
        <f t="shared" si="11"/>
        <v>0</v>
      </c>
      <c r="T24" s="7">
        <v>0</v>
      </c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>
        <v>5</v>
      </c>
      <c r="DW24" s="10" t="s">
        <v>60</v>
      </c>
      <c r="DX24" s="11"/>
      <c r="DY24" s="10"/>
      <c r="DZ24" s="11"/>
      <c r="EA24" s="10"/>
      <c r="EB24" s="7">
        <v>0</v>
      </c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7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>
        <v>6</v>
      </c>
      <c r="B25" s="6">
        <v>1</v>
      </c>
      <c r="C25" s="6"/>
      <c r="D25" s="6"/>
      <c r="E25" s="3" t="s">
        <v>75</v>
      </c>
      <c r="F25" s="6">
        <f>$B$25*COUNTIF(U25:GD25,"e")</f>
        <v>0</v>
      </c>
      <c r="G25" s="6">
        <f>$B$25*COUNTIF(U25:GD25,"z")</f>
        <v>1</v>
      </c>
      <c r="H25" s="6">
        <f t="shared" si="0"/>
        <v>30</v>
      </c>
      <c r="I25" s="6">
        <f t="shared" si="1"/>
        <v>30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2</v>
      </c>
      <c r="S25" s="7">
        <f t="shared" si="11"/>
        <v>0</v>
      </c>
      <c r="T25" s="7">
        <f>$B$25*1.2</f>
        <v>1.2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>
        <f>$B$25*30</f>
        <v>30</v>
      </c>
      <c r="DW25" s="10" t="s">
        <v>60</v>
      </c>
      <c r="DX25" s="11"/>
      <c r="DY25" s="10"/>
      <c r="DZ25" s="11"/>
      <c r="EA25" s="10"/>
      <c r="EB25" s="7">
        <f>$B$25*2</f>
        <v>2</v>
      </c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2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">
      <c r="A26" s="6"/>
      <c r="B26" s="6"/>
      <c r="C26" s="6"/>
      <c r="D26" s="6" t="s">
        <v>76</v>
      </c>
      <c r="E26" s="3" t="s">
        <v>77</v>
      </c>
      <c r="F26" s="6">
        <f>COUNTIF(U26:GD26,"e")</f>
        <v>0</v>
      </c>
      <c r="G26" s="6">
        <f>COUNTIF(U26:GD26,"z")</f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0.6</v>
      </c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7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7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>
        <v>15</v>
      </c>
      <c r="DW26" s="10" t="s">
        <v>60</v>
      </c>
      <c r="DX26" s="11"/>
      <c r="DY26" s="10"/>
      <c r="DZ26" s="11"/>
      <c r="EA26" s="10"/>
      <c r="EB26" s="7">
        <v>1</v>
      </c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1</v>
      </c>
      <c r="EQ26" s="11"/>
      <c r="ER26" s="10"/>
      <c r="ES26" s="11"/>
      <c r="ET26" s="10"/>
      <c r="EU26" s="11"/>
      <c r="EV26" s="10"/>
      <c r="EW26" s="7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x14ac:dyDescent="0.2">
      <c r="A27" s="6"/>
      <c r="B27" s="6"/>
      <c r="C27" s="6"/>
      <c r="D27" s="6" t="s">
        <v>78</v>
      </c>
      <c r="E27" s="3" t="s">
        <v>79</v>
      </c>
      <c r="F27" s="6">
        <f>COUNTIF(U27:GD27,"e")</f>
        <v>0</v>
      </c>
      <c r="G27" s="6">
        <f>COUNTIF(U27:GD27,"z")</f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0.6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7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7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>
        <v>15</v>
      </c>
      <c r="DW27" s="10" t="s">
        <v>60</v>
      </c>
      <c r="DX27" s="11"/>
      <c r="DY27" s="10"/>
      <c r="DZ27" s="11"/>
      <c r="EA27" s="10"/>
      <c r="EB27" s="7">
        <v>1</v>
      </c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  <c r="EQ27" s="11"/>
      <c r="ER27" s="10"/>
      <c r="ES27" s="11"/>
      <c r="ET27" s="10"/>
      <c r="EU27" s="11"/>
      <c r="EV27" s="10"/>
      <c r="EW27" s="7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18"/>
        <v>0</v>
      </c>
      <c r="FL27" s="11"/>
      <c r="FM27" s="10"/>
      <c r="FN27" s="11"/>
      <c r="FO27" s="10"/>
      <c r="FP27" s="11"/>
      <c r="FQ27" s="10"/>
      <c r="FR27" s="7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19"/>
        <v>0</v>
      </c>
    </row>
    <row r="28" spans="1:188" x14ac:dyDescent="0.2">
      <c r="A28" s="6"/>
      <c r="B28" s="6"/>
      <c r="C28" s="6"/>
      <c r="D28" s="6" t="s">
        <v>80</v>
      </c>
      <c r="E28" s="3" t="s">
        <v>81</v>
      </c>
      <c r="F28" s="6">
        <f>COUNTIF(U28:GD28,"e")</f>
        <v>0</v>
      </c>
      <c r="G28" s="6">
        <f>COUNTIF(U28:GD28,"z")</f>
        <v>1</v>
      </c>
      <c r="H28" s="6">
        <f t="shared" si="0"/>
        <v>15</v>
      </c>
      <c r="I28" s="6">
        <f t="shared" si="1"/>
        <v>15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</v>
      </c>
      <c r="S28" s="7">
        <f t="shared" si="11"/>
        <v>0</v>
      </c>
      <c r="T28" s="7">
        <v>0.6</v>
      </c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7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7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>
        <v>15</v>
      </c>
      <c r="DW28" s="10" t="s">
        <v>60</v>
      </c>
      <c r="DX28" s="11"/>
      <c r="DY28" s="10"/>
      <c r="DZ28" s="11"/>
      <c r="EA28" s="10"/>
      <c r="EB28" s="7">
        <v>1</v>
      </c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</v>
      </c>
      <c r="EQ28" s="11"/>
      <c r="ER28" s="10"/>
      <c r="ES28" s="11"/>
      <c r="ET28" s="10"/>
      <c r="EU28" s="11"/>
      <c r="EV28" s="10"/>
      <c r="EW28" s="7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18"/>
        <v>0</v>
      </c>
      <c r="FL28" s="11"/>
      <c r="FM28" s="10"/>
      <c r="FN28" s="11"/>
      <c r="FO28" s="10"/>
      <c r="FP28" s="11"/>
      <c r="FQ28" s="10"/>
      <c r="FR28" s="7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19"/>
        <v>0</v>
      </c>
    </row>
    <row r="29" spans="1:188" ht="15.95" customHeight="1" x14ac:dyDescent="0.2">
      <c r="A29" s="6"/>
      <c r="B29" s="6"/>
      <c r="C29" s="6"/>
      <c r="D29" s="6"/>
      <c r="E29" s="6" t="s">
        <v>82</v>
      </c>
      <c r="F29" s="6">
        <f t="shared" ref="F29:AK29" si="20">SUM(F17:F28)</f>
        <v>1</v>
      </c>
      <c r="G29" s="6">
        <f t="shared" si="20"/>
        <v>11</v>
      </c>
      <c r="H29" s="6">
        <f t="shared" si="20"/>
        <v>320</v>
      </c>
      <c r="I29" s="6">
        <f t="shared" si="20"/>
        <v>110</v>
      </c>
      <c r="J29" s="6">
        <f t="shared" si="20"/>
        <v>0</v>
      </c>
      <c r="K29" s="6">
        <f t="shared" si="20"/>
        <v>0</v>
      </c>
      <c r="L29" s="6">
        <f t="shared" si="20"/>
        <v>60</v>
      </c>
      <c r="M29" s="6">
        <f t="shared" si="20"/>
        <v>0</v>
      </c>
      <c r="N29" s="6">
        <f t="shared" si="20"/>
        <v>150</v>
      </c>
      <c r="O29" s="6">
        <f t="shared" si="20"/>
        <v>0</v>
      </c>
      <c r="P29" s="6">
        <f t="shared" si="20"/>
        <v>0</v>
      </c>
      <c r="Q29" s="6">
        <f t="shared" si="20"/>
        <v>0</v>
      </c>
      <c r="R29" s="7">
        <f t="shared" si="20"/>
        <v>15</v>
      </c>
      <c r="S29" s="7">
        <f t="shared" si="20"/>
        <v>8</v>
      </c>
      <c r="T29" s="7">
        <f t="shared" si="20"/>
        <v>10.399999999999997</v>
      </c>
      <c r="U29" s="11">
        <f t="shared" si="20"/>
        <v>15</v>
      </c>
      <c r="V29" s="10">
        <f t="shared" si="20"/>
        <v>0</v>
      </c>
      <c r="W29" s="11">
        <f t="shared" si="20"/>
        <v>0</v>
      </c>
      <c r="X29" s="10">
        <f t="shared" si="20"/>
        <v>0</v>
      </c>
      <c r="Y29" s="11">
        <f t="shared" si="20"/>
        <v>0</v>
      </c>
      <c r="Z29" s="10">
        <f t="shared" si="20"/>
        <v>0</v>
      </c>
      <c r="AA29" s="7">
        <f t="shared" si="20"/>
        <v>1</v>
      </c>
      <c r="AB29" s="11">
        <f t="shared" si="20"/>
        <v>0</v>
      </c>
      <c r="AC29" s="10">
        <f t="shared" si="20"/>
        <v>0</v>
      </c>
      <c r="AD29" s="11">
        <f t="shared" si="20"/>
        <v>0</v>
      </c>
      <c r="AE29" s="10">
        <f t="shared" si="20"/>
        <v>0</v>
      </c>
      <c r="AF29" s="11">
        <f t="shared" si="20"/>
        <v>0</v>
      </c>
      <c r="AG29" s="10">
        <f t="shared" si="20"/>
        <v>0</v>
      </c>
      <c r="AH29" s="11">
        <f t="shared" si="20"/>
        <v>0</v>
      </c>
      <c r="AI29" s="10">
        <f t="shared" si="20"/>
        <v>0</v>
      </c>
      <c r="AJ29" s="11">
        <f t="shared" si="20"/>
        <v>0</v>
      </c>
      <c r="AK29" s="10">
        <f t="shared" si="20"/>
        <v>0</v>
      </c>
      <c r="AL29" s="11">
        <f t="shared" ref="AL29:BQ29" si="21">SUM(AL17:AL28)</f>
        <v>0</v>
      </c>
      <c r="AM29" s="10">
        <f t="shared" si="21"/>
        <v>0</v>
      </c>
      <c r="AN29" s="7">
        <f t="shared" si="21"/>
        <v>0</v>
      </c>
      <c r="AO29" s="7">
        <f t="shared" si="21"/>
        <v>1</v>
      </c>
      <c r="AP29" s="11">
        <f t="shared" si="21"/>
        <v>0</v>
      </c>
      <c r="AQ29" s="10">
        <f t="shared" si="21"/>
        <v>0</v>
      </c>
      <c r="AR29" s="11">
        <f t="shared" si="21"/>
        <v>0</v>
      </c>
      <c r="AS29" s="10">
        <f t="shared" si="21"/>
        <v>0</v>
      </c>
      <c r="AT29" s="11">
        <f t="shared" si="21"/>
        <v>0</v>
      </c>
      <c r="AU29" s="10">
        <f t="shared" si="21"/>
        <v>0</v>
      </c>
      <c r="AV29" s="7">
        <f t="shared" si="21"/>
        <v>0</v>
      </c>
      <c r="AW29" s="11">
        <f t="shared" si="21"/>
        <v>0</v>
      </c>
      <c r="AX29" s="10">
        <f t="shared" si="21"/>
        <v>0</v>
      </c>
      <c r="AY29" s="11">
        <f t="shared" si="21"/>
        <v>0</v>
      </c>
      <c r="AZ29" s="10">
        <f t="shared" si="21"/>
        <v>0</v>
      </c>
      <c r="BA29" s="11">
        <f t="shared" si="21"/>
        <v>0</v>
      </c>
      <c r="BB29" s="10">
        <f t="shared" si="21"/>
        <v>0</v>
      </c>
      <c r="BC29" s="11">
        <f t="shared" si="21"/>
        <v>0</v>
      </c>
      <c r="BD29" s="10">
        <f t="shared" si="21"/>
        <v>0</v>
      </c>
      <c r="BE29" s="11">
        <f t="shared" si="21"/>
        <v>0</v>
      </c>
      <c r="BF29" s="10">
        <f t="shared" si="21"/>
        <v>0</v>
      </c>
      <c r="BG29" s="11">
        <f t="shared" si="21"/>
        <v>0</v>
      </c>
      <c r="BH29" s="10">
        <f t="shared" si="21"/>
        <v>0</v>
      </c>
      <c r="BI29" s="7">
        <f t="shared" si="21"/>
        <v>0</v>
      </c>
      <c r="BJ29" s="7">
        <f t="shared" si="21"/>
        <v>0</v>
      </c>
      <c r="BK29" s="11">
        <f t="shared" si="21"/>
        <v>0</v>
      </c>
      <c r="BL29" s="10">
        <f t="shared" si="21"/>
        <v>0</v>
      </c>
      <c r="BM29" s="11">
        <f t="shared" si="21"/>
        <v>0</v>
      </c>
      <c r="BN29" s="10">
        <f t="shared" si="21"/>
        <v>0</v>
      </c>
      <c r="BO29" s="11">
        <f t="shared" si="21"/>
        <v>0</v>
      </c>
      <c r="BP29" s="10">
        <f t="shared" si="21"/>
        <v>0</v>
      </c>
      <c r="BQ29" s="7">
        <f t="shared" si="21"/>
        <v>0</v>
      </c>
      <c r="BR29" s="11">
        <f t="shared" ref="BR29:CW29" si="22">SUM(BR17:BR28)</f>
        <v>30</v>
      </c>
      <c r="BS29" s="10">
        <f t="shared" si="22"/>
        <v>0</v>
      </c>
      <c r="BT29" s="11">
        <f t="shared" si="22"/>
        <v>0</v>
      </c>
      <c r="BU29" s="10">
        <f t="shared" si="22"/>
        <v>0</v>
      </c>
      <c r="BV29" s="11">
        <f t="shared" si="22"/>
        <v>30</v>
      </c>
      <c r="BW29" s="10">
        <f t="shared" si="22"/>
        <v>0</v>
      </c>
      <c r="BX29" s="11">
        <f t="shared" si="22"/>
        <v>0</v>
      </c>
      <c r="BY29" s="10">
        <f t="shared" si="22"/>
        <v>0</v>
      </c>
      <c r="BZ29" s="11">
        <f t="shared" si="22"/>
        <v>0</v>
      </c>
      <c r="CA29" s="10">
        <f t="shared" si="22"/>
        <v>0</v>
      </c>
      <c r="CB29" s="11">
        <f t="shared" si="22"/>
        <v>0</v>
      </c>
      <c r="CC29" s="10">
        <f t="shared" si="22"/>
        <v>0</v>
      </c>
      <c r="CD29" s="7">
        <f t="shared" si="22"/>
        <v>2</v>
      </c>
      <c r="CE29" s="7">
        <f t="shared" si="22"/>
        <v>2</v>
      </c>
      <c r="CF29" s="11">
        <f t="shared" si="22"/>
        <v>0</v>
      </c>
      <c r="CG29" s="10">
        <f t="shared" si="22"/>
        <v>0</v>
      </c>
      <c r="CH29" s="11">
        <f t="shared" si="22"/>
        <v>0</v>
      </c>
      <c r="CI29" s="10">
        <f t="shared" si="22"/>
        <v>0</v>
      </c>
      <c r="CJ29" s="11">
        <f t="shared" si="22"/>
        <v>0</v>
      </c>
      <c r="CK29" s="10">
        <f t="shared" si="22"/>
        <v>0</v>
      </c>
      <c r="CL29" s="7">
        <f t="shared" si="22"/>
        <v>0</v>
      </c>
      <c r="CM29" s="11">
        <f t="shared" si="22"/>
        <v>30</v>
      </c>
      <c r="CN29" s="10">
        <f t="shared" si="22"/>
        <v>0</v>
      </c>
      <c r="CO29" s="11">
        <f t="shared" si="22"/>
        <v>0</v>
      </c>
      <c r="CP29" s="10">
        <f t="shared" si="22"/>
        <v>0</v>
      </c>
      <c r="CQ29" s="11">
        <f t="shared" si="22"/>
        <v>60</v>
      </c>
      <c r="CR29" s="10">
        <f t="shared" si="22"/>
        <v>0</v>
      </c>
      <c r="CS29" s="11">
        <f t="shared" si="22"/>
        <v>0</v>
      </c>
      <c r="CT29" s="10">
        <f t="shared" si="22"/>
        <v>0</v>
      </c>
      <c r="CU29" s="11">
        <f t="shared" si="22"/>
        <v>0</v>
      </c>
      <c r="CV29" s="10">
        <f t="shared" si="22"/>
        <v>0</v>
      </c>
      <c r="CW29" s="11">
        <f t="shared" si="22"/>
        <v>0</v>
      </c>
      <c r="CX29" s="10">
        <f t="shared" ref="CX29:EC29" si="23">SUM(CX17:CX28)</f>
        <v>0</v>
      </c>
      <c r="CY29" s="7">
        <f t="shared" si="23"/>
        <v>3</v>
      </c>
      <c r="CZ29" s="7">
        <f t="shared" si="23"/>
        <v>3</v>
      </c>
      <c r="DA29" s="11">
        <f t="shared" si="23"/>
        <v>0</v>
      </c>
      <c r="DB29" s="10">
        <f t="shared" si="23"/>
        <v>0</v>
      </c>
      <c r="DC29" s="11">
        <f t="shared" si="23"/>
        <v>0</v>
      </c>
      <c r="DD29" s="10">
        <f t="shared" si="23"/>
        <v>0</v>
      </c>
      <c r="DE29" s="11">
        <f t="shared" si="23"/>
        <v>0</v>
      </c>
      <c r="DF29" s="10">
        <f t="shared" si="23"/>
        <v>0</v>
      </c>
      <c r="DG29" s="7">
        <f t="shared" si="23"/>
        <v>0</v>
      </c>
      <c r="DH29" s="11">
        <f t="shared" si="23"/>
        <v>0</v>
      </c>
      <c r="DI29" s="10">
        <f t="shared" si="23"/>
        <v>0</v>
      </c>
      <c r="DJ29" s="11">
        <f t="shared" si="23"/>
        <v>0</v>
      </c>
      <c r="DK29" s="10">
        <f t="shared" si="23"/>
        <v>0</v>
      </c>
      <c r="DL29" s="11">
        <f t="shared" si="23"/>
        <v>60</v>
      </c>
      <c r="DM29" s="10">
        <f t="shared" si="23"/>
        <v>0</v>
      </c>
      <c r="DN29" s="11">
        <f t="shared" si="23"/>
        <v>0</v>
      </c>
      <c r="DO29" s="10">
        <f t="shared" si="23"/>
        <v>0</v>
      </c>
      <c r="DP29" s="11">
        <f t="shared" si="23"/>
        <v>0</v>
      </c>
      <c r="DQ29" s="10">
        <f t="shared" si="23"/>
        <v>0</v>
      </c>
      <c r="DR29" s="11">
        <f t="shared" si="23"/>
        <v>0</v>
      </c>
      <c r="DS29" s="10">
        <f t="shared" si="23"/>
        <v>0</v>
      </c>
      <c r="DT29" s="7">
        <f t="shared" si="23"/>
        <v>3</v>
      </c>
      <c r="DU29" s="7">
        <f t="shared" si="23"/>
        <v>3</v>
      </c>
      <c r="DV29" s="11">
        <f t="shared" si="23"/>
        <v>95</v>
      </c>
      <c r="DW29" s="10">
        <f t="shared" si="23"/>
        <v>0</v>
      </c>
      <c r="DX29" s="11">
        <f t="shared" si="23"/>
        <v>0</v>
      </c>
      <c r="DY29" s="10">
        <f t="shared" si="23"/>
        <v>0</v>
      </c>
      <c r="DZ29" s="11">
        <f t="shared" si="23"/>
        <v>0</v>
      </c>
      <c r="EA29" s="10">
        <f t="shared" si="23"/>
        <v>0</v>
      </c>
      <c r="EB29" s="7">
        <f t="shared" si="23"/>
        <v>6</v>
      </c>
      <c r="EC29" s="11">
        <f t="shared" si="23"/>
        <v>0</v>
      </c>
      <c r="ED29" s="10">
        <f t="shared" ref="ED29:FI29" si="24">SUM(ED17:ED28)</f>
        <v>0</v>
      </c>
      <c r="EE29" s="11">
        <f t="shared" si="24"/>
        <v>0</v>
      </c>
      <c r="EF29" s="10">
        <f t="shared" si="24"/>
        <v>0</v>
      </c>
      <c r="EG29" s="11">
        <f t="shared" si="24"/>
        <v>0</v>
      </c>
      <c r="EH29" s="10">
        <f t="shared" si="24"/>
        <v>0</v>
      </c>
      <c r="EI29" s="11">
        <f t="shared" si="24"/>
        <v>0</v>
      </c>
      <c r="EJ29" s="10">
        <f t="shared" si="24"/>
        <v>0</v>
      </c>
      <c r="EK29" s="11">
        <f t="shared" si="24"/>
        <v>0</v>
      </c>
      <c r="EL29" s="10">
        <f t="shared" si="24"/>
        <v>0</v>
      </c>
      <c r="EM29" s="11">
        <f t="shared" si="24"/>
        <v>0</v>
      </c>
      <c r="EN29" s="10">
        <f t="shared" si="24"/>
        <v>0</v>
      </c>
      <c r="EO29" s="7">
        <f t="shared" si="24"/>
        <v>0</v>
      </c>
      <c r="EP29" s="7">
        <f t="shared" si="24"/>
        <v>6</v>
      </c>
      <c r="EQ29" s="11">
        <f t="shared" si="24"/>
        <v>0</v>
      </c>
      <c r="ER29" s="10">
        <f t="shared" si="24"/>
        <v>0</v>
      </c>
      <c r="ES29" s="11">
        <f t="shared" si="24"/>
        <v>0</v>
      </c>
      <c r="ET29" s="10">
        <f t="shared" si="24"/>
        <v>0</v>
      </c>
      <c r="EU29" s="11">
        <f t="shared" si="24"/>
        <v>0</v>
      </c>
      <c r="EV29" s="10">
        <f t="shared" si="24"/>
        <v>0</v>
      </c>
      <c r="EW29" s="7">
        <f t="shared" si="24"/>
        <v>0</v>
      </c>
      <c r="EX29" s="11">
        <f t="shared" si="24"/>
        <v>0</v>
      </c>
      <c r="EY29" s="10">
        <f t="shared" si="24"/>
        <v>0</v>
      </c>
      <c r="EZ29" s="11">
        <f t="shared" si="24"/>
        <v>0</v>
      </c>
      <c r="FA29" s="10">
        <f t="shared" si="24"/>
        <v>0</v>
      </c>
      <c r="FB29" s="11">
        <f t="shared" si="24"/>
        <v>0</v>
      </c>
      <c r="FC29" s="10">
        <f t="shared" si="24"/>
        <v>0</v>
      </c>
      <c r="FD29" s="11">
        <f t="shared" si="24"/>
        <v>0</v>
      </c>
      <c r="FE29" s="10">
        <f t="shared" si="24"/>
        <v>0</v>
      </c>
      <c r="FF29" s="11">
        <f t="shared" si="24"/>
        <v>0</v>
      </c>
      <c r="FG29" s="10">
        <f t="shared" si="24"/>
        <v>0</v>
      </c>
      <c r="FH29" s="11">
        <f t="shared" si="24"/>
        <v>0</v>
      </c>
      <c r="FI29" s="10">
        <f t="shared" si="24"/>
        <v>0</v>
      </c>
      <c r="FJ29" s="7">
        <f t="shared" ref="FJ29:GF29" si="25">SUM(FJ17:FJ28)</f>
        <v>0</v>
      </c>
      <c r="FK29" s="7">
        <f t="shared" si="25"/>
        <v>0</v>
      </c>
      <c r="FL29" s="11">
        <f t="shared" si="25"/>
        <v>0</v>
      </c>
      <c r="FM29" s="10">
        <f t="shared" si="25"/>
        <v>0</v>
      </c>
      <c r="FN29" s="11">
        <f t="shared" si="25"/>
        <v>0</v>
      </c>
      <c r="FO29" s="10">
        <f t="shared" si="25"/>
        <v>0</v>
      </c>
      <c r="FP29" s="11">
        <f t="shared" si="25"/>
        <v>0</v>
      </c>
      <c r="FQ29" s="10">
        <f t="shared" si="25"/>
        <v>0</v>
      </c>
      <c r="FR29" s="7">
        <f t="shared" si="25"/>
        <v>0</v>
      </c>
      <c r="FS29" s="11">
        <f t="shared" si="25"/>
        <v>0</v>
      </c>
      <c r="FT29" s="10">
        <f t="shared" si="25"/>
        <v>0</v>
      </c>
      <c r="FU29" s="11">
        <f t="shared" si="25"/>
        <v>0</v>
      </c>
      <c r="FV29" s="10">
        <f t="shared" si="25"/>
        <v>0</v>
      </c>
      <c r="FW29" s="11">
        <f t="shared" si="25"/>
        <v>0</v>
      </c>
      <c r="FX29" s="10">
        <f t="shared" si="25"/>
        <v>0</v>
      </c>
      <c r="FY29" s="11">
        <f t="shared" si="25"/>
        <v>0</v>
      </c>
      <c r="FZ29" s="10">
        <f t="shared" si="25"/>
        <v>0</v>
      </c>
      <c r="GA29" s="11">
        <f t="shared" si="25"/>
        <v>0</v>
      </c>
      <c r="GB29" s="10">
        <f t="shared" si="25"/>
        <v>0</v>
      </c>
      <c r="GC29" s="11">
        <f t="shared" si="25"/>
        <v>0</v>
      </c>
      <c r="GD29" s="10">
        <f t="shared" si="25"/>
        <v>0</v>
      </c>
      <c r="GE29" s="7">
        <f t="shared" si="25"/>
        <v>0</v>
      </c>
      <c r="GF29" s="7">
        <f t="shared" si="25"/>
        <v>0</v>
      </c>
    </row>
    <row r="30" spans="1:188" ht="20.100000000000001" customHeight="1" x14ac:dyDescent="0.2">
      <c r="A30" s="19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9"/>
      <c r="GF30" s="13"/>
    </row>
    <row r="31" spans="1:188" x14ac:dyDescent="0.2">
      <c r="A31" s="6"/>
      <c r="B31" s="6"/>
      <c r="C31" s="6"/>
      <c r="D31" s="6" t="s">
        <v>84</v>
      </c>
      <c r="E31" s="3" t="s">
        <v>85</v>
      </c>
      <c r="F31" s="6">
        <f t="shared" ref="F31:F38" si="26">COUNTIF(U31:GD31,"e")</f>
        <v>1</v>
      </c>
      <c r="G31" s="6">
        <f t="shared" ref="G31:G38" si="27">COUNTIF(U31:GD31,"z")</f>
        <v>1</v>
      </c>
      <c r="H31" s="6">
        <f t="shared" ref="H31:H38" si="28">SUM(I31:Q31)</f>
        <v>60</v>
      </c>
      <c r="I31" s="6">
        <f t="shared" ref="I31:I38" si="29">U31+AP31+BK31+CF31+DA31+DV31+EQ31+FL31</f>
        <v>30</v>
      </c>
      <c r="J31" s="6">
        <f t="shared" ref="J31:J38" si="30">W31+AR31+BM31+CH31+DC31+DX31+ES31+FN31</f>
        <v>30</v>
      </c>
      <c r="K31" s="6">
        <f t="shared" ref="K31:K38" si="31">Y31+AT31+BO31+CJ31+DE31+DZ31+EU31+FP31</f>
        <v>0</v>
      </c>
      <c r="L31" s="6">
        <f t="shared" ref="L31:L38" si="32">AB31+AW31+BR31+CM31+DH31+EC31+EX31+FS31</f>
        <v>0</v>
      </c>
      <c r="M31" s="6">
        <f t="shared" ref="M31:M38" si="33">AD31+AY31+BT31+CO31+DJ31+EE31+EZ31+FU31</f>
        <v>0</v>
      </c>
      <c r="N31" s="6">
        <f t="shared" ref="N31:N38" si="34">AF31+BA31+BV31+CQ31+DL31+EG31+FB31+FW31</f>
        <v>0</v>
      </c>
      <c r="O31" s="6">
        <f t="shared" ref="O31:O38" si="35">AH31+BC31+BX31+CS31+DN31+EI31+FD31+FY31</f>
        <v>0</v>
      </c>
      <c r="P31" s="6">
        <f t="shared" ref="P31:P38" si="36">AJ31+BE31+BZ31+CU31+DP31+EK31+FF31+GA31</f>
        <v>0</v>
      </c>
      <c r="Q31" s="6">
        <f t="shared" ref="Q31:Q38" si="37">AL31+BG31+CB31+CW31+DR31+EM31+FH31+GC31</f>
        <v>0</v>
      </c>
      <c r="R31" s="7">
        <f t="shared" ref="R31:R38" si="38">AO31+BJ31+CE31+CZ31+DU31+EP31+FK31+GF31</f>
        <v>5</v>
      </c>
      <c r="S31" s="7">
        <f t="shared" ref="S31:S38" si="39">AN31+BI31+CD31+CY31+DT31+EO31+FJ31+GE31</f>
        <v>0</v>
      </c>
      <c r="T31" s="7">
        <v>2.6</v>
      </c>
      <c r="U31" s="11">
        <v>30</v>
      </c>
      <c r="V31" s="10" t="s">
        <v>70</v>
      </c>
      <c r="W31" s="11">
        <v>30</v>
      </c>
      <c r="X31" s="10" t="s">
        <v>60</v>
      </c>
      <c r="Y31" s="11"/>
      <c r="Z31" s="10"/>
      <c r="AA31" s="7">
        <v>5</v>
      </c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ref="AO31:AO38" si="40">AA31+AN31</f>
        <v>5</v>
      </c>
      <c r="AP31" s="11"/>
      <c r="AQ31" s="10"/>
      <c r="AR31" s="11"/>
      <c r="AS31" s="10"/>
      <c r="AT31" s="11"/>
      <c r="AU31" s="10"/>
      <c r="AV31" s="7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ref="BJ31:BJ38" si="41">AV31+BI31</f>
        <v>0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ref="CE31:CE38" si="42">BQ31+CD31</f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ref="CZ31:CZ38" si="43">CL31+CY31</f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ref="DU31:DU38" si="44">DG31+DT31</f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ref="EP31:EP38" si="45">EB31+EO31</f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ref="FK31:FK38" si="46">EW31+FJ31</f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ref="GF31:GF38" si="47">FR31+GE31</f>
        <v>0</v>
      </c>
    </row>
    <row r="32" spans="1:188" x14ac:dyDescent="0.2">
      <c r="A32" s="6"/>
      <c r="B32" s="6"/>
      <c r="C32" s="6"/>
      <c r="D32" s="6" t="s">
        <v>86</v>
      </c>
      <c r="E32" s="3" t="s">
        <v>87</v>
      </c>
      <c r="F32" s="6">
        <f t="shared" si="26"/>
        <v>0</v>
      </c>
      <c r="G32" s="6">
        <f t="shared" si="27"/>
        <v>2</v>
      </c>
      <c r="H32" s="6">
        <f t="shared" si="28"/>
        <v>60</v>
      </c>
      <c r="I32" s="6">
        <f t="shared" si="29"/>
        <v>30</v>
      </c>
      <c r="J32" s="6">
        <f t="shared" si="30"/>
        <v>30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5</v>
      </c>
      <c r="S32" s="7">
        <f t="shared" si="39"/>
        <v>0</v>
      </c>
      <c r="T32" s="7">
        <v>2.4</v>
      </c>
      <c r="U32" s="11">
        <v>30</v>
      </c>
      <c r="V32" s="10" t="s">
        <v>60</v>
      </c>
      <c r="W32" s="11">
        <v>30</v>
      </c>
      <c r="X32" s="10" t="s">
        <v>60</v>
      </c>
      <c r="Y32" s="11"/>
      <c r="Z32" s="10"/>
      <c r="AA32" s="7">
        <v>5</v>
      </c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5</v>
      </c>
      <c r="AP32" s="11"/>
      <c r="AQ32" s="10"/>
      <c r="AR32" s="11"/>
      <c r="AS32" s="10"/>
      <c r="AT32" s="11"/>
      <c r="AU32" s="10"/>
      <c r="AV32" s="7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7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7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7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7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88</v>
      </c>
      <c r="E33" s="3" t="s">
        <v>89</v>
      </c>
      <c r="F33" s="6">
        <f t="shared" si="26"/>
        <v>1</v>
      </c>
      <c r="G33" s="6">
        <f t="shared" si="27"/>
        <v>1</v>
      </c>
      <c r="H33" s="6">
        <f t="shared" si="28"/>
        <v>75</v>
      </c>
      <c r="I33" s="6">
        <f t="shared" si="29"/>
        <v>45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30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6</v>
      </c>
      <c r="S33" s="7">
        <f t="shared" si="39"/>
        <v>2.6</v>
      </c>
      <c r="T33" s="7">
        <v>3.2</v>
      </c>
      <c r="U33" s="11">
        <v>45</v>
      </c>
      <c r="V33" s="10" t="s">
        <v>70</v>
      </c>
      <c r="W33" s="11"/>
      <c r="X33" s="10"/>
      <c r="Y33" s="11"/>
      <c r="Z33" s="10"/>
      <c r="AA33" s="7">
        <v>3.4</v>
      </c>
      <c r="AB33" s="11"/>
      <c r="AC33" s="10"/>
      <c r="AD33" s="11">
        <v>30</v>
      </c>
      <c r="AE33" s="10" t="s">
        <v>60</v>
      </c>
      <c r="AF33" s="11"/>
      <c r="AG33" s="10"/>
      <c r="AH33" s="11"/>
      <c r="AI33" s="10"/>
      <c r="AJ33" s="11"/>
      <c r="AK33" s="10"/>
      <c r="AL33" s="11"/>
      <c r="AM33" s="10"/>
      <c r="AN33" s="7">
        <v>2.6</v>
      </c>
      <c r="AO33" s="7">
        <f t="shared" si="40"/>
        <v>6</v>
      </c>
      <c r="AP33" s="11"/>
      <c r="AQ33" s="10"/>
      <c r="AR33" s="11"/>
      <c r="AS33" s="10"/>
      <c r="AT33" s="11"/>
      <c r="AU33" s="10"/>
      <c r="AV33" s="7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0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7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90</v>
      </c>
      <c r="E34" s="3" t="s">
        <v>91</v>
      </c>
      <c r="F34" s="6">
        <f t="shared" si="26"/>
        <v>0</v>
      </c>
      <c r="G34" s="6">
        <f t="shared" si="27"/>
        <v>2</v>
      </c>
      <c r="H34" s="6">
        <f t="shared" si="28"/>
        <v>45</v>
      </c>
      <c r="I34" s="6">
        <f t="shared" si="29"/>
        <v>15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30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3</v>
      </c>
      <c r="S34" s="7">
        <f t="shared" si="39"/>
        <v>2</v>
      </c>
      <c r="T34" s="7">
        <v>1.8</v>
      </c>
      <c r="U34" s="11">
        <v>15</v>
      </c>
      <c r="V34" s="10" t="s">
        <v>60</v>
      </c>
      <c r="W34" s="11"/>
      <c r="X34" s="10"/>
      <c r="Y34" s="11"/>
      <c r="Z34" s="10"/>
      <c r="AA34" s="7">
        <v>1</v>
      </c>
      <c r="AB34" s="11"/>
      <c r="AC34" s="10"/>
      <c r="AD34" s="11">
        <v>30</v>
      </c>
      <c r="AE34" s="10" t="s">
        <v>60</v>
      </c>
      <c r="AF34" s="11"/>
      <c r="AG34" s="10"/>
      <c r="AH34" s="11"/>
      <c r="AI34" s="10"/>
      <c r="AJ34" s="11"/>
      <c r="AK34" s="10"/>
      <c r="AL34" s="11"/>
      <c r="AM34" s="10"/>
      <c r="AN34" s="7">
        <v>2</v>
      </c>
      <c r="AO34" s="7">
        <f t="shared" si="40"/>
        <v>3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92</v>
      </c>
      <c r="E35" s="3" t="s">
        <v>93</v>
      </c>
      <c r="F35" s="6">
        <f t="shared" si="26"/>
        <v>1</v>
      </c>
      <c r="G35" s="6">
        <f t="shared" si="27"/>
        <v>2</v>
      </c>
      <c r="H35" s="6">
        <f t="shared" si="28"/>
        <v>75</v>
      </c>
      <c r="I35" s="6">
        <f t="shared" si="29"/>
        <v>30</v>
      </c>
      <c r="J35" s="6">
        <f t="shared" si="30"/>
        <v>30</v>
      </c>
      <c r="K35" s="6">
        <f t="shared" si="31"/>
        <v>0</v>
      </c>
      <c r="L35" s="6">
        <f t="shared" si="32"/>
        <v>0</v>
      </c>
      <c r="M35" s="6">
        <f t="shared" si="33"/>
        <v>15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5</v>
      </c>
      <c r="S35" s="7">
        <f t="shared" si="39"/>
        <v>1</v>
      </c>
      <c r="T35" s="7">
        <v>3.2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30</v>
      </c>
      <c r="AQ35" s="10" t="s">
        <v>70</v>
      </c>
      <c r="AR35" s="11">
        <v>30</v>
      </c>
      <c r="AS35" s="10" t="s">
        <v>60</v>
      </c>
      <c r="AT35" s="11"/>
      <c r="AU35" s="10"/>
      <c r="AV35" s="7">
        <v>4</v>
      </c>
      <c r="AW35" s="11"/>
      <c r="AX35" s="10"/>
      <c r="AY35" s="11">
        <v>15</v>
      </c>
      <c r="AZ35" s="10" t="s">
        <v>60</v>
      </c>
      <c r="BA35" s="11"/>
      <c r="BB35" s="10"/>
      <c r="BC35" s="11"/>
      <c r="BD35" s="10"/>
      <c r="BE35" s="11"/>
      <c r="BF35" s="10"/>
      <c r="BG35" s="11"/>
      <c r="BH35" s="10"/>
      <c r="BI35" s="7">
        <v>1</v>
      </c>
      <c r="BJ35" s="7">
        <f t="shared" si="41"/>
        <v>5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94</v>
      </c>
      <c r="E36" s="3" t="s">
        <v>95</v>
      </c>
      <c r="F36" s="6">
        <f t="shared" si="26"/>
        <v>1</v>
      </c>
      <c r="G36" s="6">
        <f t="shared" si="27"/>
        <v>1</v>
      </c>
      <c r="H36" s="6">
        <f t="shared" si="28"/>
        <v>75</v>
      </c>
      <c r="I36" s="6">
        <f t="shared" si="29"/>
        <v>30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45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5</v>
      </c>
      <c r="S36" s="7">
        <f t="shared" si="39"/>
        <v>3</v>
      </c>
      <c r="T36" s="7">
        <v>3.2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>
        <v>30</v>
      </c>
      <c r="AQ36" s="10" t="s">
        <v>70</v>
      </c>
      <c r="AR36" s="11"/>
      <c r="AS36" s="10"/>
      <c r="AT36" s="11"/>
      <c r="AU36" s="10"/>
      <c r="AV36" s="7">
        <v>2</v>
      </c>
      <c r="AW36" s="11"/>
      <c r="AX36" s="10"/>
      <c r="AY36" s="11">
        <v>45</v>
      </c>
      <c r="AZ36" s="10" t="s">
        <v>60</v>
      </c>
      <c r="BA36" s="11"/>
      <c r="BB36" s="10"/>
      <c r="BC36" s="11"/>
      <c r="BD36" s="10"/>
      <c r="BE36" s="11"/>
      <c r="BF36" s="10"/>
      <c r="BG36" s="11"/>
      <c r="BH36" s="10"/>
      <c r="BI36" s="7">
        <v>3</v>
      </c>
      <c r="BJ36" s="7">
        <f t="shared" si="41"/>
        <v>5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/>
      <c r="B37" s="6"/>
      <c r="C37" s="6"/>
      <c r="D37" s="6" t="s">
        <v>96</v>
      </c>
      <c r="E37" s="3" t="s">
        <v>97</v>
      </c>
      <c r="F37" s="6">
        <f t="shared" si="26"/>
        <v>0</v>
      </c>
      <c r="G37" s="6">
        <f t="shared" si="27"/>
        <v>2</v>
      </c>
      <c r="H37" s="6">
        <f t="shared" si="28"/>
        <v>60</v>
      </c>
      <c r="I37" s="6">
        <f t="shared" si="29"/>
        <v>30</v>
      </c>
      <c r="J37" s="6">
        <f t="shared" si="30"/>
        <v>30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4</v>
      </c>
      <c r="S37" s="7">
        <f t="shared" si="39"/>
        <v>0</v>
      </c>
      <c r="T37" s="7">
        <v>2.4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>
        <v>30</v>
      </c>
      <c r="AQ37" s="10" t="s">
        <v>60</v>
      </c>
      <c r="AR37" s="11">
        <v>30</v>
      </c>
      <c r="AS37" s="10" t="s">
        <v>60</v>
      </c>
      <c r="AT37" s="11"/>
      <c r="AU37" s="10"/>
      <c r="AV37" s="7">
        <v>4</v>
      </c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1"/>
        <v>4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">
      <c r="A38" s="6"/>
      <c r="B38" s="6"/>
      <c r="C38" s="6"/>
      <c r="D38" s="6" t="s">
        <v>98</v>
      </c>
      <c r="E38" s="3" t="s">
        <v>99</v>
      </c>
      <c r="F38" s="6">
        <f t="shared" si="26"/>
        <v>1</v>
      </c>
      <c r="G38" s="6">
        <f t="shared" si="27"/>
        <v>2</v>
      </c>
      <c r="H38" s="6">
        <f t="shared" si="28"/>
        <v>60</v>
      </c>
      <c r="I38" s="6">
        <f t="shared" si="29"/>
        <v>15</v>
      </c>
      <c r="J38" s="6">
        <f t="shared" si="30"/>
        <v>30</v>
      </c>
      <c r="K38" s="6">
        <f t="shared" si="31"/>
        <v>0</v>
      </c>
      <c r="L38" s="6">
        <f t="shared" si="32"/>
        <v>0</v>
      </c>
      <c r="M38" s="6">
        <f t="shared" si="33"/>
        <v>15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4</v>
      </c>
      <c r="S38" s="7">
        <f t="shared" si="39"/>
        <v>1</v>
      </c>
      <c r="T38" s="7">
        <v>2.6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>
        <v>15</v>
      </c>
      <c r="BL38" s="10" t="s">
        <v>70</v>
      </c>
      <c r="BM38" s="11">
        <v>30</v>
      </c>
      <c r="BN38" s="10" t="s">
        <v>60</v>
      </c>
      <c r="BO38" s="11"/>
      <c r="BP38" s="10"/>
      <c r="BQ38" s="7">
        <v>3</v>
      </c>
      <c r="BR38" s="11"/>
      <c r="BS38" s="10"/>
      <c r="BT38" s="11">
        <v>15</v>
      </c>
      <c r="BU38" s="10" t="s">
        <v>60</v>
      </c>
      <c r="BV38" s="11"/>
      <c r="BW38" s="10"/>
      <c r="BX38" s="11"/>
      <c r="BY38" s="10"/>
      <c r="BZ38" s="11"/>
      <c r="CA38" s="10"/>
      <c r="CB38" s="11"/>
      <c r="CC38" s="10"/>
      <c r="CD38" s="7">
        <v>1</v>
      </c>
      <c r="CE38" s="7">
        <f t="shared" si="42"/>
        <v>4</v>
      </c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ht="15.95" customHeight="1" x14ac:dyDescent="0.2">
      <c r="A39" s="6"/>
      <c r="B39" s="6"/>
      <c r="C39" s="6"/>
      <c r="D39" s="6"/>
      <c r="E39" s="6" t="s">
        <v>82</v>
      </c>
      <c r="F39" s="6">
        <f t="shared" ref="F39:AK39" si="48">SUM(F31:F38)</f>
        <v>5</v>
      </c>
      <c r="G39" s="6">
        <f t="shared" si="48"/>
        <v>13</v>
      </c>
      <c r="H39" s="6">
        <f t="shared" si="48"/>
        <v>510</v>
      </c>
      <c r="I39" s="6">
        <f t="shared" si="48"/>
        <v>225</v>
      </c>
      <c r="J39" s="6">
        <f t="shared" si="48"/>
        <v>150</v>
      </c>
      <c r="K39" s="6">
        <f t="shared" si="48"/>
        <v>0</v>
      </c>
      <c r="L39" s="6">
        <f t="shared" si="48"/>
        <v>0</v>
      </c>
      <c r="M39" s="6">
        <f t="shared" si="48"/>
        <v>135</v>
      </c>
      <c r="N39" s="6">
        <f t="shared" si="48"/>
        <v>0</v>
      </c>
      <c r="O39" s="6">
        <f t="shared" si="48"/>
        <v>0</v>
      </c>
      <c r="P39" s="6">
        <f t="shared" si="48"/>
        <v>0</v>
      </c>
      <c r="Q39" s="6">
        <f t="shared" si="48"/>
        <v>0</v>
      </c>
      <c r="R39" s="7">
        <f t="shared" si="48"/>
        <v>37</v>
      </c>
      <c r="S39" s="7">
        <f t="shared" si="48"/>
        <v>9.6</v>
      </c>
      <c r="T39" s="7">
        <f t="shared" si="48"/>
        <v>21.4</v>
      </c>
      <c r="U39" s="11">
        <f t="shared" si="48"/>
        <v>120</v>
      </c>
      <c r="V39" s="10">
        <f t="shared" si="48"/>
        <v>0</v>
      </c>
      <c r="W39" s="11">
        <f t="shared" si="48"/>
        <v>60</v>
      </c>
      <c r="X39" s="10">
        <f t="shared" si="48"/>
        <v>0</v>
      </c>
      <c r="Y39" s="11">
        <f t="shared" si="48"/>
        <v>0</v>
      </c>
      <c r="Z39" s="10">
        <f t="shared" si="48"/>
        <v>0</v>
      </c>
      <c r="AA39" s="7">
        <f t="shared" si="48"/>
        <v>14.4</v>
      </c>
      <c r="AB39" s="11">
        <f t="shared" si="48"/>
        <v>0</v>
      </c>
      <c r="AC39" s="10">
        <f t="shared" si="48"/>
        <v>0</v>
      </c>
      <c r="AD39" s="11">
        <f t="shared" si="48"/>
        <v>60</v>
      </c>
      <c r="AE39" s="10">
        <f t="shared" si="48"/>
        <v>0</v>
      </c>
      <c r="AF39" s="11">
        <f t="shared" si="48"/>
        <v>0</v>
      </c>
      <c r="AG39" s="10">
        <f t="shared" si="48"/>
        <v>0</v>
      </c>
      <c r="AH39" s="11">
        <f t="shared" si="48"/>
        <v>0</v>
      </c>
      <c r="AI39" s="10">
        <f t="shared" si="48"/>
        <v>0</v>
      </c>
      <c r="AJ39" s="11">
        <f t="shared" si="48"/>
        <v>0</v>
      </c>
      <c r="AK39" s="10">
        <f t="shared" si="48"/>
        <v>0</v>
      </c>
      <c r="AL39" s="11">
        <f t="shared" ref="AL39:BQ39" si="49">SUM(AL31:AL38)</f>
        <v>0</v>
      </c>
      <c r="AM39" s="10">
        <f t="shared" si="49"/>
        <v>0</v>
      </c>
      <c r="AN39" s="7">
        <f t="shared" si="49"/>
        <v>4.5999999999999996</v>
      </c>
      <c r="AO39" s="7">
        <f t="shared" si="49"/>
        <v>19</v>
      </c>
      <c r="AP39" s="11">
        <f t="shared" si="49"/>
        <v>90</v>
      </c>
      <c r="AQ39" s="10">
        <f t="shared" si="49"/>
        <v>0</v>
      </c>
      <c r="AR39" s="11">
        <f t="shared" si="49"/>
        <v>60</v>
      </c>
      <c r="AS39" s="10">
        <f t="shared" si="49"/>
        <v>0</v>
      </c>
      <c r="AT39" s="11">
        <f t="shared" si="49"/>
        <v>0</v>
      </c>
      <c r="AU39" s="10">
        <f t="shared" si="49"/>
        <v>0</v>
      </c>
      <c r="AV39" s="7">
        <f t="shared" si="49"/>
        <v>10</v>
      </c>
      <c r="AW39" s="11">
        <f t="shared" si="49"/>
        <v>0</v>
      </c>
      <c r="AX39" s="10">
        <f t="shared" si="49"/>
        <v>0</v>
      </c>
      <c r="AY39" s="11">
        <f t="shared" si="49"/>
        <v>60</v>
      </c>
      <c r="AZ39" s="10">
        <f t="shared" si="49"/>
        <v>0</v>
      </c>
      <c r="BA39" s="11">
        <f t="shared" si="49"/>
        <v>0</v>
      </c>
      <c r="BB39" s="10">
        <f t="shared" si="49"/>
        <v>0</v>
      </c>
      <c r="BC39" s="11">
        <f t="shared" si="49"/>
        <v>0</v>
      </c>
      <c r="BD39" s="10">
        <f t="shared" si="49"/>
        <v>0</v>
      </c>
      <c r="BE39" s="11">
        <f t="shared" si="49"/>
        <v>0</v>
      </c>
      <c r="BF39" s="10">
        <f t="shared" si="49"/>
        <v>0</v>
      </c>
      <c r="BG39" s="11">
        <f t="shared" si="49"/>
        <v>0</v>
      </c>
      <c r="BH39" s="10">
        <f t="shared" si="49"/>
        <v>0</v>
      </c>
      <c r="BI39" s="7">
        <f t="shared" si="49"/>
        <v>4</v>
      </c>
      <c r="BJ39" s="7">
        <f t="shared" si="49"/>
        <v>14</v>
      </c>
      <c r="BK39" s="11">
        <f t="shared" si="49"/>
        <v>15</v>
      </c>
      <c r="BL39" s="10">
        <f t="shared" si="49"/>
        <v>0</v>
      </c>
      <c r="BM39" s="11">
        <f t="shared" si="49"/>
        <v>30</v>
      </c>
      <c r="BN39" s="10">
        <f t="shared" si="49"/>
        <v>0</v>
      </c>
      <c r="BO39" s="11">
        <f t="shared" si="49"/>
        <v>0</v>
      </c>
      <c r="BP39" s="10">
        <f t="shared" si="49"/>
        <v>0</v>
      </c>
      <c r="BQ39" s="7">
        <f t="shared" si="49"/>
        <v>3</v>
      </c>
      <c r="BR39" s="11">
        <f t="shared" ref="BR39:CW39" si="50">SUM(BR31:BR38)</f>
        <v>0</v>
      </c>
      <c r="BS39" s="10">
        <f t="shared" si="50"/>
        <v>0</v>
      </c>
      <c r="BT39" s="11">
        <f t="shared" si="50"/>
        <v>15</v>
      </c>
      <c r="BU39" s="10">
        <f t="shared" si="50"/>
        <v>0</v>
      </c>
      <c r="BV39" s="11">
        <f t="shared" si="50"/>
        <v>0</v>
      </c>
      <c r="BW39" s="10">
        <f t="shared" si="50"/>
        <v>0</v>
      </c>
      <c r="BX39" s="11">
        <f t="shared" si="50"/>
        <v>0</v>
      </c>
      <c r="BY39" s="10">
        <f t="shared" si="50"/>
        <v>0</v>
      </c>
      <c r="BZ39" s="11">
        <f t="shared" si="50"/>
        <v>0</v>
      </c>
      <c r="CA39" s="10">
        <f t="shared" si="50"/>
        <v>0</v>
      </c>
      <c r="CB39" s="11">
        <f t="shared" si="50"/>
        <v>0</v>
      </c>
      <c r="CC39" s="10">
        <f t="shared" si="50"/>
        <v>0</v>
      </c>
      <c r="CD39" s="7">
        <f t="shared" si="50"/>
        <v>1</v>
      </c>
      <c r="CE39" s="7">
        <f t="shared" si="50"/>
        <v>4</v>
      </c>
      <c r="CF39" s="11">
        <f t="shared" si="50"/>
        <v>0</v>
      </c>
      <c r="CG39" s="10">
        <f t="shared" si="50"/>
        <v>0</v>
      </c>
      <c r="CH39" s="11">
        <f t="shared" si="50"/>
        <v>0</v>
      </c>
      <c r="CI39" s="10">
        <f t="shared" si="50"/>
        <v>0</v>
      </c>
      <c r="CJ39" s="11">
        <f t="shared" si="50"/>
        <v>0</v>
      </c>
      <c r="CK39" s="10">
        <f t="shared" si="50"/>
        <v>0</v>
      </c>
      <c r="CL39" s="7">
        <f t="shared" si="50"/>
        <v>0</v>
      </c>
      <c r="CM39" s="11">
        <f t="shared" si="50"/>
        <v>0</v>
      </c>
      <c r="CN39" s="10">
        <f t="shared" si="50"/>
        <v>0</v>
      </c>
      <c r="CO39" s="11">
        <f t="shared" si="50"/>
        <v>0</v>
      </c>
      <c r="CP39" s="10">
        <f t="shared" si="50"/>
        <v>0</v>
      </c>
      <c r="CQ39" s="11">
        <f t="shared" si="50"/>
        <v>0</v>
      </c>
      <c r="CR39" s="10">
        <f t="shared" si="50"/>
        <v>0</v>
      </c>
      <c r="CS39" s="11">
        <f t="shared" si="50"/>
        <v>0</v>
      </c>
      <c r="CT39" s="10">
        <f t="shared" si="50"/>
        <v>0</v>
      </c>
      <c r="CU39" s="11">
        <f t="shared" si="50"/>
        <v>0</v>
      </c>
      <c r="CV39" s="10">
        <f t="shared" si="50"/>
        <v>0</v>
      </c>
      <c r="CW39" s="11">
        <f t="shared" si="50"/>
        <v>0</v>
      </c>
      <c r="CX39" s="10">
        <f t="shared" ref="CX39:EC39" si="51">SUM(CX31:CX38)</f>
        <v>0</v>
      </c>
      <c r="CY39" s="7">
        <f t="shared" si="51"/>
        <v>0</v>
      </c>
      <c r="CZ39" s="7">
        <f t="shared" si="51"/>
        <v>0</v>
      </c>
      <c r="DA39" s="11">
        <f t="shared" si="51"/>
        <v>0</v>
      </c>
      <c r="DB39" s="10">
        <f t="shared" si="51"/>
        <v>0</v>
      </c>
      <c r="DC39" s="11">
        <f t="shared" si="51"/>
        <v>0</v>
      </c>
      <c r="DD39" s="10">
        <f t="shared" si="51"/>
        <v>0</v>
      </c>
      <c r="DE39" s="11">
        <f t="shared" si="51"/>
        <v>0</v>
      </c>
      <c r="DF39" s="10">
        <f t="shared" si="51"/>
        <v>0</v>
      </c>
      <c r="DG39" s="7">
        <f t="shared" si="51"/>
        <v>0</v>
      </c>
      <c r="DH39" s="11">
        <f t="shared" si="51"/>
        <v>0</v>
      </c>
      <c r="DI39" s="10">
        <f t="shared" si="51"/>
        <v>0</v>
      </c>
      <c r="DJ39" s="11">
        <f t="shared" si="51"/>
        <v>0</v>
      </c>
      <c r="DK39" s="10">
        <f t="shared" si="51"/>
        <v>0</v>
      </c>
      <c r="DL39" s="11">
        <f t="shared" si="51"/>
        <v>0</v>
      </c>
      <c r="DM39" s="10">
        <f t="shared" si="51"/>
        <v>0</v>
      </c>
      <c r="DN39" s="11">
        <f t="shared" si="51"/>
        <v>0</v>
      </c>
      <c r="DO39" s="10">
        <f t="shared" si="51"/>
        <v>0</v>
      </c>
      <c r="DP39" s="11">
        <f t="shared" si="51"/>
        <v>0</v>
      </c>
      <c r="DQ39" s="10">
        <f t="shared" si="51"/>
        <v>0</v>
      </c>
      <c r="DR39" s="11">
        <f t="shared" si="51"/>
        <v>0</v>
      </c>
      <c r="DS39" s="10">
        <f t="shared" si="51"/>
        <v>0</v>
      </c>
      <c r="DT39" s="7">
        <f t="shared" si="51"/>
        <v>0</v>
      </c>
      <c r="DU39" s="7">
        <f t="shared" si="51"/>
        <v>0</v>
      </c>
      <c r="DV39" s="11">
        <f t="shared" si="51"/>
        <v>0</v>
      </c>
      <c r="DW39" s="10">
        <f t="shared" si="51"/>
        <v>0</v>
      </c>
      <c r="DX39" s="11">
        <f t="shared" si="51"/>
        <v>0</v>
      </c>
      <c r="DY39" s="10">
        <f t="shared" si="51"/>
        <v>0</v>
      </c>
      <c r="DZ39" s="11">
        <f t="shared" si="51"/>
        <v>0</v>
      </c>
      <c r="EA39" s="10">
        <f t="shared" si="51"/>
        <v>0</v>
      </c>
      <c r="EB39" s="7">
        <f t="shared" si="51"/>
        <v>0</v>
      </c>
      <c r="EC39" s="11">
        <f t="shared" si="51"/>
        <v>0</v>
      </c>
      <c r="ED39" s="10">
        <f t="shared" ref="ED39:FI39" si="52">SUM(ED31:ED38)</f>
        <v>0</v>
      </c>
      <c r="EE39" s="11">
        <f t="shared" si="52"/>
        <v>0</v>
      </c>
      <c r="EF39" s="10">
        <f t="shared" si="52"/>
        <v>0</v>
      </c>
      <c r="EG39" s="11">
        <f t="shared" si="52"/>
        <v>0</v>
      </c>
      <c r="EH39" s="10">
        <f t="shared" si="52"/>
        <v>0</v>
      </c>
      <c r="EI39" s="11">
        <f t="shared" si="52"/>
        <v>0</v>
      </c>
      <c r="EJ39" s="10">
        <f t="shared" si="52"/>
        <v>0</v>
      </c>
      <c r="EK39" s="11">
        <f t="shared" si="52"/>
        <v>0</v>
      </c>
      <c r="EL39" s="10">
        <f t="shared" si="52"/>
        <v>0</v>
      </c>
      <c r="EM39" s="11">
        <f t="shared" si="52"/>
        <v>0</v>
      </c>
      <c r="EN39" s="10">
        <f t="shared" si="52"/>
        <v>0</v>
      </c>
      <c r="EO39" s="7">
        <f t="shared" si="52"/>
        <v>0</v>
      </c>
      <c r="EP39" s="7">
        <f t="shared" si="52"/>
        <v>0</v>
      </c>
      <c r="EQ39" s="11">
        <f t="shared" si="52"/>
        <v>0</v>
      </c>
      <c r="ER39" s="10">
        <f t="shared" si="52"/>
        <v>0</v>
      </c>
      <c r="ES39" s="11">
        <f t="shared" si="52"/>
        <v>0</v>
      </c>
      <c r="ET39" s="10">
        <f t="shared" si="52"/>
        <v>0</v>
      </c>
      <c r="EU39" s="11">
        <f t="shared" si="52"/>
        <v>0</v>
      </c>
      <c r="EV39" s="10">
        <f t="shared" si="52"/>
        <v>0</v>
      </c>
      <c r="EW39" s="7">
        <f t="shared" si="52"/>
        <v>0</v>
      </c>
      <c r="EX39" s="11">
        <f t="shared" si="52"/>
        <v>0</v>
      </c>
      <c r="EY39" s="10">
        <f t="shared" si="52"/>
        <v>0</v>
      </c>
      <c r="EZ39" s="11">
        <f t="shared" si="52"/>
        <v>0</v>
      </c>
      <c r="FA39" s="10">
        <f t="shared" si="52"/>
        <v>0</v>
      </c>
      <c r="FB39" s="11">
        <f t="shared" si="52"/>
        <v>0</v>
      </c>
      <c r="FC39" s="10">
        <f t="shared" si="52"/>
        <v>0</v>
      </c>
      <c r="FD39" s="11">
        <f t="shared" si="52"/>
        <v>0</v>
      </c>
      <c r="FE39" s="10">
        <f t="shared" si="52"/>
        <v>0</v>
      </c>
      <c r="FF39" s="11">
        <f t="shared" si="52"/>
        <v>0</v>
      </c>
      <c r="FG39" s="10">
        <f t="shared" si="52"/>
        <v>0</v>
      </c>
      <c r="FH39" s="11">
        <f t="shared" si="52"/>
        <v>0</v>
      </c>
      <c r="FI39" s="10">
        <f t="shared" si="52"/>
        <v>0</v>
      </c>
      <c r="FJ39" s="7">
        <f t="shared" ref="FJ39:GF39" si="53">SUM(FJ31:FJ38)</f>
        <v>0</v>
      </c>
      <c r="FK39" s="7">
        <f t="shared" si="53"/>
        <v>0</v>
      </c>
      <c r="FL39" s="11">
        <f t="shared" si="53"/>
        <v>0</v>
      </c>
      <c r="FM39" s="10">
        <f t="shared" si="53"/>
        <v>0</v>
      </c>
      <c r="FN39" s="11">
        <f t="shared" si="53"/>
        <v>0</v>
      </c>
      <c r="FO39" s="10">
        <f t="shared" si="53"/>
        <v>0</v>
      </c>
      <c r="FP39" s="11">
        <f t="shared" si="53"/>
        <v>0</v>
      </c>
      <c r="FQ39" s="10">
        <f t="shared" si="53"/>
        <v>0</v>
      </c>
      <c r="FR39" s="7">
        <f t="shared" si="53"/>
        <v>0</v>
      </c>
      <c r="FS39" s="11">
        <f t="shared" si="53"/>
        <v>0</v>
      </c>
      <c r="FT39" s="10">
        <f t="shared" si="53"/>
        <v>0</v>
      </c>
      <c r="FU39" s="11">
        <f t="shared" si="53"/>
        <v>0</v>
      </c>
      <c r="FV39" s="10">
        <f t="shared" si="53"/>
        <v>0</v>
      </c>
      <c r="FW39" s="11">
        <f t="shared" si="53"/>
        <v>0</v>
      </c>
      <c r="FX39" s="10">
        <f t="shared" si="53"/>
        <v>0</v>
      </c>
      <c r="FY39" s="11">
        <f t="shared" si="53"/>
        <v>0</v>
      </c>
      <c r="FZ39" s="10">
        <f t="shared" si="53"/>
        <v>0</v>
      </c>
      <c r="GA39" s="11">
        <f t="shared" si="53"/>
        <v>0</v>
      </c>
      <c r="GB39" s="10">
        <f t="shared" si="53"/>
        <v>0</v>
      </c>
      <c r="GC39" s="11">
        <f t="shared" si="53"/>
        <v>0</v>
      </c>
      <c r="GD39" s="10">
        <f t="shared" si="53"/>
        <v>0</v>
      </c>
      <c r="GE39" s="7">
        <f t="shared" si="53"/>
        <v>0</v>
      </c>
      <c r="GF39" s="7">
        <f t="shared" si="53"/>
        <v>0</v>
      </c>
    </row>
    <row r="40" spans="1:188" ht="20.100000000000001" customHeight="1" x14ac:dyDescent="0.2">
      <c r="A40" s="19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9"/>
      <c r="GF40" s="13"/>
    </row>
    <row r="41" spans="1:188" x14ac:dyDescent="0.2">
      <c r="A41" s="6"/>
      <c r="B41" s="6"/>
      <c r="C41" s="6"/>
      <c r="D41" s="6" t="s">
        <v>101</v>
      </c>
      <c r="E41" s="3" t="s">
        <v>102</v>
      </c>
      <c r="F41" s="6">
        <f t="shared" ref="F41:F60" si="54">COUNTIF(U41:GD41,"e")</f>
        <v>1</v>
      </c>
      <c r="G41" s="6">
        <f t="shared" ref="G41:G60" si="55">COUNTIF(U41:GD41,"z")</f>
        <v>1</v>
      </c>
      <c r="H41" s="6">
        <f t="shared" ref="H41:H77" si="56">SUM(I41:Q41)</f>
        <v>25</v>
      </c>
      <c r="I41" s="6">
        <f t="shared" ref="I41:I77" si="57">U41+AP41+BK41+CF41+DA41+DV41+EQ41+FL41</f>
        <v>15</v>
      </c>
      <c r="J41" s="6">
        <f t="shared" ref="J41:J77" si="58">W41+AR41+BM41+CH41+DC41+DX41+ES41+FN41</f>
        <v>0</v>
      </c>
      <c r="K41" s="6">
        <f t="shared" ref="K41:K77" si="59">Y41+AT41+BO41+CJ41+DE41+DZ41+EU41+FP41</f>
        <v>0</v>
      </c>
      <c r="L41" s="6">
        <f t="shared" ref="L41:L77" si="60">AB41+AW41+BR41+CM41+DH41+EC41+EX41+FS41</f>
        <v>0</v>
      </c>
      <c r="M41" s="6">
        <f t="shared" ref="M41:M77" si="61">AD41+AY41+BT41+CO41+DJ41+EE41+EZ41+FU41</f>
        <v>10</v>
      </c>
      <c r="N41" s="6">
        <f t="shared" ref="N41:N77" si="62">AF41+BA41+BV41+CQ41+DL41+EG41+FB41+FW41</f>
        <v>0</v>
      </c>
      <c r="O41" s="6">
        <f t="shared" ref="O41:O77" si="63">AH41+BC41+BX41+CS41+DN41+EI41+FD41+FY41</f>
        <v>0</v>
      </c>
      <c r="P41" s="6">
        <f t="shared" ref="P41:P77" si="64">AJ41+BE41+BZ41+CU41+DP41+EK41+FF41+GA41</f>
        <v>0</v>
      </c>
      <c r="Q41" s="6">
        <f t="shared" ref="Q41:Q77" si="65">AL41+BG41+CB41+CW41+DR41+EM41+FH41+GC41</f>
        <v>0</v>
      </c>
      <c r="R41" s="7">
        <f t="shared" ref="R41:R77" si="66">AO41+BJ41+CE41+CZ41+DU41+EP41+FK41+GF41</f>
        <v>3</v>
      </c>
      <c r="S41" s="7">
        <f t="shared" ref="S41:S77" si="67">AN41+BI41+CD41+CY41+DT41+EO41+FJ41+GE41</f>
        <v>1.4</v>
      </c>
      <c r="T41" s="7">
        <v>1.2</v>
      </c>
      <c r="U41" s="11">
        <v>15</v>
      </c>
      <c r="V41" s="10" t="s">
        <v>70</v>
      </c>
      <c r="W41" s="11"/>
      <c r="X41" s="10"/>
      <c r="Y41" s="11"/>
      <c r="Z41" s="10"/>
      <c r="AA41" s="7">
        <v>1.6</v>
      </c>
      <c r="AB41" s="11"/>
      <c r="AC41" s="10"/>
      <c r="AD41" s="11">
        <v>10</v>
      </c>
      <c r="AE41" s="10" t="s">
        <v>60</v>
      </c>
      <c r="AF41" s="11"/>
      <c r="AG41" s="10"/>
      <c r="AH41" s="11"/>
      <c r="AI41" s="10"/>
      <c r="AJ41" s="11"/>
      <c r="AK41" s="10"/>
      <c r="AL41" s="11"/>
      <c r="AM41" s="10"/>
      <c r="AN41" s="7">
        <v>1.4</v>
      </c>
      <c r="AO41" s="7">
        <f t="shared" ref="AO41:AO77" si="68">AA41+AN41</f>
        <v>3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ref="BJ41:BJ77" si="69">AV41+BI41</f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77" si="70">BQ41+CD41</f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77" si="71">CL41+CY41</f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ref="DU41:DU77" si="72">DG41+DT41</f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ref="EP41:EP77" si="73">EB41+EO41</f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ref="FK41:FK77" si="74">EW41+FJ41</f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ref="GF41:GF77" si="75">FR41+GE41</f>
        <v>0</v>
      </c>
    </row>
    <row r="42" spans="1:188" x14ac:dyDescent="0.2">
      <c r="A42" s="6"/>
      <c r="B42" s="6"/>
      <c r="C42" s="6"/>
      <c r="D42" s="6" t="s">
        <v>103</v>
      </c>
      <c r="E42" s="3" t="s">
        <v>104</v>
      </c>
      <c r="F42" s="6">
        <f t="shared" si="54"/>
        <v>0</v>
      </c>
      <c r="G42" s="6">
        <f t="shared" si="55"/>
        <v>2</v>
      </c>
      <c r="H42" s="6">
        <f t="shared" si="56"/>
        <v>60</v>
      </c>
      <c r="I42" s="6">
        <f t="shared" si="57"/>
        <v>15</v>
      </c>
      <c r="J42" s="6">
        <f t="shared" si="58"/>
        <v>0</v>
      </c>
      <c r="K42" s="6">
        <f t="shared" si="59"/>
        <v>0</v>
      </c>
      <c r="L42" s="6">
        <f t="shared" si="60"/>
        <v>0</v>
      </c>
      <c r="M42" s="6">
        <f t="shared" si="61"/>
        <v>45</v>
      </c>
      <c r="N42" s="6">
        <f t="shared" si="62"/>
        <v>0</v>
      </c>
      <c r="O42" s="6">
        <f t="shared" si="63"/>
        <v>0</v>
      </c>
      <c r="P42" s="6">
        <f t="shared" si="64"/>
        <v>0</v>
      </c>
      <c r="Q42" s="6">
        <f t="shared" si="65"/>
        <v>0</v>
      </c>
      <c r="R42" s="7">
        <f t="shared" si="66"/>
        <v>5</v>
      </c>
      <c r="S42" s="7">
        <f t="shared" si="67"/>
        <v>3.4</v>
      </c>
      <c r="T42" s="7">
        <v>2.4</v>
      </c>
      <c r="U42" s="11">
        <v>15</v>
      </c>
      <c r="V42" s="10" t="s">
        <v>60</v>
      </c>
      <c r="W42" s="11"/>
      <c r="X42" s="10"/>
      <c r="Y42" s="11"/>
      <c r="Z42" s="10"/>
      <c r="AA42" s="7">
        <v>1.6</v>
      </c>
      <c r="AB42" s="11"/>
      <c r="AC42" s="10"/>
      <c r="AD42" s="11">
        <v>45</v>
      </c>
      <c r="AE42" s="10" t="s">
        <v>60</v>
      </c>
      <c r="AF42" s="11"/>
      <c r="AG42" s="10"/>
      <c r="AH42" s="11"/>
      <c r="AI42" s="10"/>
      <c r="AJ42" s="11"/>
      <c r="AK42" s="10"/>
      <c r="AL42" s="11"/>
      <c r="AM42" s="10"/>
      <c r="AN42" s="7">
        <v>3.4</v>
      </c>
      <c r="AO42" s="7">
        <f t="shared" si="68"/>
        <v>5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9"/>
        <v>0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70"/>
        <v>0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71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72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73"/>
        <v>0</v>
      </c>
      <c r="EQ42" s="11"/>
      <c r="ER42" s="10"/>
      <c r="ES42" s="11"/>
      <c r="ET42" s="10"/>
      <c r="EU42" s="11"/>
      <c r="EV42" s="10"/>
      <c r="EW42" s="7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4"/>
        <v>0</v>
      </c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5"/>
        <v>0</v>
      </c>
    </row>
    <row r="43" spans="1:188" x14ac:dyDescent="0.2">
      <c r="A43" s="6"/>
      <c r="B43" s="6"/>
      <c r="C43" s="6"/>
      <c r="D43" s="6" t="s">
        <v>105</v>
      </c>
      <c r="E43" s="3" t="s">
        <v>106</v>
      </c>
      <c r="F43" s="6">
        <f t="shared" si="54"/>
        <v>1</v>
      </c>
      <c r="G43" s="6">
        <f t="shared" si="55"/>
        <v>1</v>
      </c>
      <c r="H43" s="6">
        <f t="shared" si="56"/>
        <v>60</v>
      </c>
      <c r="I43" s="6">
        <f t="shared" si="57"/>
        <v>30</v>
      </c>
      <c r="J43" s="6">
        <f t="shared" si="58"/>
        <v>0</v>
      </c>
      <c r="K43" s="6">
        <f t="shared" si="59"/>
        <v>0</v>
      </c>
      <c r="L43" s="6">
        <f t="shared" si="60"/>
        <v>0</v>
      </c>
      <c r="M43" s="6">
        <f t="shared" si="61"/>
        <v>30</v>
      </c>
      <c r="N43" s="6">
        <f t="shared" si="62"/>
        <v>0</v>
      </c>
      <c r="O43" s="6">
        <f t="shared" si="63"/>
        <v>0</v>
      </c>
      <c r="P43" s="6">
        <f t="shared" si="64"/>
        <v>0</v>
      </c>
      <c r="Q43" s="6">
        <f t="shared" si="65"/>
        <v>0</v>
      </c>
      <c r="R43" s="7">
        <f t="shared" si="66"/>
        <v>4</v>
      </c>
      <c r="S43" s="7">
        <f t="shared" si="67"/>
        <v>2</v>
      </c>
      <c r="T43" s="7">
        <v>2.6</v>
      </c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8"/>
        <v>0</v>
      </c>
      <c r="AP43" s="11">
        <v>30</v>
      </c>
      <c r="AQ43" s="10" t="s">
        <v>70</v>
      </c>
      <c r="AR43" s="11"/>
      <c r="AS43" s="10"/>
      <c r="AT43" s="11"/>
      <c r="AU43" s="10"/>
      <c r="AV43" s="7">
        <v>2</v>
      </c>
      <c r="AW43" s="11"/>
      <c r="AX43" s="10"/>
      <c r="AY43" s="11">
        <v>30</v>
      </c>
      <c r="AZ43" s="10" t="s">
        <v>60</v>
      </c>
      <c r="BA43" s="11"/>
      <c r="BB43" s="10"/>
      <c r="BC43" s="11"/>
      <c r="BD43" s="10"/>
      <c r="BE43" s="11"/>
      <c r="BF43" s="10"/>
      <c r="BG43" s="11"/>
      <c r="BH43" s="10"/>
      <c r="BI43" s="7">
        <v>2</v>
      </c>
      <c r="BJ43" s="7">
        <f t="shared" si="69"/>
        <v>4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70"/>
        <v>0</v>
      </c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72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73"/>
        <v>0</v>
      </c>
      <c r="EQ43" s="11"/>
      <c r="ER43" s="10"/>
      <c r="ES43" s="11"/>
      <c r="ET43" s="10"/>
      <c r="EU43" s="11"/>
      <c r="EV43" s="10"/>
      <c r="EW43" s="7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4"/>
        <v>0</v>
      </c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5"/>
        <v>0</v>
      </c>
    </row>
    <row r="44" spans="1:188" x14ac:dyDescent="0.2">
      <c r="A44" s="6"/>
      <c r="B44" s="6"/>
      <c r="C44" s="6"/>
      <c r="D44" s="6" t="s">
        <v>107</v>
      </c>
      <c r="E44" s="3" t="s">
        <v>108</v>
      </c>
      <c r="F44" s="6">
        <f t="shared" si="54"/>
        <v>0</v>
      </c>
      <c r="G44" s="6">
        <f t="shared" si="55"/>
        <v>1</v>
      </c>
      <c r="H44" s="6">
        <f t="shared" si="56"/>
        <v>30</v>
      </c>
      <c r="I44" s="6">
        <f t="shared" si="57"/>
        <v>30</v>
      </c>
      <c r="J44" s="6">
        <f t="shared" si="58"/>
        <v>0</v>
      </c>
      <c r="K44" s="6">
        <f t="shared" si="59"/>
        <v>0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2</v>
      </c>
      <c r="S44" s="7">
        <f t="shared" si="67"/>
        <v>0</v>
      </c>
      <c r="T44" s="7">
        <v>1.2</v>
      </c>
      <c r="U44" s="11">
        <v>30</v>
      </c>
      <c r="V44" s="10" t="s">
        <v>60</v>
      </c>
      <c r="W44" s="11"/>
      <c r="X44" s="10"/>
      <c r="Y44" s="11"/>
      <c r="Z44" s="10"/>
      <c r="AA44" s="7">
        <v>2</v>
      </c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2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70"/>
        <v>0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</row>
    <row r="45" spans="1:188" x14ac:dyDescent="0.2">
      <c r="A45" s="6"/>
      <c r="B45" s="6"/>
      <c r="C45" s="6"/>
      <c r="D45" s="6" t="s">
        <v>109</v>
      </c>
      <c r="E45" s="3" t="s">
        <v>110</v>
      </c>
      <c r="F45" s="6">
        <f t="shared" si="54"/>
        <v>1</v>
      </c>
      <c r="G45" s="6">
        <f t="shared" si="55"/>
        <v>1</v>
      </c>
      <c r="H45" s="6">
        <f t="shared" si="56"/>
        <v>60</v>
      </c>
      <c r="I45" s="6">
        <f t="shared" si="57"/>
        <v>30</v>
      </c>
      <c r="J45" s="6">
        <f t="shared" si="58"/>
        <v>0</v>
      </c>
      <c r="K45" s="6">
        <f t="shared" si="59"/>
        <v>0</v>
      </c>
      <c r="L45" s="6">
        <f t="shared" si="60"/>
        <v>0</v>
      </c>
      <c r="M45" s="6">
        <f t="shared" si="61"/>
        <v>30</v>
      </c>
      <c r="N45" s="6">
        <f t="shared" si="62"/>
        <v>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5</v>
      </c>
      <c r="S45" s="7">
        <f t="shared" si="67"/>
        <v>2.6</v>
      </c>
      <c r="T45" s="7">
        <v>2.6</v>
      </c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>
        <v>30</v>
      </c>
      <c r="AQ45" s="10" t="s">
        <v>70</v>
      </c>
      <c r="AR45" s="11"/>
      <c r="AS45" s="10"/>
      <c r="AT45" s="11"/>
      <c r="AU45" s="10"/>
      <c r="AV45" s="7">
        <v>2.4</v>
      </c>
      <c r="AW45" s="11"/>
      <c r="AX45" s="10"/>
      <c r="AY45" s="11">
        <v>30</v>
      </c>
      <c r="AZ45" s="10" t="s">
        <v>60</v>
      </c>
      <c r="BA45" s="11"/>
      <c r="BB45" s="10"/>
      <c r="BC45" s="11"/>
      <c r="BD45" s="10"/>
      <c r="BE45" s="11"/>
      <c r="BF45" s="10"/>
      <c r="BG45" s="11"/>
      <c r="BH45" s="10"/>
      <c r="BI45" s="7">
        <v>2.6</v>
      </c>
      <c r="BJ45" s="7">
        <f t="shared" si="69"/>
        <v>5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">
      <c r="A46" s="6"/>
      <c r="B46" s="6"/>
      <c r="C46" s="6"/>
      <c r="D46" s="6" t="s">
        <v>111</v>
      </c>
      <c r="E46" s="3" t="s">
        <v>112</v>
      </c>
      <c r="F46" s="6">
        <f t="shared" si="54"/>
        <v>0</v>
      </c>
      <c r="G46" s="6">
        <f t="shared" si="55"/>
        <v>2</v>
      </c>
      <c r="H46" s="6">
        <f t="shared" si="56"/>
        <v>55</v>
      </c>
      <c r="I46" s="6">
        <f t="shared" si="57"/>
        <v>15</v>
      </c>
      <c r="J46" s="6">
        <f t="shared" si="58"/>
        <v>0</v>
      </c>
      <c r="K46" s="6">
        <f t="shared" si="59"/>
        <v>0</v>
      </c>
      <c r="L46" s="6">
        <f t="shared" si="60"/>
        <v>0</v>
      </c>
      <c r="M46" s="6">
        <f t="shared" si="61"/>
        <v>40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4</v>
      </c>
      <c r="S46" s="7">
        <f t="shared" si="67"/>
        <v>2.6</v>
      </c>
      <c r="T46" s="7">
        <v>2.2000000000000002</v>
      </c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>
        <v>15</v>
      </c>
      <c r="AQ46" s="10" t="s">
        <v>60</v>
      </c>
      <c r="AR46" s="11"/>
      <c r="AS46" s="10"/>
      <c r="AT46" s="11"/>
      <c r="AU46" s="10"/>
      <c r="AV46" s="7">
        <v>1.4</v>
      </c>
      <c r="AW46" s="11"/>
      <c r="AX46" s="10"/>
      <c r="AY46" s="11">
        <v>40</v>
      </c>
      <c r="AZ46" s="10" t="s">
        <v>60</v>
      </c>
      <c r="BA46" s="11"/>
      <c r="BB46" s="10"/>
      <c r="BC46" s="11"/>
      <c r="BD46" s="10"/>
      <c r="BE46" s="11"/>
      <c r="BF46" s="10"/>
      <c r="BG46" s="11"/>
      <c r="BH46" s="10"/>
      <c r="BI46" s="7">
        <v>2.6</v>
      </c>
      <c r="BJ46" s="7">
        <f t="shared" si="69"/>
        <v>4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11"/>
      <c r="EA46" s="10"/>
      <c r="EB46" s="7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11"/>
      <c r="EV46" s="10"/>
      <c r="EW46" s="7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">
      <c r="A47" s="6"/>
      <c r="B47" s="6"/>
      <c r="C47" s="6"/>
      <c r="D47" s="6" t="s">
        <v>113</v>
      </c>
      <c r="E47" s="3" t="s">
        <v>114</v>
      </c>
      <c r="F47" s="6">
        <f t="shared" si="54"/>
        <v>0</v>
      </c>
      <c r="G47" s="6">
        <f t="shared" si="55"/>
        <v>2</v>
      </c>
      <c r="H47" s="6">
        <f t="shared" si="56"/>
        <v>45</v>
      </c>
      <c r="I47" s="6">
        <f t="shared" si="57"/>
        <v>30</v>
      </c>
      <c r="J47" s="6">
        <f t="shared" si="58"/>
        <v>15</v>
      </c>
      <c r="K47" s="6">
        <f t="shared" si="59"/>
        <v>0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3</v>
      </c>
      <c r="S47" s="7">
        <f t="shared" si="67"/>
        <v>0</v>
      </c>
      <c r="T47" s="7">
        <v>1.8</v>
      </c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11"/>
      <c r="AU47" s="10"/>
      <c r="AV47" s="7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>
        <v>30</v>
      </c>
      <c r="BL47" s="10" t="s">
        <v>60</v>
      </c>
      <c r="BM47" s="11">
        <v>15</v>
      </c>
      <c r="BN47" s="10" t="s">
        <v>60</v>
      </c>
      <c r="BO47" s="11"/>
      <c r="BP47" s="10"/>
      <c r="BQ47" s="7">
        <v>3</v>
      </c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3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11"/>
      <c r="EV47" s="10"/>
      <c r="EW47" s="7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">
      <c r="A48" s="6"/>
      <c r="B48" s="6"/>
      <c r="C48" s="6"/>
      <c r="D48" s="6" t="s">
        <v>115</v>
      </c>
      <c r="E48" s="3" t="s">
        <v>116</v>
      </c>
      <c r="F48" s="6">
        <f t="shared" si="54"/>
        <v>1</v>
      </c>
      <c r="G48" s="6">
        <f t="shared" si="55"/>
        <v>2</v>
      </c>
      <c r="H48" s="6">
        <f t="shared" si="56"/>
        <v>90</v>
      </c>
      <c r="I48" s="6">
        <f t="shared" si="57"/>
        <v>45</v>
      </c>
      <c r="J48" s="6">
        <f t="shared" si="58"/>
        <v>15</v>
      </c>
      <c r="K48" s="6">
        <f t="shared" si="59"/>
        <v>0</v>
      </c>
      <c r="L48" s="6">
        <f t="shared" si="60"/>
        <v>0</v>
      </c>
      <c r="M48" s="6">
        <f t="shared" si="61"/>
        <v>30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6</v>
      </c>
      <c r="S48" s="7">
        <f t="shared" si="67"/>
        <v>2</v>
      </c>
      <c r="T48" s="7">
        <v>3.8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11"/>
      <c r="AU48" s="10"/>
      <c r="AV48" s="7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>
        <v>45</v>
      </c>
      <c r="BL48" s="10" t="s">
        <v>70</v>
      </c>
      <c r="BM48" s="11">
        <v>15</v>
      </c>
      <c r="BN48" s="10" t="s">
        <v>60</v>
      </c>
      <c r="BO48" s="11"/>
      <c r="BP48" s="10"/>
      <c r="BQ48" s="7">
        <v>4</v>
      </c>
      <c r="BR48" s="11"/>
      <c r="BS48" s="10"/>
      <c r="BT48" s="11">
        <v>30</v>
      </c>
      <c r="BU48" s="10" t="s">
        <v>60</v>
      </c>
      <c r="BV48" s="11"/>
      <c r="BW48" s="10"/>
      <c r="BX48" s="11"/>
      <c r="BY48" s="10"/>
      <c r="BZ48" s="11"/>
      <c r="CA48" s="10"/>
      <c r="CB48" s="11"/>
      <c r="CC48" s="10"/>
      <c r="CD48" s="7">
        <v>2</v>
      </c>
      <c r="CE48" s="7">
        <f t="shared" si="70"/>
        <v>6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">
      <c r="A49" s="6"/>
      <c r="B49" s="6"/>
      <c r="C49" s="6"/>
      <c r="D49" s="6" t="s">
        <v>117</v>
      </c>
      <c r="E49" s="3" t="s">
        <v>118</v>
      </c>
      <c r="F49" s="6">
        <f t="shared" si="54"/>
        <v>1</v>
      </c>
      <c r="G49" s="6">
        <f t="shared" si="55"/>
        <v>1</v>
      </c>
      <c r="H49" s="6">
        <f t="shared" si="56"/>
        <v>60</v>
      </c>
      <c r="I49" s="6">
        <f t="shared" si="57"/>
        <v>15</v>
      </c>
      <c r="J49" s="6">
        <f t="shared" si="58"/>
        <v>0</v>
      </c>
      <c r="K49" s="6">
        <f t="shared" si="59"/>
        <v>0</v>
      </c>
      <c r="L49" s="6">
        <f t="shared" si="60"/>
        <v>0</v>
      </c>
      <c r="M49" s="6">
        <f t="shared" si="61"/>
        <v>45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4</v>
      </c>
      <c r="S49" s="7">
        <f t="shared" si="67"/>
        <v>3</v>
      </c>
      <c r="T49" s="7">
        <v>2.6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>
        <v>15</v>
      </c>
      <c r="BL49" s="10" t="s">
        <v>70</v>
      </c>
      <c r="BM49" s="11"/>
      <c r="BN49" s="10"/>
      <c r="BO49" s="11"/>
      <c r="BP49" s="10"/>
      <c r="BQ49" s="7">
        <v>1</v>
      </c>
      <c r="BR49" s="11"/>
      <c r="BS49" s="10"/>
      <c r="BT49" s="11">
        <v>45</v>
      </c>
      <c r="BU49" s="10" t="s">
        <v>60</v>
      </c>
      <c r="BV49" s="11"/>
      <c r="BW49" s="10"/>
      <c r="BX49" s="11"/>
      <c r="BY49" s="10"/>
      <c r="BZ49" s="11"/>
      <c r="CA49" s="10"/>
      <c r="CB49" s="11"/>
      <c r="CC49" s="10"/>
      <c r="CD49" s="7">
        <v>3</v>
      </c>
      <c r="CE49" s="7">
        <f t="shared" si="70"/>
        <v>4</v>
      </c>
      <c r="CF49" s="11"/>
      <c r="CG49" s="10"/>
      <c r="CH49" s="11"/>
      <c r="CI49" s="10"/>
      <c r="CJ49" s="11"/>
      <c r="CK49" s="10"/>
      <c r="CL49" s="7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">
      <c r="A50" s="6"/>
      <c r="B50" s="6"/>
      <c r="C50" s="6"/>
      <c r="D50" s="6" t="s">
        <v>119</v>
      </c>
      <c r="E50" s="3" t="s">
        <v>120</v>
      </c>
      <c r="F50" s="6">
        <f t="shared" si="54"/>
        <v>1</v>
      </c>
      <c r="G50" s="6">
        <f t="shared" si="55"/>
        <v>2</v>
      </c>
      <c r="H50" s="6">
        <f t="shared" si="56"/>
        <v>45</v>
      </c>
      <c r="I50" s="6">
        <f t="shared" si="57"/>
        <v>15</v>
      </c>
      <c r="J50" s="6">
        <f t="shared" si="58"/>
        <v>0</v>
      </c>
      <c r="K50" s="6">
        <f t="shared" si="59"/>
        <v>0</v>
      </c>
      <c r="L50" s="6">
        <f t="shared" si="60"/>
        <v>0</v>
      </c>
      <c r="M50" s="6">
        <f t="shared" si="61"/>
        <v>15</v>
      </c>
      <c r="N50" s="6">
        <f t="shared" si="62"/>
        <v>0</v>
      </c>
      <c r="O50" s="6">
        <f t="shared" si="63"/>
        <v>15</v>
      </c>
      <c r="P50" s="6">
        <f t="shared" si="64"/>
        <v>0</v>
      </c>
      <c r="Q50" s="6">
        <f t="shared" si="65"/>
        <v>0</v>
      </c>
      <c r="R50" s="7">
        <f t="shared" si="66"/>
        <v>3</v>
      </c>
      <c r="S50" s="7">
        <f t="shared" si="67"/>
        <v>2</v>
      </c>
      <c r="T50" s="7">
        <v>2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>
        <v>15</v>
      </c>
      <c r="BL50" s="10" t="s">
        <v>70</v>
      </c>
      <c r="BM50" s="11"/>
      <c r="BN50" s="10"/>
      <c r="BO50" s="11"/>
      <c r="BP50" s="10"/>
      <c r="BQ50" s="7">
        <v>1</v>
      </c>
      <c r="BR50" s="11"/>
      <c r="BS50" s="10"/>
      <c r="BT50" s="11">
        <v>15</v>
      </c>
      <c r="BU50" s="10" t="s">
        <v>60</v>
      </c>
      <c r="BV50" s="11"/>
      <c r="BW50" s="10"/>
      <c r="BX50" s="11">
        <v>15</v>
      </c>
      <c r="BY50" s="10" t="s">
        <v>60</v>
      </c>
      <c r="BZ50" s="11"/>
      <c r="CA50" s="10"/>
      <c r="CB50" s="11"/>
      <c r="CC50" s="10"/>
      <c r="CD50" s="7">
        <v>2</v>
      </c>
      <c r="CE50" s="7">
        <f t="shared" si="70"/>
        <v>3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/>
      <c r="DB50" s="10"/>
      <c r="DC50" s="11"/>
      <c r="DD50" s="10"/>
      <c r="DE50" s="11"/>
      <c r="DF50" s="10"/>
      <c r="DG50" s="7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11"/>
      <c r="EV50" s="10"/>
      <c r="EW50" s="7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">
      <c r="A51" s="6"/>
      <c r="B51" s="6"/>
      <c r="C51" s="6"/>
      <c r="D51" s="6" t="s">
        <v>121</v>
      </c>
      <c r="E51" s="3" t="s">
        <v>122</v>
      </c>
      <c r="F51" s="6">
        <f t="shared" si="54"/>
        <v>1</v>
      </c>
      <c r="G51" s="6">
        <f t="shared" si="55"/>
        <v>1</v>
      </c>
      <c r="H51" s="6">
        <f t="shared" si="56"/>
        <v>45</v>
      </c>
      <c r="I51" s="6">
        <f t="shared" si="57"/>
        <v>30</v>
      </c>
      <c r="J51" s="6">
        <f t="shared" si="58"/>
        <v>0</v>
      </c>
      <c r="K51" s="6">
        <f t="shared" si="59"/>
        <v>0</v>
      </c>
      <c r="L51" s="6">
        <f t="shared" si="60"/>
        <v>0</v>
      </c>
      <c r="M51" s="6">
        <f t="shared" si="61"/>
        <v>15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3</v>
      </c>
      <c r="S51" s="7">
        <f t="shared" si="67"/>
        <v>1</v>
      </c>
      <c r="T51" s="7">
        <v>2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>
        <v>30</v>
      </c>
      <c r="AQ51" s="10" t="s">
        <v>70</v>
      </c>
      <c r="AR51" s="11"/>
      <c r="AS51" s="10"/>
      <c r="AT51" s="11"/>
      <c r="AU51" s="10"/>
      <c r="AV51" s="7">
        <v>2</v>
      </c>
      <c r="AW51" s="11"/>
      <c r="AX51" s="10"/>
      <c r="AY51" s="11">
        <v>15</v>
      </c>
      <c r="AZ51" s="10" t="s">
        <v>60</v>
      </c>
      <c r="BA51" s="11"/>
      <c r="BB51" s="10"/>
      <c r="BC51" s="11"/>
      <c r="BD51" s="10"/>
      <c r="BE51" s="11"/>
      <c r="BF51" s="10"/>
      <c r="BG51" s="11"/>
      <c r="BH51" s="10"/>
      <c r="BI51" s="7">
        <v>1</v>
      </c>
      <c r="BJ51" s="7">
        <f t="shared" si="69"/>
        <v>3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/>
      <c r="DB51" s="10"/>
      <c r="DC51" s="11"/>
      <c r="DD51" s="10"/>
      <c r="DE51" s="11"/>
      <c r="DF51" s="10"/>
      <c r="DG51" s="7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">
      <c r="A52" s="6"/>
      <c r="B52" s="6"/>
      <c r="C52" s="6"/>
      <c r="D52" s="6" t="s">
        <v>123</v>
      </c>
      <c r="E52" s="3" t="s">
        <v>124</v>
      </c>
      <c r="F52" s="6">
        <f t="shared" si="54"/>
        <v>0</v>
      </c>
      <c r="G52" s="6">
        <f t="shared" si="55"/>
        <v>2</v>
      </c>
      <c r="H52" s="6">
        <f t="shared" si="56"/>
        <v>57</v>
      </c>
      <c r="I52" s="6">
        <f t="shared" si="57"/>
        <v>27</v>
      </c>
      <c r="J52" s="6">
        <f t="shared" si="58"/>
        <v>0</v>
      </c>
      <c r="K52" s="6">
        <f t="shared" si="59"/>
        <v>0</v>
      </c>
      <c r="L52" s="6">
        <f t="shared" si="60"/>
        <v>0</v>
      </c>
      <c r="M52" s="6">
        <f t="shared" si="61"/>
        <v>30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4</v>
      </c>
      <c r="S52" s="7">
        <f t="shared" si="67"/>
        <v>2</v>
      </c>
      <c r="T52" s="7">
        <v>2.2999999999999998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>
        <v>27</v>
      </c>
      <c r="BL52" s="10" t="s">
        <v>60</v>
      </c>
      <c r="BM52" s="11"/>
      <c r="BN52" s="10"/>
      <c r="BO52" s="11"/>
      <c r="BP52" s="10"/>
      <c r="BQ52" s="7">
        <v>2</v>
      </c>
      <c r="BR52" s="11"/>
      <c r="BS52" s="10"/>
      <c r="BT52" s="11">
        <v>30</v>
      </c>
      <c r="BU52" s="10" t="s">
        <v>60</v>
      </c>
      <c r="BV52" s="11"/>
      <c r="BW52" s="10"/>
      <c r="BX52" s="11"/>
      <c r="BY52" s="10"/>
      <c r="BZ52" s="11"/>
      <c r="CA52" s="10"/>
      <c r="CB52" s="11"/>
      <c r="CC52" s="10"/>
      <c r="CD52" s="7">
        <v>2</v>
      </c>
      <c r="CE52" s="7">
        <f t="shared" si="70"/>
        <v>4</v>
      </c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">
      <c r="A53" s="6"/>
      <c r="B53" s="6"/>
      <c r="C53" s="6"/>
      <c r="D53" s="6" t="s">
        <v>125</v>
      </c>
      <c r="E53" s="3" t="s">
        <v>126</v>
      </c>
      <c r="F53" s="6">
        <f t="shared" si="54"/>
        <v>1</v>
      </c>
      <c r="G53" s="6">
        <f t="shared" si="55"/>
        <v>1</v>
      </c>
      <c r="H53" s="6">
        <f t="shared" si="56"/>
        <v>60</v>
      </c>
      <c r="I53" s="6">
        <f t="shared" si="57"/>
        <v>30</v>
      </c>
      <c r="J53" s="6">
        <f t="shared" si="58"/>
        <v>0</v>
      </c>
      <c r="K53" s="6">
        <f t="shared" si="59"/>
        <v>0</v>
      </c>
      <c r="L53" s="6">
        <f t="shared" si="60"/>
        <v>0</v>
      </c>
      <c r="M53" s="6">
        <f t="shared" si="61"/>
        <v>30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5</v>
      </c>
      <c r="S53" s="7">
        <f t="shared" si="67"/>
        <v>2.6</v>
      </c>
      <c r="T53" s="7">
        <v>2.6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>
        <v>30</v>
      </c>
      <c r="CG53" s="10" t="s">
        <v>70</v>
      </c>
      <c r="CH53" s="11"/>
      <c r="CI53" s="10"/>
      <c r="CJ53" s="11"/>
      <c r="CK53" s="10"/>
      <c r="CL53" s="7">
        <v>2.4</v>
      </c>
      <c r="CM53" s="11"/>
      <c r="CN53" s="10"/>
      <c r="CO53" s="11">
        <v>30</v>
      </c>
      <c r="CP53" s="10" t="s">
        <v>60</v>
      </c>
      <c r="CQ53" s="11"/>
      <c r="CR53" s="10"/>
      <c r="CS53" s="11"/>
      <c r="CT53" s="10"/>
      <c r="CU53" s="11"/>
      <c r="CV53" s="10"/>
      <c r="CW53" s="11"/>
      <c r="CX53" s="10"/>
      <c r="CY53" s="7">
        <v>2.6</v>
      </c>
      <c r="CZ53" s="7">
        <f t="shared" si="71"/>
        <v>5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">
      <c r="A54" s="6"/>
      <c r="B54" s="6"/>
      <c r="C54" s="6"/>
      <c r="D54" s="6" t="s">
        <v>127</v>
      </c>
      <c r="E54" s="3" t="s">
        <v>128</v>
      </c>
      <c r="F54" s="6">
        <f t="shared" si="54"/>
        <v>1</v>
      </c>
      <c r="G54" s="6">
        <f t="shared" si="55"/>
        <v>1</v>
      </c>
      <c r="H54" s="6">
        <f t="shared" si="56"/>
        <v>60</v>
      </c>
      <c r="I54" s="6">
        <f t="shared" si="57"/>
        <v>30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30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4</v>
      </c>
      <c r="S54" s="7">
        <f t="shared" si="67"/>
        <v>2</v>
      </c>
      <c r="T54" s="7">
        <v>2.6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0</v>
      </c>
      <c r="CF54" s="11">
        <v>30</v>
      </c>
      <c r="CG54" s="10" t="s">
        <v>70</v>
      </c>
      <c r="CH54" s="11"/>
      <c r="CI54" s="10"/>
      <c r="CJ54" s="11"/>
      <c r="CK54" s="10"/>
      <c r="CL54" s="7">
        <v>2</v>
      </c>
      <c r="CM54" s="11"/>
      <c r="CN54" s="10"/>
      <c r="CO54" s="11">
        <v>30</v>
      </c>
      <c r="CP54" s="10" t="s">
        <v>60</v>
      </c>
      <c r="CQ54" s="11"/>
      <c r="CR54" s="10"/>
      <c r="CS54" s="11"/>
      <c r="CT54" s="10"/>
      <c r="CU54" s="11"/>
      <c r="CV54" s="10"/>
      <c r="CW54" s="11"/>
      <c r="CX54" s="10"/>
      <c r="CY54" s="7">
        <v>2</v>
      </c>
      <c r="CZ54" s="7">
        <f t="shared" si="71"/>
        <v>4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">
      <c r="A55" s="6"/>
      <c r="B55" s="6"/>
      <c r="C55" s="6"/>
      <c r="D55" s="6" t="s">
        <v>129</v>
      </c>
      <c r="E55" s="3" t="s">
        <v>130</v>
      </c>
      <c r="F55" s="6">
        <f t="shared" si="54"/>
        <v>1</v>
      </c>
      <c r="G55" s="6">
        <f t="shared" si="55"/>
        <v>1</v>
      </c>
      <c r="H55" s="6">
        <f t="shared" si="56"/>
        <v>45</v>
      </c>
      <c r="I55" s="6">
        <f t="shared" si="57"/>
        <v>15</v>
      </c>
      <c r="J55" s="6">
        <f t="shared" si="58"/>
        <v>0</v>
      </c>
      <c r="K55" s="6">
        <f t="shared" si="59"/>
        <v>0</v>
      </c>
      <c r="L55" s="6">
        <f t="shared" si="60"/>
        <v>0</v>
      </c>
      <c r="M55" s="6">
        <f t="shared" si="61"/>
        <v>30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4</v>
      </c>
      <c r="S55" s="7">
        <f t="shared" si="67"/>
        <v>2.6</v>
      </c>
      <c r="T55" s="7">
        <v>2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>
        <v>15</v>
      </c>
      <c r="CG55" s="10" t="s">
        <v>70</v>
      </c>
      <c r="CH55" s="11"/>
      <c r="CI55" s="10"/>
      <c r="CJ55" s="11"/>
      <c r="CK55" s="10"/>
      <c r="CL55" s="7">
        <v>1.4</v>
      </c>
      <c r="CM55" s="11"/>
      <c r="CN55" s="10"/>
      <c r="CO55" s="11">
        <v>30</v>
      </c>
      <c r="CP55" s="10" t="s">
        <v>60</v>
      </c>
      <c r="CQ55" s="11"/>
      <c r="CR55" s="10"/>
      <c r="CS55" s="11"/>
      <c r="CT55" s="10"/>
      <c r="CU55" s="11"/>
      <c r="CV55" s="10"/>
      <c r="CW55" s="11"/>
      <c r="CX55" s="10"/>
      <c r="CY55" s="7">
        <v>2.6</v>
      </c>
      <c r="CZ55" s="7">
        <f t="shared" si="71"/>
        <v>4</v>
      </c>
      <c r="DA55" s="11"/>
      <c r="DB55" s="10"/>
      <c r="DC55" s="11"/>
      <c r="DD55" s="10"/>
      <c r="DE55" s="11"/>
      <c r="DF55" s="10"/>
      <c r="DG55" s="7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">
      <c r="A56" s="6"/>
      <c r="B56" s="6"/>
      <c r="C56" s="6"/>
      <c r="D56" s="6" t="s">
        <v>131</v>
      </c>
      <c r="E56" s="3" t="s">
        <v>132</v>
      </c>
      <c r="F56" s="6">
        <f t="shared" si="54"/>
        <v>0</v>
      </c>
      <c r="G56" s="6">
        <f t="shared" si="55"/>
        <v>2</v>
      </c>
      <c r="H56" s="6">
        <f t="shared" si="56"/>
        <v>60</v>
      </c>
      <c r="I56" s="6">
        <f t="shared" si="57"/>
        <v>15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0</v>
      </c>
      <c r="N56" s="6">
        <f t="shared" si="62"/>
        <v>0</v>
      </c>
      <c r="O56" s="6">
        <f t="shared" si="63"/>
        <v>45</v>
      </c>
      <c r="P56" s="6">
        <f t="shared" si="64"/>
        <v>0</v>
      </c>
      <c r="Q56" s="6">
        <f t="shared" si="65"/>
        <v>0</v>
      </c>
      <c r="R56" s="7">
        <f t="shared" si="66"/>
        <v>4</v>
      </c>
      <c r="S56" s="7">
        <f t="shared" si="67"/>
        <v>3</v>
      </c>
      <c r="T56" s="7">
        <v>2.4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>
        <v>15</v>
      </c>
      <c r="CG56" s="10" t="s">
        <v>60</v>
      </c>
      <c r="CH56" s="11"/>
      <c r="CI56" s="10"/>
      <c r="CJ56" s="11"/>
      <c r="CK56" s="10"/>
      <c r="CL56" s="7">
        <v>1</v>
      </c>
      <c r="CM56" s="11"/>
      <c r="CN56" s="10"/>
      <c r="CO56" s="11"/>
      <c r="CP56" s="10"/>
      <c r="CQ56" s="11"/>
      <c r="CR56" s="10"/>
      <c r="CS56" s="11">
        <v>45</v>
      </c>
      <c r="CT56" s="10" t="s">
        <v>60</v>
      </c>
      <c r="CU56" s="11"/>
      <c r="CV56" s="10"/>
      <c r="CW56" s="11"/>
      <c r="CX56" s="10"/>
      <c r="CY56" s="7">
        <v>3</v>
      </c>
      <c r="CZ56" s="7">
        <f t="shared" si="71"/>
        <v>4</v>
      </c>
      <c r="DA56" s="11"/>
      <c r="DB56" s="10"/>
      <c r="DC56" s="11"/>
      <c r="DD56" s="10"/>
      <c r="DE56" s="11"/>
      <c r="DF56" s="10"/>
      <c r="DG56" s="7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">
      <c r="A57" s="6"/>
      <c r="B57" s="6"/>
      <c r="C57" s="6"/>
      <c r="D57" s="6" t="s">
        <v>133</v>
      </c>
      <c r="E57" s="3" t="s">
        <v>134</v>
      </c>
      <c r="F57" s="6">
        <f t="shared" si="54"/>
        <v>0</v>
      </c>
      <c r="G57" s="6">
        <f t="shared" si="55"/>
        <v>2</v>
      </c>
      <c r="H57" s="6">
        <f t="shared" si="56"/>
        <v>30</v>
      </c>
      <c r="I57" s="6">
        <f t="shared" si="57"/>
        <v>15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15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3</v>
      </c>
      <c r="S57" s="7">
        <f t="shared" si="67"/>
        <v>1.6</v>
      </c>
      <c r="T57" s="7">
        <v>1.2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>
        <v>15</v>
      </c>
      <c r="CG57" s="10" t="s">
        <v>60</v>
      </c>
      <c r="CH57" s="11"/>
      <c r="CI57" s="10"/>
      <c r="CJ57" s="11"/>
      <c r="CK57" s="10"/>
      <c r="CL57" s="7">
        <v>1.4</v>
      </c>
      <c r="CM57" s="11"/>
      <c r="CN57" s="10"/>
      <c r="CO57" s="11">
        <v>15</v>
      </c>
      <c r="CP57" s="10" t="s">
        <v>60</v>
      </c>
      <c r="CQ57" s="11"/>
      <c r="CR57" s="10"/>
      <c r="CS57" s="11"/>
      <c r="CT57" s="10"/>
      <c r="CU57" s="11"/>
      <c r="CV57" s="10"/>
      <c r="CW57" s="11"/>
      <c r="CX57" s="10"/>
      <c r="CY57" s="7">
        <v>1.6</v>
      </c>
      <c r="CZ57" s="7">
        <f t="shared" si="71"/>
        <v>3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">
      <c r="A58" s="6"/>
      <c r="B58" s="6"/>
      <c r="C58" s="6"/>
      <c r="D58" s="6" t="s">
        <v>135</v>
      </c>
      <c r="E58" s="3" t="s">
        <v>136</v>
      </c>
      <c r="F58" s="6">
        <f t="shared" si="54"/>
        <v>1</v>
      </c>
      <c r="G58" s="6">
        <f t="shared" si="55"/>
        <v>1</v>
      </c>
      <c r="H58" s="6">
        <f t="shared" si="56"/>
        <v>60</v>
      </c>
      <c r="I58" s="6">
        <f t="shared" si="57"/>
        <v>30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30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4</v>
      </c>
      <c r="S58" s="7">
        <f t="shared" si="67"/>
        <v>2</v>
      </c>
      <c r="T58" s="7">
        <v>2.6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>
        <v>30</v>
      </c>
      <c r="CG58" s="10" t="s">
        <v>70</v>
      </c>
      <c r="CH58" s="11"/>
      <c r="CI58" s="10"/>
      <c r="CJ58" s="11"/>
      <c r="CK58" s="10"/>
      <c r="CL58" s="7">
        <v>2</v>
      </c>
      <c r="CM58" s="11"/>
      <c r="CN58" s="10"/>
      <c r="CO58" s="11">
        <v>30</v>
      </c>
      <c r="CP58" s="10" t="s">
        <v>60</v>
      </c>
      <c r="CQ58" s="11"/>
      <c r="CR58" s="10"/>
      <c r="CS58" s="11"/>
      <c r="CT58" s="10"/>
      <c r="CU58" s="11"/>
      <c r="CV58" s="10"/>
      <c r="CW58" s="11"/>
      <c r="CX58" s="10"/>
      <c r="CY58" s="7">
        <v>2</v>
      </c>
      <c r="CZ58" s="7">
        <f t="shared" si="71"/>
        <v>4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">
      <c r="A59" s="6"/>
      <c r="B59" s="6"/>
      <c r="C59" s="6"/>
      <c r="D59" s="6" t="s">
        <v>137</v>
      </c>
      <c r="E59" s="3" t="s">
        <v>138</v>
      </c>
      <c r="F59" s="6">
        <f t="shared" si="54"/>
        <v>0</v>
      </c>
      <c r="G59" s="6">
        <f t="shared" si="55"/>
        <v>2</v>
      </c>
      <c r="H59" s="6">
        <f t="shared" si="56"/>
        <v>45</v>
      </c>
      <c r="I59" s="6">
        <f t="shared" si="57"/>
        <v>15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30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3</v>
      </c>
      <c r="S59" s="7">
        <f t="shared" si="67"/>
        <v>2</v>
      </c>
      <c r="T59" s="7">
        <v>1.8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>
        <v>15</v>
      </c>
      <c r="CG59" s="10" t="s">
        <v>60</v>
      </c>
      <c r="CH59" s="11"/>
      <c r="CI59" s="10"/>
      <c r="CJ59" s="11"/>
      <c r="CK59" s="10"/>
      <c r="CL59" s="7">
        <v>1</v>
      </c>
      <c r="CM59" s="11"/>
      <c r="CN59" s="10"/>
      <c r="CO59" s="11">
        <v>30</v>
      </c>
      <c r="CP59" s="10" t="s">
        <v>60</v>
      </c>
      <c r="CQ59" s="11"/>
      <c r="CR59" s="10"/>
      <c r="CS59" s="11"/>
      <c r="CT59" s="10"/>
      <c r="CU59" s="11"/>
      <c r="CV59" s="10"/>
      <c r="CW59" s="11"/>
      <c r="CX59" s="10"/>
      <c r="CY59" s="7">
        <v>2</v>
      </c>
      <c r="CZ59" s="7">
        <f t="shared" si="71"/>
        <v>3</v>
      </c>
      <c r="DA59" s="11"/>
      <c r="DB59" s="10"/>
      <c r="DC59" s="11"/>
      <c r="DD59" s="10"/>
      <c r="DE59" s="11"/>
      <c r="DF59" s="10"/>
      <c r="DG59" s="7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">
      <c r="A60" s="6"/>
      <c r="B60" s="6"/>
      <c r="C60" s="6"/>
      <c r="D60" s="6" t="s">
        <v>139</v>
      </c>
      <c r="E60" s="3" t="s">
        <v>140</v>
      </c>
      <c r="F60" s="6">
        <f t="shared" si="54"/>
        <v>1</v>
      </c>
      <c r="G60" s="6">
        <f t="shared" si="55"/>
        <v>1</v>
      </c>
      <c r="H60" s="6">
        <f t="shared" si="56"/>
        <v>55</v>
      </c>
      <c r="I60" s="6">
        <f t="shared" si="57"/>
        <v>15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0</v>
      </c>
      <c r="N60" s="6">
        <f t="shared" si="62"/>
        <v>0</v>
      </c>
      <c r="O60" s="6">
        <f t="shared" si="63"/>
        <v>40</v>
      </c>
      <c r="P60" s="6">
        <f t="shared" si="64"/>
        <v>0</v>
      </c>
      <c r="Q60" s="6">
        <f t="shared" si="65"/>
        <v>0</v>
      </c>
      <c r="R60" s="7">
        <f t="shared" si="66"/>
        <v>4</v>
      </c>
      <c r="S60" s="7">
        <f t="shared" si="67"/>
        <v>3</v>
      </c>
      <c r="T60" s="7">
        <v>2.2000000000000002</v>
      </c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>
        <v>15</v>
      </c>
      <c r="DB60" s="10" t="s">
        <v>70</v>
      </c>
      <c r="DC60" s="11"/>
      <c r="DD60" s="10"/>
      <c r="DE60" s="11"/>
      <c r="DF60" s="10"/>
      <c r="DG60" s="7">
        <v>1</v>
      </c>
      <c r="DH60" s="11"/>
      <c r="DI60" s="10"/>
      <c r="DJ60" s="11"/>
      <c r="DK60" s="10"/>
      <c r="DL60" s="11"/>
      <c r="DM60" s="10"/>
      <c r="DN60" s="11">
        <v>40</v>
      </c>
      <c r="DO60" s="10" t="s">
        <v>60</v>
      </c>
      <c r="DP60" s="11"/>
      <c r="DQ60" s="10"/>
      <c r="DR60" s="11"/>
      <c r="DS60" s="10"/>
      <c r="DT60" s="7">
        <v>3</v>
      </c>
      <c r="DU60" s="7">
        <f t="shared" si="72"/>
        <v>4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x14ac:dyDescent="0.2">
      <c r="A61" s="6">
        <v>7</v>
      </c>
      <c r="B61" s="6">
        <v>1</v>
      </c>
      <c r="C61" s="6"/>
      <c r="D61" s="6"/>
      <c r="E61" s="3" t="s">
        <v>141</v>
      </c>
      <c r="F61" s="6">
        <f>$B$61*COUNTIF(U61:GD61,"e")</f>
        <v>0</v>
      </c>
      <c r="G61" s="6">
        <f>$B$61*COUNTIF(U61:GD61,"z")</f>
        <v>2</v>
      </c>
      <c r="H61" s="6">
        <f t="shared" si="56"/>
        <v>60</v>
      </c>
      <c r="I61" s="6">
        <f t="shared" si="57"/>
        <v>15</v>
      </c>
      <c r="J61" s="6">
        <f t="shared" si="58"/>
        <v>0</v>
      </c>
      <c r="K61" s="6">
        <f t="shared" si="59"/>
        <v>0</v>
      </c>
      <c r="L61" s="6">
        <f t="shared" si="60"/>
        <v>0</v>
      </c>
      <c r="M61" s="6">
        <f t="shared" si="61"/>
        <v>45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4</v>
      </c>
      <c r="S61" s="7">
        <f t="shared" si="67"/>
        <v>3</v>
      </c>
      <c r="T61" s="7">
        <f>$B$61*2.4</f>
        <v>2.4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>
        <f>$B$61*15</f>
        <v>15</v>
      </c>
      <c r="DB61" s="10" t="s">
        <v>60</v>
      </c>
      <c r="DC61" s="11"/>
      <c r="DD61" s="10"/>
      <c r="DE61" s="11"/>
      <c r="DF61" s="10"/>
      <c r="DG61" s="7">
        <f>$B$61*1</f>
        <v>1</v>
      </c>
      <c r="DH61" s="11"/>
      <c r="DI61" s="10"/>
      <c r="DJ61" s="11">
        <f>$B$61*45</f>
        <v>45</v>
      </c>
      <c r="DK61" s="10" t="s">
        <v>60</v>
      </c>
      <c r="DL61" s="11"/>
      <c r="DM61" s="10"/>
      <c r="DN61" s="11"/>
      <c r="DO61" s="10"/>
      <c r="DP61" s="11"/>
      <c r="DQ61" s="10"/>
      <c r="DR61" s="11"/>
      <c r="DS61" s="10"/>
      <c r="DT61" s="7">
        <f>$B$61*3</f>
        <v>3</v>
      </c>
      <c r="DU61" s="7">
        <f t="shared" si="72"/>
        <v>4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3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</row>
    <row r="62" spans="1:188" x14ac:dyDescent="0.2">
      <c r="A62" s="6"/>
      <c r="B62" s="6"/>
      <c r="C62" s="6"/>
      <c r="D62" s="6" t="s">
        <v>142</v>
      </c>
      <c r="E62" s="3" t="s">
        <v>143</v>
      </c>
      <c r="F62" s="6">
        <f>COUNTIF(U62:GD62,"e")</f>
        <v>0</v>
      </c>
      <c r="G62" s="6">
        <f>COUNTIF(U62:GD62,"z")</f>
        <v>1</v>
      </c>
      <c r="H62" s="6">
        <f t="shared" si="56"/>
        <v>50</v>
      </c>
      <c r="I62" s="6">
        <f t="shared" si="57"/>
        <v>0</v>
      </c>
      <c r="J62" s="6">
        <f t="shared" si="58"/>
        <v>0</v>
      </c>
      <c r="K62" s="6">
        <f t="shared" si="59"/>
        <v>0</v>
      </c>
      <c r="L62" s="6">
        <f t="shared" si="60"/>
        <v>0</v>
      </c>
      <c r="M62" s="6">
        <f t="shared" si="61"/>
        <v>0</v>
      </c>
      <c r="N62" s="6">
        <f t="shared" si="62"/>
        <v>0</v>
      </c>
      <c r="O62" s="6">
        <f t="shared" si="63"/>
        <v>50</v>
      </c>
      <c r="P62" s="6">
        <f t="shared" si="64"/>
        <v>0</v>
      </c>
      <c r="Q62" s="6">
        <f t="shared" si="65"/>
        <v>0</v>
      </c>
      <c r="R62" s="7">
        <f t="shared" si="66"/>
        <v>5</v>
      </c>
      <c r="S62" s="7">
        <f t="shared" si="67"/>
        <v>5</v>
      </c>
      <c r="T62" s="7">
        <v>2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>
        <v>50</v>
      </c>
      <c r="DO62" s="10" t="s">
        <v>60</v>
      </c>
      <c r="DP62" s="11"/>
      <c r="DQ62" s="10"/>
      <c r="DR62" s="11"/>
      <c r="DS62" s="10"/>
      <c r="DT62" s="7">
        <v>5</v>
      </c>
      <c r="DU62" s="7">
        <f t="shared" si="72"/>
        <v>5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0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">
      <c r="A63" s="6">
        <v>8</v>
      </c>
      <c r="B63" s="6">
        <v>1</v>
      </c>
      <c r="C63" s="6"/>
      <c r="D63" s="6"/>
      <c r="E63" s="3" t="s">
        <v>144</v>
      </c>
      <c r="F63" s="6">
        <f>$B$63*COUNTIF(U63:GD63,"e")</f>
        <v>0</v>
      </c>
      <c r="G63" s="6">
        <f>$B$63*COUNTIF(U63:GD63,"z")</f>
        <v>2</v>
      </c>
      <c r="H63" s="6">
        <f t="shared" si="56"/>
        <v>30</v>
      </c>
      <c r="I63" s="6">
        <f t="shared" si="57"/>
        <v>15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15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1.6</v>
      </c>
      <c r="T63" s="7">
        <f>$B$63*1.2</f>
        <v>1.2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>
        <f>$B$63*15</f>
        <v>15</v>
      </c>
      <c r="DB63" s="10" t="s">
        <v>60</v>
      </c>
      <c r="DC63" s="11"/>
      <c r="DD63" s="10"/>
      <c r="DE63" s="11"/>
      <c r="DF63" s="10"/>
      <c r="DG63" s="7">
        <f>$B$63*1.4</f>
        <v>1.4</v>
      </c>
      <c r="DH63" s="11"/>
      <c r="DI63" s="10"/>
      <c r="DJ63" s="11">
        <f>$B$63*15</f>
        <v>15</v>
      </c>
      <c r="DK63" s="10" t="s">
        <v>60</v>
      </c>
      <c r="DL63" s="11"/>
      <c r="DM63" s="10"/>
      <c r="DN63" s="11"/>
      <c r="DO63" s="10"/>
      <c r="DP63" s="11"/>
      <c r="DQ63" s="10"/>
      <c r="DR63" s="11"/>
      <c r="DS63" s="10"/>
      <c r="DT63" s="7">
        <f>$B$63*1.6</f>
        <v>1.6</v>
      </c>
      <c r="DU63" s="7">
        <f t="shared" si="72"/>
        <v>3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3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">
      <c r="A64" s="6">
        <v>9</v>
      </c>
      <c r="B64" s="6">
        <v>1</v>
      </c>
      <c r="C64" s="6"/>
      <c r="D64" s="6"/>
      <c r="E64" s="3" t="s">
        <v>145</v>
      </c>
      <c r="F64" s="6">
        <f>$B$64*COUNTIF(U64:GD64,"e")</f>
        <v>0</v>
      </c>
      <c r="G64" s="6">
        <f>$B$64*COUNTIF(U64:GD64,"z")</f>
        <v>2</v>
      </c>
      <c r="H64" s="6">
        <f t="shared" si="56"/>
        <v>45</v>
      </c>
      <c r="I64" s="6">
        <f t="shared" si="57"/>
        <v>15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30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4</v>
      </c>
      <c r="S64" s="7">
        <f t="shared" si="67"/>
        <v>2.6</v>
      </c>
      <c r="T64" s="7">
        <f>$B$64*1.8</f>
        <v>1.8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>
        <f>$B$64*15</f>
        <v>15</v>
      </c>
      <c r="DB64" s="10" t="s">
        <v>60</v>
      </c>
      <c r="DC64" s="11"/>
      <c r="DD64" s="10"/>
      <c r="DE64" s="11"/>
      <c r="DF64" s="10"/>
      <c r="DG64" s="7">
        <f>$B$64*1.4</f>
        <v>1.4</v>
      </c>
      <c r="DH64" s="11"/>
      <c r="DI64" s="10"/>
      <c r="DJ64" s="11">
        <f>$B$64*30</f>
        <v>30</v>
      </c>
      <c r="DK64" s="10" t="s">
        <v>60</v>
      </c>
      <c r="DL64" s="11"/>
      <c r="DM64" s="10"/>
      <c r="DN64" s="11"/>
      <c r="DO64" s="10"/>
      <c r="DP64" s="11"/>
      <c r="DQ64" s="10"/>
      <c r="DR64" s="11"/>
      <c r="DS64" s="10"/>
      <c r="DT64" s="7">
        <f>$B$64*2.6</f>
        <v>2.6</v>
      </c>
      <c r="DU64" s="7">
        <f t="shared" si="72"/>
        <v>4</v>
      </c>
      <c r="DV64" s="11"/>
      <c r="DW64" s="10"/>
      <c r="DX64" s="11"/>
      <c r="DY64" s="10"/>
      <c r="DZ64" s="11"/>
      <c r="EA64" s="10"/>
      <c r="EB64" s="7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/>
      <c r="ER64" s="10"/>
      <c r="ES64" s="11"/>
      <c r="ET64" s="10"/>
      <c r="EU64" s="11"/>
      <c r="EV64" s="10"/>
      <c r="EW64" s="7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">
      <c r="A65" s="6"/>
      <c r="B65" s="6"/>
      <c r="C65" s="6"/>
      <c r="D65" s="6" t="s">
        <v>146</v>
      </c>
      <c r="E65" s="3" t="s">
        <v>147</v>
      </c>
      <c r="F65" s="6">
        <f>COUNTIF(U65:GD65,"e")</f>
        <v>0</v>
      </c>
      <c r="G65" s="6">
        <f>COUNTIF(U65:GD65,"z")</f>
        <v>2</v>
      </c>
      <c r="H65" s="6">
        <f t="shared" si="56"/>
        <v>45</v>
      </c>
      <c r="I65" s="6">
        <f t="shared" si="57"/>
        <v>15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30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3</v>
      </c>
      <c r="S65" s="7">
        <f t="shared" si="67"/>
        <v>2</v>
      </c>
      <c r="T65" s="7">
        <v>1.8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>
        <v>15</v>
      </c>
      <c r="DB65" s="10" t="s">
        <v>60</v>
      </c>
      <c r="DC65" s="11"/>
      <c r="DD65" s="10"/>
      <c r="DE65" s="11"/>
      <c r="DF65" s="10"/>
      <c r="DG65" s="7">
        <v>1</v>
      </c>
      <c r="DH65" s="11"/>
      <c r="DI65" s="10"/>
      <c r="DJ65" s="11">
        <v>30</v>
      </c>
      <c r="DK65" s="10" t="s">
        <v>60</v>
      </c>
      <c r="DL65" s="11"/>
      <c r="DM65" s="10"/>
      <c r="DN65" s="11"/>
      <c r="DO65" s="10"/>
      <c r="DP65" s="11"/>
      <c r="DQ65" s="10"/>
      <c r="DR65" s="11"/>
      <c r="DS65" s="10"/>
      <c r="DT65" s="7">
        <v>2</v>
      </c>
      <c r="DU65" s="7">
        <f t="shared" si="72"/>
        <v>3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">
      <c r="A66" s="6"/>
      <c r="B66" s="6"/>
      <c r="C66" s="6"/>
      <c r="D66" s="6" t="s">
        <v>148</v>
      </c>
      <c r="E66" s="3" t="s">
        <v>149</v>
      </c>
      <c r="F66" s="6">
        <f>COUNTIF(U66:GD66,"e")</f>
        <v>1</v>
      </c>
      <c r="G66" s="6">
        <f>COUNTIF(U66:GD66,"z")</f>
        <v>1</v>
      </c>
      <c r="H66" s="6">
        <f t="shared" si="56"/>
        <v>60</v>
      </c>
      <c r="I66" s="6">
        <f t="shared" si="57"/>
        <v>30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30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4</v>
      </c>
      <c r="S66" s="7">
        <f t="shared" si="67"/>
        <v>2</v>
      </c>
      <c r="T66" s="7">
        <v>2.6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>
        <v>30</v>
      </c>
      <c r="DB66" s="10" t="s">
        <v>70</v>
      </c>
      <c r="DC66" s="11"/>
      <c r="DD66" s="10"/>
      <c r="DE66" s="11"/>
      <c r="DF66" s="10"/>
      <c r="DG66" s="7">
        <v>2</v>
      </c>
      <c r="DH66" s="11"/>
      <c r="DI66" s="10"/>
      <c r="DJ66" s="11">
        <v>30</v>
      </c>
      <c r="DK66" s="10" t="s">
        <v>60</v>
      </c>
      <c r="DL66" s="11"/>
      <c r="DM66" s="10"/>
      <c r="DN66" s="11"/>
      <c r="DO66" s="10"/>
      <c r="DP66" s="11"/>
      <c r="DQ66" s="10"/>
      <c r="DR66" s="11"/>
      <c r="DS66" s="10"/>
      <c r="DT66" s="7">
        <v>2</v>
      </c>
      <c r="DU66" s="7">
        <f t="shared" si="72"/>
        <v>4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">
      <c r="A67" s="6"/>
      <c r="B67" s="6"/>
      <c r="C67" s="6"/>
      <c r="D67" s="6" t="s">
        <v>150</v>
      </c>
      <c r="E67" s="3" t="s">
        <v>151</v>
      </c>
      <c r="F67" s="6">
        <f>COUNTIF(U67:GD67,"e")</f>
        <v>0</v>
      </c>
      <c r="G67" s="6">
        <f>COUNTIF(U67:GD67,"z")</f>
        <v>3</v>
      </c>
      <c r="H67" s="6">
        <f t="shared" si="56"/>
        <v>60</v>
      </c>
      <c r="I67" s="6">
        <f t="shared" si="57"/>
        <v>15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30</v>
      </c>
      <c r="N67" s="6">
        <f t="shared" si="62"/>
        <v>0</v>
      </c>
      <c r="O67" s="6">
        <f t="shared" si="63"/>
        <v>15</v>
      </c>
      <c r="P67" s="6">
        <f t="shared" si="64"/>
        <v>0</v>
      </c>
      <c r="Q67" s="6">
        <f t="shared" si="65"/>
        <v>0</v>
      </c>
      <c r="R67" s="7">
        <f t="shared" si="66"/>
        <v>6</v>
      </c>
      <c r="S67" s="7">
        <f t="shared" si="67"/>
        <v>4.4000000000000004</v>
      </c>
      <c r="T67" s="7">
        <v>3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11"/>
      <c r="DF67" s="10"/>
      <c r="DG67" s="7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>
        <v>15</v>
      </c>
      <c r="DW67" s="10" t="s">
        <v>60</v>
      </c>
      <c r="DX67" s="11"/>
      <c r="DY67" s="10"/>
      <c r="DZ67" s="11"/>
      <c r="EA67" s="10"/>
      <c r="EB67" s="7">
        <v>1.6</v>
      </c>
      <c r="EC67" s="11"/>
      <c r="ED67" s="10"/>
      <c r="EE67" s="11">
        <v>30</v>
      </c>
      <c r="EF67" s="10" t="s">
        <v>60</v>
      </c>
      <c r="EG67" s="11"/>
      <c r="EH67" s="10"/>
      <c r="EI67" s="11">
        <v>15</v>
      </c>
      <c r="EJ67" s="10" t="s">
        <v>60</v>
      </c>
      <c r="EK67" s="11"/>
      <c r="EL67" s="10"/>
      <c r="EM67" s="11"/>
      <c r="EN67" s="10"/>
      <c r="EO67" s="7">
        <v>4.4000000000000004</v>
      </c>
      <c r="EP67" s="7">
        <f t="shared" si="73"/>
        <v>6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">
      <c r="A68" s="6">
        <v>10</v>
      </c>
      <c r="B68" s="6">
        <v>1</v>
      </c>
      <c r="C68" s="6"/>
      <c r="D68" s="6"/>
      <c r="E68" s="3" t="s">
        <v>152</v>
      </c>
      <c r="F68" s="6">
        <f>$B$68*COUNTIF(U68:GD68,"e")</f>
        <v>1</v>
      </c>
      <c r="G68" s="6">
        <f>$B$68*COUNTIF(U68:GD68,"z")</f>
        <v>1</v>
      </c>
      <c r="H68" s="6">
        <f t="shared" si="56"/>
        <v>60</v>
      </c>
      <c r="I68" s="6">
        <f t="shared" si="57"/>
        <v>15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45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5</v>
      </c>
      <c r="S68" s="7">
        <f t="shared" si="67"/>
        <v>3.6</v>
      </c>
      <c r="T68" s="7">
        <f>$B$68*2.6</f>
        <v>2.6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0</v>
      </c>
      <c r="DV68" s="11">
        <f>$B$68*15</f>
        <v>15</v>
      </c>
      <c r="DW68" s="10" t="s">
        <v>70</v>
      </c>
      <c r="DX68" s="11"/>
      <c r="DY68" s="10"/>
      <c r="DZ68" s="11"/>
      <c r="EA68" s="10"/>
      <c r="EB68" s="7">
        <f>$B$68*1.4</f>
        <v>1.4</v>
      </c>
      <c r="EC68" s="11"/>
      <c r="ED68" s="10"/>
      <c r="EE68" s="11">
        <f>$B$68*45</f>
        <v>45</v>
      </c>
      <c r="EF68" s="10" t="s">
        <v>60</v>
      </c>
      <c r="EG68" s="11"/>
      <c r="EH68" s="10"/>
      <c r="EI68" s="11"/>
      <c r="EJ68" s="10"/>
      <c r="EK68" s="11"/>
      <c r="EL68" s="10"/>
      <c r="EM68" s="11"/>
      <c r="EN68" s="10"/>
      <c r="EO68" s="7">
        <f>$B$68*3.6</f>
        <v>3.6</v>
      </c>
      <c r="EP68" s="7">
        <f t="shared" si="73"/>
        <v>5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">
      <c r="A69" s="6">
        <v>11</v>
      </c>
      <c r="B69" s="6">
        <v>1</v>
      </c>
      <c r="C69" s="6"/>
      <c r="D69" s="6"/>
      <c r="E69" s="3" t="s">
        <v>153</v>
      </c>
      <c r="F69" s="6">
        <f>$B$69*COUNTIF(U69:GD69,"e")</f>
        <v>0</v>
      </c>
      <c r="G69" s="6">
        <f>$B$69*COUNTIF(U69:GD69,"z")</f>
        <v>2</v>
      </c>
      <c r="H69" s="6">
        <f t="shared" si="56"/>
        <v>45</v>
      </c>
      <c r="I69" s="6">
        <f t="shared" si="57"/>
        <v>15</v>
      </c>
      <c r="J69" s="6">
        <f t="shared" si="58"/>
        <v>0</v>
      </c>
      <c r="K69" s="6">
        <f t="shared" si="59"/>
        <v>0</v>
      </c>
      <c r="L69" s="6">
        <f t="shared" si="60"/>
        <v>0</v>
      </c>
      <c r="M69" s="6">
        <f t="shared" si="61"/>
        <v>30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3</v>
      </c>
      <c r="S69" s="7">
        <f t="shared" si="67"/>
        <v>2</v>
      </c>
      <c r="T69" s="7">
        <f>$B$69*1.8</f>
        <v>1.8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>
        <f>$B$69*15</f>
        <v>15</v>
      </c>
      <c r="DW69" s="10" t="s">
        <v>60</v>
      </c>
      <c r="DX69" s="11"/>
      <c r="DY69" s="10"/>
      <c r="DZ69" s="11"/>
      <c r="EA69" s="10"/>
      <c r="EB69" s="7">
        <f>$B$69*1</f>
        <v>1</v>
      </c>
      <c r="EC69" s="11"/>
      <c r="ED69" s="10"/>
      <c r="EE69" s="11">
        <f>$B$69*30</f>
        <v>30</v>
      </c>
      <c r="EF69" s="10" t="s">
        <v>60</v>
      </c>
      <c r="EG69" s="11"/>
      <c r="EH69" s="10"/>
      <c r="EI69" s="11"/>
      <c r="EJ69" s="10"/>
      <c r="EK69" s="11"/>
      <c r="EL69" s="10"/>
      <c r="EM69" s="11"/>
      <c r="EN69" s="10"/>
      <c r="EO69" s="7">
        <f>$B$69*2</f>
        <v>2</v>
      </c>
      <c r="EP69" s="7">
        <f t="shared" si="73"/>
        <v>3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">
      <c r="A70" s="6">
        <v>12</v>
      </c>
      <c r="B70" s="6">
        <v>1</v>
      </c>
      <c r="C70" s="6"/>
      <c r="D70" s="6"/>
      <c r="E70" s="3" t="s">
        <v>154</v>
      </c>
      <c r="F70" s="6">
        <f>$B$70*COUNTIF(U70:GD70,"e")</f>
        <v>1</v>
      </c>
      <c r="G70" s="6">
        <f>$B$70*COUNTIF(U70:GD70,"z")</f>
        <v>1</v>
      </c>
      <c r="H70" s="6">
        <f t="shared" si="56"/>
        <v>45</v>
      </c>
      <c r="I70" s="6">
        <f t="shared" si="57"/>
        <v>15</v>
      </c>
      <c r="J70" s="6">
        <f t="shared" si="58"/>
        <v>0</v>
      </c>
      <c r="K70" s="6">
        <f t="shared" si="59"/>
        <v>0</v>
      </c>
      <c r="L70" s="6">
        <f t="shared" si="60"/>
        <v>0</v>
      </c>
      <c r="M70" s="6">
        <f t="shared" si="61"/>
        <v>30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4</v>
      </c>
      <c r="S70" s="7">
        <f t="shared" si="67"/>
        <v>2.8</v>
      </c>
      <c r="T70" s="7">
        <f>$B$70*2</f>
        <v>2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>
        <f>$B$70*15</f>
        <v>15</v>
      </c>
      <c r="DW70" s="10" t="s">
        <v>70</v>
      </c>
      <c r="DX70" s="11"/>
      <c r="DY70" s="10"/>
      <c r="DZ70" s="11"/>
      <c r="EA70" s="10"/>
      <c r="EB70" s="7">
        <f>$B$70*1.2</f>
        <v>1.2</v>
      </c>
      <c r="EC70" s="11"/>
      <c r="ED70" s="10"/>
      <c r="EE70" s="11">
        <f>$B$70*30</f>
        <v>30</v>
      </c>
      <c r="EF70" s="10" t="s">
        <v>60</v>
      </c>
      <c r="EG70" s="11"/>
      <c r="EH70" s="10"/>
      <c r="EI70" s="11"/>
      <c r="EJ70" s="10"/>
      <c r="EK70" s="11"/>
      <c r="EL70" s="10"/>
      <c r="EM70" s="11"/>
      <c r="EN70" s="10"/>
      <c r="EO70" s="7">
        <f>$B$70*2.8</f>
        <v>2.8</v>
      </c>
      <c r="EP70" s="7">
        <f t="shared" si="73"/>
        <v>4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">
      <c r="A71" s="6">
        <v>13</v>
      </c>
      <c r="B71" s="6">
        <v>1</v>
      </c>
      <c r="C71" s="6"/>
      <c r="D71" s="6"/>
      <c r="E71" s="3" t="s">
        <v>155</v>
      </c>
      <c r="F71" s="6">
        <f>$B$71*COUNTIF(U71:GD71,"e")</f>
        <v>1</v>
      </c>
      <c r="G71" s="6">
        <f>$B$71*COUNTIF(U71:GD71,"z")</f>
        <v>1</v>
      </c>
      <c r="H71" s="6">
        <f t="shared" si="56"/>
        <v>50</v>
      </c>
      <c r="I71" s="6">
        <f t="shared" si="57"/>
        <v>30</v>
      </c>
      <c r="J71" s="6">
        <f t="shared" si="58"/>
        <v>0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20</v>
      </c>
      <c r="P71" s="6">
        <f t="shared" si="64"/>
        <v>0</v>
      </c>
      <c r="Q71" s="6">
        <f t="shared" si="65"/>
        <v>0</v>
      </c>
      <c r="R71" s="7">
        <f t="shared" si="66"/>
        <v>4</v>
      </c>
      <c r="S71" s="7">
        <f t="shared" si="67"/>
        <v>1.8</v>
      </c>
      <c r="T71" s="7">
        <f>$B$71*2.2</f>
        <v>2.2000000000000002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>
        <f>$B$71*30</f>
        <v>30</v>
      </c>
      <c r="ER71" s="10" t="s">
        <v>70</v>
      </c>
      <c r="ES71" s="11"/>
      <c r="ET71" s="10"/>
      <c r="EU71" s="11"/>
      <c r="EV71" s="10"/>
      <c r="EW71" s="7">
        <f>$B$71*2.2</f>
        <v>2.2000000000000002</v>
      </c>
      <c r="EX71" s="11"/>
      <c r="EY71" s="10"/>
      <c r="EZ71" s="11"/>
      <c r="FA71" s="10"/>
      <c r="FB71" s="11"/>
      <c r="FC71" s="10"/>
      <c r="FD71" s="11">
        <f>$B$71*20</f>
        <v>20</v>
      </c>
      <c r="FE71" s="10" t="s">
        <v>60</v>
      </c>
      <c r="FF71" s="11"/>
      <c r="FG71" s="10"/>
      <c r="FH71" s="11"/>
      <c r="FI71" s="10"/>
      <c r="FJ71" s="7">
        <f>$B$71*1.8</f>
        <v>1.8</v>
      </c>
      <c r="FK71" s="7">
        <f t="shared" si="74"/>
        <v>4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x14ac:dyDescent="0.2">
      <c r="A72" s="6"/>
      <c r="B72" s="6"/>
      <c r="C72" s="6"/>
      <c r="D72" s="6" t="s">
        <v>156</v>
      </c>
      <c r="E72" s="3" t="s">
        <v>157</v>
      </c>
      <c r="F72" s="6">
        <f>COUNTIF(U72:GD72,"e")</f>
        <v>0</v>
      </c>
      <c r="G72" s="6">
        <f>COUNTIF(U72:GD72,"z")</f>
        <v>1</v>
      </c>
      <c r="H72" s="6">
        <f t="shared" si="56"/>
        <v>0</v>
      </c>
      <c r="I72" s="6">
        <f t="shared" si="57"/>
        <v>0</v>
      </c>
      <c r="J72" s="6">
        <f t="shared" si="58"/>
        <v>0</v>
      </c>
      <c r="K72" s="6">
        <f t="shared" si="59"/>
        <v>0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15</v>
      </c>
      <c r="S72" s="7">
        <f t="shared" si="67"/>
        <v>15</v>
      </c>
      <c r="T72" s="7">
        <v>0.5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/>
      <c r="DW72" s="10"/>
      <c r="DX72" s="11"/>
      <c r="DY72" s="10"/>
      <c r="DZ72" s="11"/>
      <c r="EA72" s="10"/>
      <c r="EB72" s="7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3"/>
        <v>0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>
        <v>0</v>
      </c>
      <c r="FG72" s="10" t="s">
        <v>60</v>
      </c>
      <c r="FH72" s="11"/>
      <c r="FI72" s="10"/>
      <c r="FJ72" s="7">
        <v>15</v>
      </c>
      <c r="FK72" s="7">
        <f t="shared" si="74"/>
        <v>15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5"/>
        <v>0</v>
      </c>
    </row>
    <row r="73" spans="1:188" x14ac:dyDescent="0.2">
      <c r="A73" s="6"/>
      <c r="B73" s="6"/>
      <c r="C73" s="6"/>
      <c r="D73" s="6" t="s">
        <v>158</v>
      </c>
      <c r="E73" s="3" t="s">
        <v>159</v>
      </c>
      <c r="F73" s="6">
        <f>COUNTIF(U73:GD73,"e")</f>
        <v>0</v>
      </c>
      <c r="G73" s="6">
        <f>COUNTIF(U73:GD73,"z")</f>
        <v>1</v>
      </c>
      <c r="H73" s="6">
        <f t="shared" si="56"/>
        <v>30</v>
      </c>
      <c r="I73" s="6">
        <f t="shared" si="57"/>
        <v>0</v>
      </c>
      <c r="J73" s="6">
        <f t="shared" si="58"/>
        <v>0</v>
      </c>
      <c r="K73" s="6">
        <f t="shared" si="59"/>
        <v>30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2</v>
      </c>
      <c r="S73" s="7">
        <f t="shared" si="67"/>
        <v>0</v>
      </c>
      <c r="T73" s="7">
        <v>1.2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/>
      <c r="ER73" s="10"/>
      <c r="ES73" s="11"/>
      <c r="ET73" s="10"/>
      <c r="EU73" s="11">
        <v>30</v>
      </c>
      <c r="EV73" s="10" t="s">
        <v>60</v>
      </c>
      <c r="EW73" s="7">
        <v>2</v>
      </c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4"/>
        <v>2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x14ac:dyDescent="0.2">
      <c r="A74" s="6">
        <v>14</v>
      </c>
      <c r="B74" s="6">
        <v>1</v>
      </c>
      <c r="C74" s="6"/>
      <c r="D74" s="6"/>
      <c r="E74" s="3" t="s">
        <v>160</v>
      </c>
      <c r="F74" s="6">
        <f>$B$74*COUNTIF(U74:GD74,"e")</f>
        <v>1</v>
      </c>
      <c r="G74" s="6">
        <f>$B$74*COUNTIF(U74:GD74,"z")</f>
        <v>1</v>
      </c>
      <c r="H74" s="6">
        <f t="shared" si="56"/>
        <v>30</v>
      </c>
      <c r="I74" s="6">
        <f t="shared" si="57"/>
        <v>15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15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3</v>
      </c>
      <c r="S74" s="7">
        <f t="shared" si="67"/>
        <v>1.6</v>
      </c>
      <c r="T74" s="7">
        <f>$B$74*1.4</f>
        <v>1.4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>
        <f>$B$74*15</f>
        <v>15</v>
      </c>
      <c r="ER74" s="10" t="s">
        <v>70</v>
      </c>
      <c r="ES74" s="11"/>
      <c r="ET74" s="10"/>
      <c r="EU74" s="11"/>
      <c r="EV74" s="10"/>
      <c r="EW74" s="7">
        <f>$B$74*1.4</f>
        <v>1.4</v>
      </c>
      <c r="EX74" s="11"/>
      <c r="EY74" s="10"/>
      <c r="EZ74" s="11">
        <f>$B$74*15</f>
        <v>15</v>
      </c>
      <c r="FA74" s="10" t="s">
        <v>60</v>
      </c>
      <c r="FB74" s="11"/>
      <c r="FC74" s="10"/>
      <c r="FD74" s="11"/>
      <c r="FE74" s="10"/>
      <c r="FF74" s="11"/>
      <c r="FG74" s="10"/>
      <c r="FH74" s="11"/>
      <c r="FI74" s="10"/>
      <c r="FJ74" s="7">
        <f>$B$74*1.6</f>
        <v>1.6</v>
      </c>
      <c r="FK74" s="7">
        <f t="shared" si="74"/>
        <v>3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5"/>
        <v>0</v>
      </c>
    </row>
    <row r="75" spans="1:188" x14ac:dyDescent="0.2">
      <c r="A75" s="6">
        <v>15</v>
      </c>
      <c r="B75" s="6">
        <v>1</v>
      </c>
      <c r="C75" s="6"/>
      <c r="D75" s="6"/>
      <c r="E75" s="3" t="s">
        <v>161</v>
      </c>
      <c r="F75" s="6">
        <f>$B$75*COUNTIF(U75:GD75,"e")</f>
        <v>1</v>
      </c>
      <c r="G75" s="6">
        <f>$B$75*COUNTIF(U75:GD75,"z")</f>
        <v>1</v>
      </c>
      <c r="H75" s="6">
        <f t="shared" si="56"/>
        <v>30</v>
      </c>
      <c r="I75" s="6">
        <f t="shared" si="57"/>
        <v>15</v>
      </c>
      <c r="J75" s="6">
        <f t="shared" si="58"/>
        <v>0</v>
      </c>
      <c r="K75" s="6">
        <f t="shared" si="59"/>
        <v>0</v>
      </c>
      <c r="L75" s="6">
        <f t="shared" si="60"/>
        <v>0</v>
      </c>
      <c r="M75" s="6">
        <f t="shared" si="61"/>
        <v>15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2</v>
      </c>
      <c r="S75" s="7">
        <f t="shared" si="67"/>
        <v>1</v>
      </c>
      <c r="T75" s="7">
        <f>$B$75*1.4</f>
        <v>1.4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1"/>
        <v>0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>
        <f>$B$75*15</f>
        <v>15</v>
      </c>
      <c r="ER75" s="10" t="s">
        <v>70</v>
      </c>
      <c r="ES75" s="11"/>
      <c r="ET75" s="10"/>
      <c r="EU75" s="11"/>
      <c r="EV75" s="10"/>
      <c r="EW75" s="7">
        <f>$B$75*1</f>
        <v>1</v>
      </c>
      <c r="EX75" s="11"/>
      <c r="EY75" s="10"/>
      <c r="EZ75" s="11">
        <f>$B$75*15</f>
        <v>15</v>
      </c>
      <c r="FA75" s="10" t="s">
        <v>60</v>
      </c>
      <c r="FB75" s="11"/>
      <c r="FC75" s="10"/>
      <c r="FD75" s="11"/>
      <c r="FE75" s="10"/>
      <c r="FF75" s="11"/>
      <c r="FG75" s="10"/>
      <c r="FH75" s="11"/>
      <c r="FI75" s="10"/>
      <c r="FJ75" s="7">
        <f>$B$75*1</f>
        <v>1</v>
      </c>
      <c r="FK75" s="7">
        <f t="shared" si="74"/>
        <v>2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5"/>
        <v>0</v>
      </c>
    </row>
    <row r="76" spans="1:188" x14ac:dyDescent="0.2">
      <c r="A76" s="6"/>
      <c r="B76" s="6"/>
      <c r="C76" s="6"/>
      <c r="D76" s="6" t="s">
        <v>162</v>
      </c>
      <c r="E76" s="3" t="s">
        <v>163</v>
      </c>
      <c r="F76" s="6">
        <f>COUNTIF(U76:GD76,"e")</f>
        <v>0</v>
      </c>
      <c r="G76" s="6">
        <f>COUNTIF(U76:GD76,"z")</f>
        <v>3</v>
      </c>
      <c r="H76" s="6">
        <f t="shared" si="56"/>
        <v>55</v>
      </c>
      <c r="I76" s="6">
        <f t="shared" si="57"/>
        <v>15</v>
      </c>
      <c r="J76" s="6">
        <f t="shared" si="58"/>
        <v>0</v>
      </c>
      <c r="K76" s="6">
        <f t="shared" si="59"/>
        <v>0</v>
      </c>
      <c r="L76" s="6">
        <f t="shared" si="60"/>
        <v>0</v>
      </c>
      <c r="M76" s="6">
        <f t="shared" si="61"/>
        <v>10</v>
      </c>
      <c r="N76" s="6">
        <f t="shared" si="62"/>
        <v>0</v>
      </c>
      <c r="O76" s="6">
        <f t="shared" si="63"/>
        <v>30</v>
      </c>
      <c r="P76" s="6">
        <f t="shared" si="64"/>
        <v>0</v>
      </c>
      <c r="Q76" s="6">
        <f t="shared" si="65"/>
        <v>0</v>
      </c>
      <c r="R76" s="7">
        <f t="shared" si="66"/>
        <v>4</v>
      </c>
      <c r="S76" s="7">
        <f t="shared" si="67"/>
        <v>2.8</v>
      </c>
      <c r="T76" s="7">
        <v>2.2000000000000002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8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9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0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1"/>
        <v>0</v>
      </c>
      <c r="DA76" s="11"/>
      <c r="DB76" s="10"/>
      <c r="DC76" s="11"/>
      <c r="DD76" s="10"/>
      <c r="DE76" s="11"/>
      <c r="DF76" s="10"/>
      <c r="DG76" s="7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2"/>
        <v>0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3"/>
        <v>0</v>
      </c>
      <c r="EQ76" s="11">
        <v>15</v>
      </c>
      <c r="ER76" s="10" t="s">
        <v>60</v>
      </c>
      <c r="ES76" s="11"/>
      <c r="ET76" s="10"/>
      <c r="EU76" s="11"/>
      <c r="EV76" s="10"/>
      <c r="EW76" s="7">
        <v>1.2</v>
      </c>
      <c r="EX76" s="11"/>
      <c r="EY76" s="10"/>
      <c r="EZ76" s="11">
        <v>10</v>
      </c>
      <c r="FA76" s="10" t="s">
        <v>60</v>
      </c>
      <c r="FB76" s="11"/>
      <c r="FC76" s="10"/>
      <c r="FD76" s="11">
        <v>30</v>
      </c>
      <c r="FE76" s="10" t="s">
        <v>60</v>
      </c>
      <c r="FF76" s="11"/>
      <c r="FG76" s="10"/>
      <c r="FH76" s="11"/>
      <c r="FI76" s="10"/>
      <c r="FJ76" s="7">
        <v>2.8</v>
      </c>
      <c r="FK76" s="7">
        <f t="shared" si="74"/>
        <v>4</v>
      </c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5"/>
        <v>0</v>
      </c>
    </row>
    <row r="77" spans="1:188" x14ac:dyDescent="0.2">
      <c r="A77" s="6"/>
      <c r="B77" s="6"/>
      <c r="C77" s="6"/>
      <c r="D77" s="6" t="s">
        <v>164</v>
      </c>
      <c r="E77" s="3" t="s">
        <v>165</v>
      </c>
      <c r="F77" s="6">
        <f>COUNTIF(U77:GD77,"e")</f>
        <v>0</v>
      </c>
      <c r="G77" s="6">
        <f>COUNTIF(U77:GD77,"z")</f>
        <v>2</v>
      </c>
      <c r="H77" s="6">
        <f t="shared" si="56"/>
        <v>45</v>
      </c>
      <c r="I77" s="6">
        <f t="shared" si="57"/>
        <v>15</v>
      </c>
      <c r="J77" s="6">
        <f t="shared" si="58"/>
        <v>0</v>
      </c>
      <c r="K77" s="6">
        <f t="shared" si="59"/>
        <v>0</v>
      </c>
      <c r="L77" s="6">
        <f t="shared" si="60"/>
        <v>0</v>
      </c>
      <c r="M77" s="6">
        <f t="shared" si="61"/>
        <v>30</v>
      </c>
      <c r="N77" s="6">
        <f t="shared" si="62"/>
        <v>0</v>
      </c>
      <c r="O77" s="6">
        <f t="shared" si="63"/>
        <v>0</v>
      </c>
      <c r="P77" s="6">
        <f t="shared" si="64"/>
        <v>0</v>
      </c>
      <c r="Q77" s="6">
        <f t="shared" si="65"/>
        <v>0</v>
      </c>
      <c r="R77" s="7">
        <f t="shared" si="66"/>
        <v>4</v>
      </c>
      <c r="S77" s="7">
        <f t="shared" si="67"/>
        <v>2</v>
      </c>
      <c r="T77" s="7">
        <v>1.8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8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9"/>
        <v>0</v>
      </c>
      <c r="BK77" s="11">
        <v>15</v>
      </c>
      <c r="BL77" s="10" t="s">
        <v>60</v>
      </c>
      <c r="BM77" s="11"/>
      <c r="BN77" s="10"/>
      <c r="BO77" s="11"/>
      <c r="BP77" s="10"/>
      <c r="BQ77" s="7">
        <v>2</v>
      </c>
      <c r="BR77" s="11"/>
      <c r="BS77" s="10"/>
      <c r="BT77" s="11">
        <v>30</v>
      </c>
      <c r="BU77" s="10" t="s">
        <v>60</v>
      </c>
      <c r="BV77" s="11"/>
      <c r="BW77" s="10"/>
      <c r="BX77" s="11"/>
      <c r="BY77" s="10"/>
      <c r="BZ77" s="11"/>
      <c r="CA77" s="10"/>
      <c r="CB77" s="11"/>
      <c r="CC77" s="10"/>
      <c r="CD77" s="7">
        <v>2</v>
      </c>
      <c r="CE77" s="7">
        <f t="shared" si="70"/>
        <v>4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71"/>
        <v>0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72"/>
        <v>0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73"/>
        <v>0</v>
      </c>
      <c r="EQ77" s="11"/>
      <c r="ER77" s="10"/>
      <c r="ES77" s="11"/>
      <c r="ET77" s="10"/>
      <c r="EU77" s="11"/>
      <c r="EV77" s="10"/>
      <c r="EW77" s="7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74"/>
        <v>0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5"/>
        <v>0</v>
      </c>
    </row>
    <row r="78" spans="1:188" ht="15.95" customHeight="1" x14ac:dyDescent="0.2">
      <c r="A78" s="6"/>
      <c r="B78" s="6"/>
      <c r="C78" s="6"/>
      <c r="D78" s="6"/>
      <c r="E78" s="6" t="s">
        <v>82</v>
      </c>
      <c r="F78" s="6">
        <f t="shared" ref="F78:AK78" si="76">SUM(F41:F77)</f>
        <v>18</v>
      </c>
      <c r="G78" s="6">
        <f t="shared" si="76"/>
        <v>56</v>
      </c>
      <c r="H78" s="6">
        <f t="shared" si="76"/>
        <v>1787</v>
      </c>
      <c r="I78" s="6">
        <f t="shared" si="76"/>
        <v>702</v>
      </c>
      <c r="J78" s="6">
        <f t="shared" si="76"/>
        <v>30</v>
      </c>
      <c r="K78" s="6">
        <f t="shared" si="76"/>
        <v>30</v>
      </c>
      <c r="L78" s="6">
        <f t="shared" si="76"/>
        <v>0</v>
      </c>
      <c r="M78" s="6">
        <f t="shared" si="76"/>
        <v>810</v>
      </c>
      <c r="N78" s="6">
        <f t="shared" si="76"/>
        <v>0</v>
      </c>
      <c r="O78" s="6">
        <f t="shared" si="76"/>
        <v>215</v>
      </c>
      <c r="P78" s="6">
        <f t="shared" si="76"/>
        <v>0</v>
      </c>
      <c r="Q78" s="6">
        <f t="shared" si="76"/>
        <v>0</v>
      </c>
      <c r="R78" s="7">
        <f t="shared" si="76"/>
        <v>152</v>
      </c>
      <c r="S78" s="7">
        <f t="shared" si="76"/>
        <v>93.999999999999986</v>
      </c>
      <c r="T78" s="7">
        <f t="shared" si="76"/>
        <v>76.000000000000028</v>
      </c>
      <c r="U78" s="11">
        <f t="shared" si="76"/>
        <v>60</v>
      </c>
      <c r="V78" s="10">
        <f t="shared" si="76"/>
        <v>0</v>
      </c>
      <c r="W78" s="11">
        <f t="shared" si="76"/>
        <v>0</v>
      </c>
      <c r="X78" s="10">
        <f t="shared" si="76"/>
        <v>0</v>
      </c>
      <c r="Y78" s="11">
        <f t="shared" si="76"/>
        <v>0</v>
      </c>
      <c r="Z78" s="10">
        <f t="shared" si="76"/>
        <v>0</v>
      </c>
      <c r="AA78" s="7">
        <f t="shared" si="76"/>
        <v>5.2</v>
      </c>
      <c r="AB78" s="11">
        <f t="shared" si="76"/>
        <v>0</v>
      </c>
      <c r="AC78" s="10">
        <f t="shared" si="76"/>
        <v>0</v>
      </c>
      <c r="AD78" s="11">
        <f t="shared" si="76"/>
        <v>55</v>
      </c>
      <c r="AE78" s="10">
        <f t="shared" si="76"/>
        <v>0</v>
      </c>
      <c r="AF78" s="11">
        <f t="shared" si="76"/>
        <v>0</v>
      </c>
      <c r="AG78" s="10">
        <f t="shared" si="76"/>
        <v>0</v>
      </c>
      <c r="AH78" s="11">
        <f t="shared" si="76"/>
        <v>0</v>
      </c>
      <c r="AI78" s="10">
        <f t="shared" si="76"/>
        <v>0</v>
      </c>
      <c r="AJ78" s="11">
        <f t="shared" si="76"/>
        <v>0</v>
      </c>
      <c r="AK78" s="10">
        <f t="shared" si="76"/>
        <v>0</v>
      </c>
      <c r="AL78" s="11">
        <f t="shared" ref="AL78:BQ78" si="77">SUM(AL41:AL77)</f>
        <v>0</v>
      </c>
      <c r="AM78" s="10">
        <f t="shared" si="77"/>
        <v>0</v>
      </c>
      <c r="AN78" s="7">
        <f t="shared" si="77"/>
        <v>4.8</v>
      </c>
      <c r="AO78" s="7">
        <f t="shared" si="77"/>
        <v>10</v>
      </c>
      <c r="AP78" s="11">
        <f t="shared" si="77"/>
        <v>105</v>
      </c>
      <c r="AQ78" s="10">
        <f t="shared" si="77"/>
        <v>0</v>
      </c>
      <c r="AR78" s="11">
        <f t="shared" si="77"/>
        <v>0</v>
      </c>
      <c r="AS78" s="10">
        <f t="shared" si="77"/>
        <v>0</v>
      </c>
      <c r="AT78" s="11">
        <f t="shared" si="77"/>
        <v>0</v>
      </c>
      <c r="AU78" s="10">
        <f t="shared" si="77"/>
        <v>0</v>
      </c>
      <c r="AV78" s="7">
        <f t="shared" si="77"/>
        <v>7.8000000000000007</v>
      </c>
      <c r="AW78" s="11">
        <f t="shared" si="77"/>
        <v>0</v>
      </c>
      <c r="AX78" s="10">
        <f t="shared" si="77"/>
        <v>0</v>
      </c>
      <c r="AY78" s="11">
        <f t="shared" si="77"/>
        <v>115</v>
      </c>
      <c r="AZ78" s="10">
        <f t="shared" si="77"/>
        <v>0</v>
      </c>
      <c r="BA78" s="11">
        <f t="shared" si="77"/>
        <v>0</v>
      </c>
      <c r="BB78" s="10">
        <f t="shared" si="77"/>
        <v>0</v>
      </c>
      <c r="BC78" s="11">
        <f t="shared" si="77"/>
        <v>0</v>
      </c>
      <c r="BD78" s="10">
        <f t="shared" si="77"/>
        <v>0</v>
      </c>
      <c r="BE78" s="11">
        <f t="shared" si="77"/>
        <v>0</v>
      </c>
      <c r="BF78" s="10">
        <f t="shared" si="77"/>
        <v>0</v>
      </c>
      <c r="BG78" s="11">
        <f t="shared" si="77"/>
        <v>0</v>
      </c>
      <c r="BH78" s="10">
        <f t="shared" si="77"/>
        <v>0</v>
      </c>
      <c r="BI78" s="7">
        <f t="shared" si="77"/>
        <v>8.1999999999999993</v>
      </c>
      <c r="BJ78" s="7">
        <f t="shared" si="77"/>
        <v>16</v>
      </c>
      <c r="BK78" s="11">
        <f t="shared" si="77"/>
        <v>147</v>
      </c>
      <c r="BL78" s="10">
        <f t="shared" si="77"/>
        <v>0</v>
      </c>
      <c r="BM78" s="11">
        <f t="shared" si="77"/>
        <v>30</v>
      </c>
      <c r="BN78" s="10">
        <f t="shared" si="77"/>
        <v>0</v>
      </c>
      <c r="BO78" s="11">
        <f t="shared" si="77"/>
        <v>0</v>
      </c>
      <c r="BP78" s="10">
        <f t="shared" si="77"/>
        <v>0</v>
      </c>
      <c r="BQ78" s="7">
        <f t="shared" si="77"/>
        <v>13</v>
      </c>
      <c r="BR78" s="11">
        <f t="shared" ref="BR78:CW78" si="78">SUM(BR41:BR77)</f>
        <v>0</v>
      </c>
      <c r="BS78" s="10">
        <f t="shared" si="78"/>
        <v>0</v>
      </c>
      <c r="BT78" s="11">
        <f t="shared" si="78"/>
        <v>150</v>
      </c>
      <c r="BU78" s="10">
        <f t="shared" si="78"/>
        <v>0</v>
      </c>
      <c r="BV78" s="11">
        <f t="shared" si="78"/>
        <v>0</v>
      </c>
      <c r="BW78" s="10">
        <f t="shared" si="78"/>
        <v>0</v>
      </c>
      <c r="BX78" s="11">
        <f t="shared" si="78"/>
        <v>15</v>
      </c>
      <c r="BY78" s="10">
        <f t="shared" si="78"/>
        <v>0</v>
      </c>
      <c r="BZ78" s="11">
        <f t="shared" si="78"/>
        <v>0</v>
      </c>
      <c r="CA78" s="10">
        <f t="shared" si="78"/>
        <v>0</v>
      </c>
      <c r="CB78" s="11">
        <f t="shared" si="78"/>
        <v>0</v>
      </c>
      <c r="CC78" s="10">
        <f t="shared" si="78"/>
        <v>0</v>
      </c>
      <c r="CD78" s="7">
        <f t="shared" si="78"/>
        <v>11</v>
      </c>
      <c r="CE78" s="7">
        <f t="shared" si="78"/>
        <v>24</v>
      </c>
      <c r="CF78" s="11">
        <f t="shared" si="78"/>
        <v>150</v>
      </c>
      <c r="CG78" s="10">
        <f t="shared" si="78"/>
        <v>0</v>
      </c>
      <c r="CH78" s="11">
        <f t="shared" si="78"/>
        <v>0</v>
      </c>
      <c r="CI78" s="10">
        <f t="shared" si="78"/>
        <v>0</v>
      </c>
      <c r="CJ78" s="11">
        <f t="shared" si="78"/>
        <v>0</v>
      </c>
      <c r="CK78" s="10">
        <f t="shared" si="78"/>
        <v>0</v>
      </c>
      <c r="CL78" s="7">
        <f t="shared" si="78"/>
        <v>11.200000000000001</v>
      </c>
      <c r="CM78" s="11">
        <f t="shared" si="78"/>
        <v>0</v>
      </c>
      <c r="CN78" s="10">
        <f t="shared" si="78"/>
        <v>0</v>
      </c>
      <c r="CO78" s="11">
        <f t="shared" si="78"/>
        <v>165</v>
      </c>
      <c r="CP78" s="10">
        <f t="shared" si="78"/>
        <v>0</v>
      </c>
      <c r="CQ78" s="11">
        <f t="shared" si="78"/>
        <v>0</v>
      </c>
      <c r="CR78" s="10">
        <f t="shared" si="78"/>
        <v>0</v>
      </c>
      <c r="CS78" s="11">
        <f t="shared" si="78"/>
        <v>45</v>
      </c>
      <c r="CT78" s="10">
        <f t="shared" si="78"/>
        <v>0</v>
      </c>
      <c r="CU78" s="11">
        <f t="shared" si="78"/>
        <v>0</v>
      </c>
      <c r="CV78" s="10">
        <f t="shared" si="78"/>
        <v>0</v>
      </c>
      <c r="CW78" s="11">
        <f t="shared" si="78"/>
        <v>0</v>
      </c>
      <c r="CX78" s="10">
        <f t="shared" ref="CX78:EC78" si="79">SUM(CX41:CX77)</f>
        <v>0</v>
      </c>
      <c r="CY78" s="7">
        <f t="shared" si="79"/>
        <v>15.799999999999999</v>
      </c>
      <c r="CZ78" s="7">
        <f t="shared" si="79"/>
        <v>27</v>
      </c>
      <c r="DA78" s="11">
        <f t="shared" si="79"/>
        <v>105</v>
      </c>
      <c r="DB78" s="10">
        <f t="shared" si="79"/>
        <v>0</v>
      </c>
      <c r="DC78" s="11">
        <f t="shared" si="79"/>
        <v>0</v>
      </c>
      <c r="DD78" s="10">
        <f t="shared" si="79"/>
        <v>0</v>
      </c>
      <c r="DE78" s="11">
        <f t="shared" si="79"/>
        <v>0</v>
      </c>
      <c r="DF78" s="10">
        <f t="shared" si="79"/>
        <v>0</v>
      </c>
      <c r="DG78" s="7">
        <f t="shared" si="79"/>
        <v>7.8</v>
      </c>
      <c r="DH78" s="11">
        <f t="shared" si="79"/>
        <v>0</v>
      </c>
      <c r="DI78" s="10">
        <f t="shared" si="79"/>
        <v>0</v>
      </c>
      <c r="DJ78" s="11">
        <f t="shared" si="79"/>
        <v>150</v>
      </c>
      <c r="DK78" s="10">
        <f t="shared" si="79"/>
        <v>0</v>
      </c>
      <c r="DL78" s="11">
        <f t="shared" si="79"/>
        <v>0</v>
      </c>
      <c r="DM78" s="10">
        <f t="shared" si="79"/>
        <v>0</v>
      </c>
      <c r="DN78" s="11">
        <f t="shared" si="79"/>
        <v>90</v>
      </c>
      <c r="DO78" s="10">
        <f t="shared" si="79"/>
        <v>0</v>
      </c>
      <c r="DP78" s="11">
        <f t="shared" si="79"/>
        <v>0</v>
      </c>
      <c r="DQ78" s="10">
        <f t="shared" si="79"/>
        <v>0</v>
      </c>
      <c r="DR78" s="11">
        <f t="shared" si="79"/>
        <v>0</v>
      </c>
      <c r="DS78" s="10">
        <f t="shared" si="79"/>
        <v>0</v>
      </c>
      <c r="DT78" s="7">
        <f t="shared" si="79"/>
        <v>19.2</v>
      </c>
      <c r="DU78" s="7">
        <f t="shared" si="79"/>
        <v>27</v>
      </c>
      <c r="DV78" s="11">
        <f t="shared" si="79"/>
        <v>60</v>
      </c>
      <c r="DW78" s="10">
        <f t="shared" si="79"/>
        <v>0</v>
      </c>
      <c r="DX78" s="11">
        <f t="shared" si="79"/>
        <v>0</v>
      </c>
      <c r="DY78" s="10">
        <f t="shared" si="79"/>
        <v>0</v>
      </c>
      <c r="DZ78" s="11">
        <f t="shared" si="79"/>
        <v>0</v>
      </c>
      <c r="EA78" s="10">
        <f t="shared" si="79"/>
        <v>0</v>
      </c>
      <c r="EB78" s="7">
        <f t="shared" si="79"/>
        <v>5.2</v>
      </c>
      <c r="EC78" s="11">
        <f t="shared" si="79"/>
        <v>0</v>
      </c>
      <c r="ED78" s="10">
        <f t="shared" ref="ED78:FI78" si="80">SUM(ED41:ED77)</f>
        <v>0</v>
      </c>
      <c r="EE78" s="11">
        <f t="shared" si="80"/>
        <v>135</v>
      </c>
      <c r="EF78" s="10">
        <f t="shared" si="80"/>
        <v>0</v>
      </c>
      <c r="EG78" s="11">
        <f t="shared" si="80"/>
        <v>0</v>
      </c>
      <c r="EH78" s="10">
        <f t="shared" si="80"/>
        <v>0</v>
      </c>
      <c r="EI78" s="11">
        <f t="shared" si="80"/>
        <v>15</v>
      </c>
      <c r="EJ78" s="10">
        <f t="shared" si="80"/>
        <v>0</v>
      </c>
      <c r="EK78" s="11">
        <f t="shared" si="80"/>
        <v>0</v>
      </c>
      <c r="EL78" s="10">
        <f t="shared" si="80"/>
        <v>0</v>
      </c>
      <c r="EM78" s="11">
        <f t="shared" si="80"/>
        <v>0</v>
      </c>
      <c r="EN78" s="10">
        <f t="shared" si="80"/>
        <v>0</v>
      </c>
      <c r="EO78" s="7">
        <f t="shared" si="80"/>
        <v>12.8</v>
      </c>
      <c r="EP78" s="7">
        <f t="shared" si="80"/>
        <v>18</v>
      </c>
      <c r="EQ78" s="11">
        <f t="shared" si="80"/>
        <v>75</v>
      </c>
      <c r="ER78" s="10">
        <f t="shared" si="80"/>
        <v>0</v>
      </c>
      <c r="ES78" s="11">
        <f t="shared" si="80"/>
        <v>0</v>
      </c>
      <c r="ET78" s="10">
        <f t="shared" si="80"/>
        <v>0</v>
      </c>
      <c r="EU78" s="11">
        <f t="shared" si="80"/>
        <v>30</v>
      </c>
      <c r="EV78" s="10">
        <f t="shared" si="80"/>
        <v>0</v>
      </c>
      <c r="EW78" s="7">
        <f t="shared" si="80"/>
        <v>7.8</v>
      </c>
      <c r="EX78" s="11">
        <f t="shared" si="80"/>
        <v>0</v>
      </c>
      <c r="EY78" s="10">
        <f t="shared" si="80"/>
        <v>0</v>
      </c>
      <c r="EZ78" s="11">
        <f t="shared" si="80"/>
        <v>40</v>
      </c>
      <c r="FA78" s="10">
        <f t="shared" si="80"/>
        <v>0</v>
      </c>
      <c r="FB78" s="11">
        <f t="shared" si="80"/>
        <v>0</v>
      </c>
      <c r="FC78" s="10">
        <f t="shared" si="80"/>
        <v>0</v>
      </c>
      <c r="FD78" s="11">
        <f t="shared" si="80"/>
        <v>50</v>
      </c>
      <c r="FE78" s="10">
        <f t="shared" si="80"/>
        <v>0</v>
      </c>
      <c r="FF78" s="11">
        <f t="shared" si="80"/>
        <v>0</v>
      </c>
      <c r="FG78" s="10">
        <f t="shared" si="80"/>
        <v>0</v>
      </c>
      <c r="FH78" s="11">
        <f t="shared" si="80"/>
        <v>0</v>
      </c>
      <c r="FI78" s="10">
        <f t="shared" si="80"/>
        <v>0</v>
      </c>
      <c r="FJ78" s="7">
        <f t="shared" ref="FJ78:GF78" si="81">SUM(FJ41:FJ77)</f>
        <v>22.200000000000003</v>
      </c>
      <c r="FK78" s="7">
        <f t="shared" si="81"/>
        <v>30</v>
      </c>
      <c r="FL78" s="11">
        <f t="shared" si="81"/>
        <v>0</v>
      </c>
      <c r="FM78" s="10">
        <f t="shared" si="81"/>
        <v>0</v>
      </c>
      <c r="FN78" s="11">
        <f t="shared" si="81"/>
        <v>0</v>
      </c>
      <c r="FO78" s="10">
        <f t="shared" si="81"/>
        <v>0</v>
      </c>
      <c r="FP78" s="11">
        <f t="shared" si="81"/>
        <v>0</v>
      </c>
      <c r="FQ78" s="10">
        <f t="shared" si="81"/>
        <v>0</v>
      </c>
      <c r="FR78" s="7">
        <f t="shared" si="81"/>
        <v>0</v>
      </c>
      <c r="FS78" s="11">
        <f t="shared" si="81"/>
        <v>0</v>
      </c>
      <c r="FT78" s="10">
        <f t="shared" si="81"/>
        <v>0</v>
      </c>
      <c r="FU78" s="11">
        <f t="shared" si="81"/>
        <v>0</v>
      </c>
      <c r="FV78" s="10">
        <f t="shared" si="81"/>
        <v>0</v>
      </c>
      <c r="FW78" s="11">
        <f t="shared" si="81"/>
        <v>0</v>
      </c>
      <c r="FX78" s="10">
        <f t="shared" si="81"/>
        <v>0</v>
      </c>
      <c r="FY78" s="11">
        <f t="shared" si="81"/>
        <v>0</v>
      </c>
      <c r="FZ78" s="10">
        <f t="shared" si="81"/>
        <v>0</v>
      </c>
      <c r="GA78" s="11">
        <f t="shared" si="81"/>
        <v>0</v>
      </c>
      <c r="GB78" s="10">
        <f t="shared" si="81"/>
        <v>0</v>
      </c>
      <c r="GC78" s="11">
        <f t="shared" si="81"/>
        <v>0</v>
      </c>
      <c r="GD78" s="10">
        <f t="shared" si="81"/>
        <v>0</v>
      </c>
      <c r="GE78" s="7">
        <f t="shared" si="81"/>
        <v>0</v>
      </c>
      <c r="GF78" s="7">
        <f t="shared" si="81"/>
        <v>0</v>
      </c>
    </row>
    <row r="79" spans="1:188" ht="20.100000000000001" customHeight="1" x14ac:dyDescent="0.2">
      <c r="A79" s="19" t="s">
        <v>166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9"/>
      <c r="GF79" s="13"/>
    </row>
    <row r="80" spans="1:188" x14ac:dyDescent="0.2">
      <c r="A80" s="20">
        <v>2</v>
      </c>
      <c r="B80" s="20">
        <v>1</v>
      </c>
      <c r="C80" s="20"/>
      <c r="D80" s="6" t="s">
        <v>167</v>
      </c>
      <c r="E80" s="3" t="s">
        <v>168</v>
      </c>
      <c r="F80" s="6">
        <f t="shared" ref="F80:F105" si="82">COUNTIF(U80:GD80,"e")</f>
        <v>0</v>
      </c>
      <c r="G80" s="6">
        <f t="shared" ref="G80:G105" si="83">COUNTIF(U80:GD80,"z")</f>
        <v>1</v>
      </c>
      <c r="H80" s="6">
        <f t="shared" ref="H80:H105" si="84">SUM(I80:Q80)</f>
        <v>30</v>
      </c>
      <c r="I80" s="6">
        <f t="shared" ref="I80:I105" si="85">U80+AP80+BK80+CF80+DA80+DV80+EQ80+FL80</f>
        <v>0</v>
      </c>
      <c r="J80" s="6">
        <f t="shared" ref="J80:J105" si="86">W80+AR80+BM80+CH80+DC80+DX80+ES80+FN80</f>
        <v>0</v>
      </c>
      <c r="K80" s="6">
        <f t="shared" ref="K80:K105" si="87">Y80+AT80+BO80+CJ80+DE80+DZ80+EU80+FP80</f>
        <v>0</v>
      </c>
      <c r="L80" s="6">
        <f t="shared" ref="L80:L105" si="88">AB80+AW80+BR80+CM80+DH80+EC80+EX80+FS80</f>
        <v>0</v>
      </c>
      <c r="M80" s="6">
        <f t="shared" ref="M80:M105" si="89">AD80+AY80+BT80+CO80+DJ80+EE80+EZ80+FU80</f>
        <v>0</v>
      </c>
      <c r="N80" s="6">
        <f t="shared" ref="N80:N105" si="90">AF80+BA80+BV80+CQ80+DL80+EG80+FB80+FW80</f>
        <v>30</v>
      </c>
      <c r="O80" s="6">
        <f t="shared" ref="O80:O105" si="91">AH80+BC80+BX80+CS80+DN80+EI80+FD80+FY80</f>
        <v>0</v>
      </c>
      <c r="P80" s="6">
        <f t="shared" ref="P80:P105" si="92">AJ80+BE80+BZ80+CU80+DP80+EK80+FF80+GA80</f>
        <v>0</v>
      </c>
      <c r="Q80" s="6">
        <f t="shared" ref="Q80:Q105" si="93">AL80+BG80+CB80+CW80+DR80+EM80+FH80+GC80</f>
        <v>0</v>
      </c>
      <c r="R80" s="7">
        <f t="shared" ref="R80:R105" si="94">AO80+BJ80+CE80+CZ80+DU80+EP80+FK80+GF80</f>
        <v>2</v>
      </c>
      <c r="S80" s="7">
        <f t="shared" ref="S80:S105" si="95">AN80+BI80+CD80+CY80+DT80+EO80+FJ80+GE80</f>
        <v>2</v>
      </c>
      <c r="T80" s="7">
        <v>1.2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ref="AO80:AO105" si="96">AA80+AN80</f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ref="BJ80:BJ105" si="97">AV80+BI80</f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>
        <v>30</v>
      </c>
      <c r="BW80" s="10" t="s">
        <v>60</v>
      </c>
      <c r="BX80" s="11"/>
      <c r="BY80" s="10"/>
      <c r="BZ80" s="11"/>
      <c r="CA80" s="10"/>
      <c r="CB80" s="11"/>
      <c r="CC80" s="10"/>
      <c r="CD80" s="7">
        <v>2</v>
      </c>
      <c r="CE80" s="7">
        <f t="shared" ref="CE80:CE105" si="98">BQ80+CD80</f>
        <v>2</v>
      </c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ref="CZ80:CZ105" si="99">CL80+CY80</f>
        <v>0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ref="DU80:DU105" si="100">DG80+DT80</f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ref="EP80:EP105" si="101">EB80+EO80</f>
        <v>0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ref="FK80:FK105" si="102">EW80+FJ80</f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ref="GF80:GF105" si="103">FR80+GE80</f>
        <v>0</v>
      </c>
    </row>
    <row r="81" spans="1:188" x14ac:dyDescent="0.2">
      <c r="A81" s="20">
        <v>2</v>
      </c>
      <c r="B81" s="20">
        <v>1</v>
      </c>
      <c r="C81" s="20"/>
      <c r="D81" s="6" t="s">
        <v>169</v>
      </c>
      <c r="E81" s="3" t="s">
        <v>170</v>
      </c>
      <c r="F81" s="6">
        <f t="shared" si="82"/>
        <v>0</v>
      </c>
      <c r="G81" s="6">
        <f t="shared" si="83"/>
        <v>1</v>
      </c>
      <c r="H81" s="6">
        <f t="shared" si="84"/>
        <v>30</v>
      </c>
      <c r="I81" s="6">
        <f t="shared" si="85"/>
        <v>0</v>
      </c>
      <c r="J81" s="6">
        <f t="shared" si="86"/>
        <v>0</v>
      </c>
      <c r="K81" s="6">
        <f t="shared" si="87"/>
        <v>0</v>
      </c>
      <c r="L81" s="6">
        <f t="shared" si="88"/>
        <v>0</v>
      </c>
      <c r="M81" s="6">
        <f t="shared" si="89"/>
        <v>0</v>
      </c>
      <c r="N81" s="6">
        <f t="shared" si="90"/>
        <v>30</v>
      </c>
      <c r="O81" s="6">
        <f t="shared" si="91"/>
        <v>0</v>
      </c>
      <c r="P81" s="6">
        <f t="shared" si="92"/>
        <v>0</v>
      </c>
      <c r="Q81" s="6">
        <f t="shared" si="93"/>
        <v>0</v>
      </c>
      <c r="R81" s="7">
        <f t="shared" si="94"/>
        <v>2</v>
      </c>
      <c r="S81" s="7">
        <f t="shared" si="95"/>
        <v>2</v>
      </c>
      <c r="T81" s="7">
        <v>1.2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6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7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>
        <v>30</v>
      </c>
      <c r="BW81" s="10" t="s">
        <v>60</v>
      </c>
      <c r="BX81" s="11"/>
      <c r="BY81" s="10"/>
      <c r="BZ81" s="11"/>
      <c r="CA81" s="10"/>
      <c r="CB81" s="11"/>
      <c r="CC81" s="10"/>
      <c r="CD81" s="7">
        <v>2</v>
      </c>
      <c r="CE81" s="7">
        <f t="shared" si="98"/>
        <v>2</v>
      </c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9"/>
        <v>0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100"/>
        <v>0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1"/>
        <v>0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2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3"/>
        <v>0</v>
      </c>
    </row>
    <row r="82" spans="1:188" x14ac:dyDescent="0.2">
      <c r="A82" s="20">
        <v>4</v>
      </c>
      <c r="B82" s="20">
        <v>1</v>
      </c>
      <c r="C82" s="20"/>
      <c r="D82" s="6" t="s">
        <v>171</v>
      </c>
      <c r="E82" s="3" t="s">
        <v>172</v>
      </c>
      <c r="F82" s="6">
        <f t="shared" si="82"/>
        <v>0</v>
      </c>
      <c r="G82" s="6">
        <f t="shared" si="83"/>
        <v>1</v>
      </c>
      <c r="H82" s="6">
        <f t="shared" si="84"/>
        <v>60</v>
      </c>
      <c r="I82" s="6">
        <f t="shared" si="85"/>
        <v>0</v>
      </c>
      <c r="J82" s="6">
        <f t="shared" si="86"/>
        <v>0</v>
      </c>
      <c r="K82" s="6">
        <f t="shared" si="87"/>
        <v>0</v>
      </c>
      <c r="L82" s="6">
        <f t="shared" si="88"/>
        <v>0</v>
      </c>
      <c r="M82" s="6">
        <f t="shared" si="89"/>
        <v>0</v>
      </c>
      <c r="N82" s="6">
        <f t="shared" si="90"/>
        <v>60</v>
      </c>
      <c r="O82" s="6">
        <f t="shared" si="91"/>
        <v>0</v>
      </c>
      <c r="P82" s="6">
        <f t="shared" si="92"/>
        <v>0</v>
      </c>
      <c r="Q82" s="6">
        <f t="shared" si="93"/>
        <v>0</v>
      </c>
      <c r="R82" s="7">
        <f t="shared" si="94"/>
        <v>3</v>
      </c>
      <c r="S82" s="7">
        <f t="shared" si="95"/>
        <v>3</v>
      </c>
      <c r="T82" s="7">
        <v>2.4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6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7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8"/>
        <v>0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>
        <v>60</v>
      </c>
      <c r="CR82" s="10" t="s">
        <v>60</v>
      </c>
      <c r="CS82" s="11"/>
      <c r="CT82" s="10"/>
      <c r="CU82" s="11"/>
      <c r="CV82" s="10"/>
      <c r="CW82" s="11"/>
      <c r="CX82" s="10"/>
      <c r="CY82" s="7">
        <v>3</v>
      </c>
      <c r="CZ82" s="7">
        <f t="shared" si="99"/>
        <v>3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100"/>
        <v>0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1"/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2"/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3"/>
        <v>0</v>
      </c>
    </row>
    <row r="83" spans="1:188" x14ac:dyDescent="0.2">
      <c r="A83" s="20">
        <v>4</v>
      </c>
      <c r="B83" s="20">
        <v>1</v>
      </c>
      <c r="C83" s="20"/>
      <c r="D83" s="6" t="s">
        <v>173</v>
      </c>
      <c r="E83" s="3" t="s">
        <v>174</v>
      </c>
      <c r="F83" s="6">
        <f t="shared" si="82"/>
        <v>0</v>
      </c>
      <c r="G83" s="6">
        <f t="shared" si="83"/>
        <v>1</v>
      </c>
      <c r="H83" s="6">
        <f t="shared" si="84"/>
        <v>60</v>
      </c>
      <c r="I83" s="6">
        <f t="shared" si="85"/>
        <v>0</v>
      </c>
      <c r="J83" s="6">
        <f t="shared" si="86"/>
        <v>0</v>
      </c>
      <c r="K83" s="6">
        <f t="shared" si="87"/>
        <v>0</v>
      </c>
      <c r="L83" s="6">
        <f t="shared" si="88"/>
        <v>0</v>
      </c>
      <c r="M83" s="6">
        <f t="shared" si="89"/>
        <v>0</v>
      </c>
      <c r="N83" s="6">
        <f t="shared" si="90"/>
        <v>60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3</v>
      </c>
      <c r="S83" s="7">
        <f t="shared" si="95"/>
        <v>3</v>
      </c>
      <c r="T83" s="7">
        <v>2.4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>
        <v>60</v>
      </c>
      <c r="CR83" s="10" t="s">
        <v>60</v>
      </c>
      <c r="CS83" s="11"/>
      <c r="CT83" s="10"/>
      <c r="CU83" s="11"/>
      <c r="CV83" s="10"/>
      <c r="CW83" s="11"/>
      <c r="CX83" s="10"/>
      <c r="CY83" s="7">
        <v>3</v>
      </c>
      <c r="CZ83" s="7">
        <f t="shared" si="99"/>
        <v>3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1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2"/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x14ac:dyDescent="0.2">
      <c r="A84" s="20">
        <v>5</v>
      </c>
      <c r="B84" s="20">
        <v>1</v>
      </c>
      <c r="C84" s="20"/>
      <c r="D84" s="6" t="s">
        <v>175</v>
      </c>
      <c r="E84" s="3" t="s">
        <v>176</v>
      </c>
      <c r="F84" s="6">
        <f t="shared" si="82"/>
        <v>1</v>
      </c>
      <c r="G84" s="6">
        <f t="shared" si="83"/>
        <v>0</v>
      </c>
      <c r="H84" s="6">
        <f t="shared" si="84"/>
        <v>60</v>
      </c>
      <c r="I84" s="6">
        <f t="shared" si="85"/>
        <v>0</v>
      </c>
      <c r="J84" s="6">
        <f t="shared" si="86"/>
        <v>0</v>
      </c>
      <c r="K84" s="6">
        <f t="shared" si="87"/>
        <v>0</v>
      </c>
      <c r="L84" s="6">
        <f t="shared" si="88"/>
        <v>0</v>
      </c>
      <c r="M84" s="6">
        <f t="shared" si="89"/>
        <v>0</v>
      </c>
      <c r="N84" s="6">
        <f t="shared" si="90"/>
        <v>60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3</v>
      </c>
      <c r="S84" s="7">
        <f t="shared" si="95"/>
        <v>3</v>
      </c>
      <c r="T84" s="7">
        <v>2.6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8"/>
        <v>0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>
        <v>60</v>
      </c>
      <c r="DM84" s="10" t="s">
        <v>70</v>
      </c>
      <c r="DN84" s="11"/>
      <c r="DO84" s="10"/>
      <c r="DP84" s="11"/>
      <c r="DQ84" s="10"/>
      <c r="DR84" s="11"/>
      <c r="DS84" s="10"/>
      <c r="DT84" s="7">
        <v>3</v>
      </c>
      <c r="DU84" s="7">
        <f t="shared" si="100"/>
        <v>3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1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x14ac:dyDescent="0.2">
      <c r="A85" s="20">
        <v>5</v>
      </c>
      <c r="B85" s="20">
        <v>1</v>
      </c>
      <c r="C85" s="20"/>
      <c r="D85" s="6" t="s">
        <v>177</v>
      </c>
      <c r="E85" s="3" t="s">
        <v>178</v>
      </c>
      <c r="F85" s="6">
        <f t="shared" si="82"/>
        <v>1</v>
      </c>
      <c r="G85" s="6">
        <f t="shared" si="83"/>
        <v>0</v>
      </c>
      <c r="H85" s="6">
        <f t="shared" si="84"/>
        <v>60</v>
      </c>
      <c r="I85" s="6">
        <f t="shared" si="85"/>
        <v>0</v>
      </c>
      <c r="J85" s="6">
        <f t="shared" si="86"/>
        <v>0</v>
      </c>
      <c r="K85" s="6">
        <f t="shared" si="87"/>
        <v>0</v>
      </c>
      <c r="L85" s="6">
        <f t="shared" si="88"/>
        <v>0</v>
      </c>
      <c r="M85" s="6">
        <f t="shared" si="89"/>
        <v>0</v>
      </c>
      <c r="N85" s="6">
        <f t="shared" si="90"/>
        <v>60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3</v>
      </c>
      <c r="S85" s="7">
        <f t="shared" si="95"/>
        <v>3</v>
      </c>
      <c r="T85" s="7">
        <v>2.6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0</v>
      </c>
      <c r="DA85" s="11"/>
      <c r="DB85" s="10"/>
      <c r="DC85" s="11"/>
      <c r="DD85" s="10"/>
      <c r="DE85" s="11"/>
      <c r="DF85" s="10"/>
      <c r="DG85" s="7"/>
      <c r="DH85" s="11"/>
      <c r="DI85" s="10"/>
      <c r="DJ85" s="11"/>
      <c r="DK85" s="10"/>
      <c r="DL85" s="11">
        <v>60</v>
      </c>
      <c r="DM85" s="10" t="s">
        <v>70</v>
      </c>
      <c r="DN85" s="11"/>
      <c r="DO85" s="10"/>
      <c r="DP85" s="11"/>
      <c r="DQ85" s="10"/>
      <c r="DR85" s="11"/>
      <c r="DS85" s="10"/>
      <c r="DT85" s="7">
        <v>3</v>
      </c>
      <c r="DU85" s="7">
        <f t="shared" si="100"/>
        <v>3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0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0</v>
      </c>
    </row>
    <row r="86" spans="1:188" x14ac:dyDescent="0.2">
      <c r="A86" s="20">
        <v>6</v>
      </c>
      <c r="B86" s="20">
        <v>1</v>
      </c>
      <c r="C86" s="20"/>
      <c r="D86" s="6" t="s">
        <v>179</v>
      </c>
      <c r="E86" s="3" t="s">
        <v>180</v>
      </c>
      <c r="F86" s="6">
        <f t="shared" si="82"/>
        <v>0</v>
      </c>
      <c r="G86" s="6">
        <f t="shared" si="83"/>
        <v>1</v>
      </c>
      <c r="H86" s="6">
        <f t="shared" si="84"/>
        <v>30</v>
      </c>
      <c r="I86" s="6">
        <f t="shared" si="85"/>
        <v>30</v>
      </c>
      <c r="J86" s="6">
        <f t="shared" si="86"/>
        <v>0</v>
      </c>
      <c r="K86" s="6">
        <f t="shared" si="87"/>
        <v>0</v>
      </c>
      <c r="L86" s="6">
        <f t="shared" si="88"/>
        <v>0</v>
      </c>
      <c r="M86" s="6">
        <f t="shared" si="89"/>
        <v>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2</v>
      </c>
      <c r="S86" s="7">
        <f t="shared" si="95"/>
        <v>0</v>
      </c>
      <c r="T86" s="7">
        <v>1.2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9"/>
        <v>0</v>
      </c>
      <c r="DA86" s="11"/>
      <c r="DB86" s="10"/>
      <c r="DC86" s="11"/>
      <c r="DD86" s="10"/>
      <c r="DE86" s="11"/>
      <c r="DF86" s="10"/>
      <c r="DG86" s="7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0</v>
      </c>
      <c r="DV86" s="11">
        <v>30</v>
      </c>
      <c r="DW86" s="10" t="s">
        <v>60</v>
      </c>
      <c r="DX86" s="11"/>
      <c r="DY86" s="10"/>
      <c r="DZ86" s="11"/>
      <c r="EA86" s="10"/>
      <c r="EB86" s="7">
        <v>2</v>
      </c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2</v>
      </c>
      <c r="EQ86" s="11"/>
      <c r="ER86" s="10"/>
      <c r="ES86" s="11"/>
      <c r="ET86" s="10"/>
      <c r="EU86" s="11"/>
      <c r="EV86" s="10"/>
      <c r="EW86" s="7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0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0</v>
      </c>
    </row>
    <row r="87" spans="1:188" x14ac:dyDescent="0.2">
      <c r="A87" s="20">
        <v>6</v>
      </c>
      <c r="B87" s="20">
        <v>1</v>
      </c>
      <c r="C87" s="20"/>
      <c r="D87" s="6" t="s">
        <v>181</v>
      </c>
      <c r="E87" s="3" t="s">
        <v>182</v>
      </c>
      <c r="F87" s="6">
        <f t="shared" si="82"/>
        <v>0</v>
      </c>
      <c r="G87" s="6">
        <f t="shared" si="83"/>
        <v>1</v>
      </c>
      <c r="H87" s="6">
        <f t="shared" si="84"/>
        <v>30</v>
      </c>
      <c r="I87" s="6">
        <f t="shared" si="85"/>
        <v>30</v>
      </c>
      <c r="J87" s="6">
        <f t="shared" si="86"/>
        <v>0</v>
      </c>
      <c r="K87" s="6">
        <f t="shared" si="87"/>
        <v>0</v>
      </c>
      <c r="L87" s="6">
        <f t="shared" si="88"/>
        <v>0</v>
      </c>
      <c r="M87" s="6">
        <f t="shared" si="89"/>
        <v>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2</v>
      </c>
      <c r="S87" s="7">
        <f t="shared" si="95"/>
        <v>0</v>
      </c>
      <c r="T87" s="7">
        <v>0.6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0</v>
      </c>
      <c r="DV87" s="11">
        <v>30</v>
      </c>
      <c r="DW87" s="10" t="s">
        <v>60</v>
      </c>
      <c r="DX87" s="11"/>
      <c r="DY87" s="10"/>
      <c r="DZ87" s="11"/>
      <c r="EA87" s="10"/>
      <c r="EB87" s="7">
        <v>2</v>
      </c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2</v>
      </c>
      <c r="EQ87" s="11"/>
      <c r="ER87" s="10"/>
      <c r="ES87" s="11"/>
      <c r="ET87" s="10"/>
      <c r="EU87" s="11"/>
      <c r="EV87" s="10"/>
      <c r="EW87" s="7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0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0</v>
      </c>
    </row>
    <row r="88" spans="1:188" x14ac:dyDescent="0.2">
      <c r="A88" s="20">
        <v>7</v>
      </c>
      <c r="B88" s="20">
        <v>1</v>
      </c>
      <c r="C88" s="20"/>
      <c r="D88" s="6" t="s">
        <v>183</v>
      </c>
      <c r="E88" s="3" t="s">
        <v>184</v>
      </c>
      <c r="F88" s="6">
        <f t="shared" si="82"/>
        <v>0</v>
      </c>
      <c r="G88" s="6">
        <f t="shared" si="83"/>
        <v>2</v>
      </c>
      <c r="H88" s="6">
        <f t="shared" si="84"/>
        <v>60</v>
      </c>
      <c r="I88" s="6">
        <f t="shared" si="85"/>
        <v>15</v>
      </c>
      <c r="J88" s="6">
        <f t="shared" si="86"/>
        <v>0</v>
      </c>
      <c r="K88" s="6">
        <f t="shared" si="87"/>
        <v>0</v>
      </c>
      <c r="L88" s="6">
        <f t="shared" si="88"/>
        <v>0</v>
      </c>
      <c r="M88" s="6">
        <f t="shared" si="89"/>
        <v>45</v>
      </c>
      <c r="N88" s="6">
        <f t="shared" si="90"/>
        <v>0</v>
      </c>
      <c r="O88" s="6">
        <f t="shared" si="91"/>
        <v>0</v>
      </c>
      <c r="P88" s="6">
        <f t="shared" si="92"/>
        <v>0</v>
      </c>
      <c r="Q88" s="6">
        <f t="shared" si="93"/>
        <v>0</v>
      </c>
      <c r="R88" s="7">
        <f t="shared" si="94"/>
        <v>4</v>
      </c>
      <c r="S88" s="7">
        <f t="shared" si="95"/>
        <v>3</v>
      </c>
      <c r="T88" s="7">
        <v>2.4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>
        <v>15</v>
      </c>
      <c r="DB88" s="10" t="s">
        <v>60</v>
      </c>
      <c r="DC88" s="11"/>
      <c r="DD88" s="10"/>
      <c r="DE88" s="11"/>
      <c r="DF88" s="10"/>
      <c r="DG88" s="7">
        <v>1</v>
      </c>
      <c r="DH88" s="11"/>
      <c r="DI88" s="10"/>
      <c r="DJ88" s="11">
        <v>45</v>
      </c>
      <c r="DK88" s="10" t="s">
        <v>60</v>
      </c>
      <c r="DL88" s="11"/>
      <c r="DM88" s="10"/>
      <c r="DN88" s="11"/>
      <c r="DO88" s="10"/>
      <c r="DP88" s="11"/>
      <c r="DQ88" s="10"/>
      <c r="DR88" s="11"/>
      <c r="DS88" s="10"/>
      <c r="DT88" s="7">
        <v>3</v>
      </c>
      <c r="DU88" s="7">
        <f t="shared" si="100"/>
        <v>4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1"/>
        <v>0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0</v>
      </c>
    </row>
    <row r="89" spans="1:188" x14ac:dyDescent="0.2">
      <c r="A89" s="20">
        <v>7</v>
      </c>
      <c r="B89" s="20">
        <v>1</v>
      </c>
      <c r="C89" s="20"/>
      <c r="D89" s="6" t="s">
        <v>185</v>
      </c>
      <c r="E89" s="3" t="s">
        <v>186</v>
      </c>
      <c r="F89" s="6">
        <f t="shared" si="82"/>
        <v>0</v>
      </c>
      <c r="G89" s="6">
        <f t="shared" si="83"/>
        <v>2</v>
      </c>
      <c r="H89" s="6">
        <f t="shared" si="84"/>
        <v>60</v>
      </c>
      <c r="I89" s="6">
        <f t="shared" si="85"/>
        <v>15</v>
      </c>
      <c r="J89" s="6">
        <f t="shared" si="86"/>
        <v>0</v>
      </c>
      <c r="K89" s="6">
        <f t="shared" si="87"/>
        <v>0</v>
      </c>
      <c r="L89" s="6">
        <f t="shared" si="88"/>
        <v>0</v>
      </c>
      <c r="M89" s="6">
        <f t="shared" si="89"/>
        <v>45</v>
      </c>
      <c r="N89" s="6">
        <f t="shared" si="90"/>
        <v>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4</v>
      </c>
      <c r="S89" s="7">
        <f t="shared" si="95"/>
        <v>3</v>
      </c>
      <c r="T89" s="7">
        <v>2.4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>
        <v>15</v>
      </c>
      <c r="DB89" s="10" t="s">
        <v>60</v>
      </c>
      <c r="DC89" s="11"/>
      <c r="DD89" s="10"/>
      <c r="DE89" s="11"/>
      <c r="DF89" s="10"/>
      <c r="DG89" s="7">
        <v>1</v>
      </c>
      <c r="DH89" s="11"/>
      <c r="DI89" s="10"/>
      <c r="DJ89" s="11">
        <v>45</v>
      </c>
      <c r="DK89" s="10" t="s">
        <v>60</v>
      </c>
      <c r="DL89" s="11"/>
      <c r="DM89" s="10"/>
      <c r="DN89" s="11"/>
      <c r="DO89" s="10"/>
      <c r="DP89" s="11"/>
      <c r="DQ89" s="10"/>
      <c r="DR89" s="11"/>
      <c r="DS89" s="10"/>
      <c r="DT89" s="7">
        <v>3</v>
      </c>
      <c r="DU89" s="7">
        <f t="shared" si="100"/>
        <v>4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0</v>
      </c>
    </row>
    <row r="90" spans="1:188" x14ac:dyDescent="0.2">
      <c r="A90" s="20">
        <v>8</v>
      </c>
      <c r="B90" s="20">
        <v>1</v>
      </c>
      <c r="C90" s="20"/>
      <c r="D90" s="6" t="s">
        <v>187</v>
      </c>
      <c r="E90" s="3" t="s">
        <v>188</v>
      </c>
      <c r="F90" s="6">
        <f t="shared" si="82"/>
        <v>0</v>
      </c>
      <c r="G90" s="6">
        <f t="shared" si="83"/>
        <v>2</v>
      </c>
      <c r="H90" s="6">
        <f t="shared" si="84"/>
        <v>30</v>
      </c>
      <c r="I90" s="6">
        <f t="shared" si="85"/>
        <v>15</v>
      </c>
      <c r="J90" s="6">
        <f t="shared" si="86"/>
        <v>0</v>
      </c>
      <c r="K90" s="6">
        <f t="shared" si="87"/>
        <v>0</v>
      </c>
      <c r="L90" s="6">
        <f t="shared" si="88"/>
        <v>0</v>
      </c>
      <c r="M90" s="6">
        <f t="shared" si="89"/>
        <v>15</v>
      </c>
      <c r="N90" s="6">
        <f t="shared" si="90"/>
        <v>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3</v>
      </c>
      <c r="S90" s="7">
        <f t="shared" si="95"/>
        <v>1.6</v>
      </c>
      <c r="T90" s="7">
        <v>1.2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8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9"/>
        <v>0</v>
      </c>
      <c r="DA90" s="11">
        <v>15</v>
      </c>
      <c r="DB90" s="10" t="s">
        <v>60</v>
      </c>
      <c r="DC90" s="11"/>
      <c r="DD90" s="10"/>
      <c r="DE90" s="11"/>
      <c r="DF90" s="10"/>
      <c r="DG90" s="7">
        <v>1.4</v>
      </c>
      <c r="DH90" s="11"/>
      <c r="DI90" s="10"/>
      <c r="DJ90" s="11">
        <v>15</v>
      </c>
      <c r="DK90" s="10" t="s">
        <v>60</v>
      </c>
      <c r="DL90" s="11"/>
      <c r="DM90" s="10"/>
      <c r="DN90" s="11"/>
      <c r="DO90" s="10"/>
      <c r="DP90" s="11"/>
      <c r="DQ90" s="10"/>
      <c r="DR90" s="11"/>
      <c r="DS90" s="10"/>
      <c r="DT90" s="7">
        <v>1.6</v>
      </c>
      <c r="DU90" s="7">
        <f t="shared" si="100"/>
        <v>3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0</v>
      </c>
      <c r="EQ90" s="11"/>
      <c r="ER90" s="10"/>
      <c r="ES90" s="11"/>
      <c r="ET90" s="10"/>
      <c r="EU90" s="11"/>
      <c r="EV90" s="10"/>
      <c r="EW90" s="7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0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0</v>
      </c>
    </row>
    <row r="91" spans="1:188" x14ac:dyDescent="0.2">
      <c r="A91" s="20">
        <v>8</v>
      </c>
      <c r="B91" s="20">
        <v>1</v>
      </c>
      <c r="C91" s="20"/>
      <c r="D91" s="6" t="s">
        <v>189</v>
      </c>
      <c r="E91" s="3" t="s">
        <v>190</v>
      </c>
      <c r="F91" s="6">
        <f t="shared" si="82"/>
        <v>0</v>
      </c>
      <c r="G91" s="6">
        <f t="shared" si="83"/>
        <v>2</v>
      </c>
      <c r="H91" s="6">
        <f t="shared" si="84"/>
        <v>30</v>
      </c>
      <c r="I91" s="6">
        <f t="shared" si="85"/>
        <v>15</v>
      </c>
      <c r="J91" s="6">
        <f t="shared" si="86"/>
        <v>0</v>
      </c>
      <c r="K91" s="6">
        <f t="shared" si="87"/>
        <v>0</v>
      </c>
      <c r="L91" s="6">
        <f t="shared" si="88"/>
        <v>0</v>
      </c>
      <c r="M91" s="6">
        <f t="shared" si="89"/>
        <v>15</v>
      </c>
      <c r="N91" s="6">
        <f t="shared" si="90"/>
        <v>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3</v>
      </c>
      <c r="S91" s="7">
        <f t="shared" si="95"/>
        <v>1.5</v>
      </c>
      <c r="T91" s="7">
        <v>2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98"/>
        <v>0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>
        <v>15</v>
      </c>
      <c r="DB91" s="10" t="s">
        <v>60</v>
      </c>
      <c r="DC91" s="11"/>
      <c r="DD91" s="10"/>
      <c r="DE91" s="11"/>
      <c r="DF91" s="10"/>
      <c r="DG91" s="7">
        <v>1.5</v>
      </c>
      <c r="DH91" s="11"/>
      <c r="DI91" s="10"/>
      <c r="DJ91" s="11">
        <v>15</v>
      </c>
      <c r="DK91" s="10" t="s">
        <v>60</v>
      </c>
      <c r="DL91" s="11"/>
      <c r="DM91" s="10"/>
      <c r="DN91" s="11"/>
      <c r="DO91" s="10"/>
      <c r="DP91" s="11"/>
      <c r="DQ91" s="10"/>
      <c r="DR91" s="11"/>
      <c r="DS91" s="10"/>
      <c r="DT91" s="7">
        <v>1.5</v>
      </c>
      <c r="DU91" s="7">
        <f t="shared" si="100"/>
        <v>3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0</v>
      </c>
      <c r="EQ91" s="11"/>
      <c r="ER91" s="10"/>
      <c r="ES91" s="11"/>
      <c r="ET91" s="10"/>
      <c r="EU91" s="11"/>
      <c r="EV91" s="10"/>
      <c r="EW91" s="7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0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0</v>
      </c>
    </row>
    <row r="92" spans="1:188" x14ac:dyDescent="0.2">
      <c r="A92" s="20">
        <v>9</v>
      </c>
      <c r="B92" s="20">
        <v>1</v>
      </c>
      <c r="C92" s="20"/>
      <c r="D92" s="6" t="s">
        <v>191</v>
      </c>
      <c r="E92" s="3" t="s">
        <v>192</v>
      </c>
      <c r="F92" s="6">
        <f t="shared" si="82"/>
        <v>0</v>
      </c>
      <c r="G92" s="6">
        <f t="shared" si="83"/>
        <v>2</v>
      </c>
      <c r="H92" s="6">
        <f t="shared" si="84"/>
        <v>45</v>
      </c>
      <c r="I92" s="6">
        <f t="shared" si="85"/>
        <v>15</v>
      </c>
      <c r="J92" s="6">
        <f t="shared" si="86"/>
        <v>0</v>
      </c>
      <c r="K92" s="6">
        <f t="shared" si="87"/>
        <v>0</v>
      </c>
      <c r="L92" s="6">
        <f t="shared" si="88"/>
        <v>0</v>
      </c>
      <c r="M92" s="6">
        <f t="shared" si="89"/>
        <v>30</v>
      </c>
      <c r="N92" s="6">
        <f t="shared" si="90"/>
        <v>0</v>
      </c>
      <c r="O92" s="6">
        <f t="shared" si="91"/>
        <v>0</v>
      </c>
      <c r="P92" s="6">
        <f t="shared" si="92"/>
        <v>0</v>
      </c>
      <c r="Q92" s="6">
        <f t="shared" si="93"/>
        <v>0</v>
      </c>
      <c r="R92" s="7">
        <f t="shared" si="94"/>
        <v>4</v>
      </c>
      <c r="S92" s="7">
        <f t="shared" si="95"/>
        <v>2.6</v>
      </c>
      <c r="T92" s="7">
        <v>1.8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98"/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99"/>
        <v>0</v>
      </c>
      <c r="DA92" s="11">
        <v>15</v>
      </c>
      <c r="DB92" s="10" t="s">
        <v>60</v>
      </c>
      <c r="DC92" s="11"/>
      <c r="DD92" s="10"/>
      <c r="DE92" s="11"/>
      <c r="DF92" s="10"/>
      <c r="DG92" s="7">
        <v>1.4</v>
      </c>
      <c r="DH92" s="11"/>
      <c r="DI92" s="10"/>
      <c r="DJ92" s="11">
        <v>30</v>
      </c>
      <c r="DK92" s="10" t="s">
        <v>60</v>
      </c>
      <c r="DL92" s="11"/>
      <c r="DM92" s="10"/>
      <c r="DN92" s="11"/>
      <c r="DO92" s="10"/>
      <c r="DP92" s="11"/>
      <c r="DQ92" s="10"/>
      <c r="DR92" s="11"/>
      <c r="DS92" s="10"/>
      <c r="DT92" s="7">
        <v>2.6</v>
      </c>
      <c r="DU92" s="7">
        <f t="shared" si="100"/>
        <v>4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1"/>
        <v>0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0</v>
      </c>
    </row>
    <row r="93" spans="1:188" x14ac:dyDescent="0.2">
      <c r="A93" s="20">
        <v>9</v>
      </c>
      <c r="B93" s="20">
        <v>1</v>
      </c>
      <c r="C93" s="20"/>
      <c r="D93" s="6" t="s">
        <v>193</v>
      </c>
      <c r="E93" s="3" t="s">
        <v>194</v>
      </c>
      <c r="F93" s="6">
        <f t="shared" si="82"/>
        <v>0</v>
      </c>
      <c r="G93" s="6">
        <f t="shared" si="83"/>
        <v>2</v>
      </c>
      <c r="H93" s="6">
        <f t="shared" si="84"/>
        <v>45</v>
      </c>
      <c r="I93" s="6">
        <f t="shared" si="85"/>
        <v>15</v>
      </c>
      <c r="J93" s="6">
        <f t="shared" si="86"/>
        <v>0</v>
      </c>
      <c r="K93" s="6">
        <f t="shared" si="87"/>
        <v>0</v>
      </c>
      <c r="L93" s="6">
        <f t="shared" si="88"/>
        <v>0</v>
      </c>
      <c r="M93" s="6">
        <f t="shared" si="89"/>
        <v>30</v>
      </c>
      <c r="N93" s="6">
        <f t="shared" si="90"/>
        <v>0</v>
      </c>
      <c r="O93" s="6">
        <f t="shared" si="91"/>
        <v>0</v>
      </c>
      <c r="P93" s="6">
        <f t="shared" si="92"/>
        <v>0</v>
      </c>
      <c r="Q93" s="6">
        <f t="shared" si="93"/>
        <v>0</v>
      </c>
      <c r="R93" s="7">
        <f t="shared" si="94"/>
        <v>4</v>
      </c>
      <c r="S93" s="7">
        <f t="shared" si="95"/>
        <v>2.6</v>
      </c>
      <c r="T93" s="7">
        <v>1.8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0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99"/>
        <v>0</v>
      </c>
      <c r="DA93" s="11">
        <v>15</v>
      </c>
      <c r="DB93" s="10" t="s">
        <v>60</v>
      </c>
      <c r="DC93" s="11"/>
      <c r="DD93" s="10"/>
      <c r="DE93" s="11"/>
      <c r="DF93" s="10"/>
      <c r="DG93" s="7">
        <v>1.4</v>
      </c>
      <c r="DH93" s="11"/>
      <c r="DI93" s="10"/>
      <c r="DJ93" s="11">
        <v>30</v>
      </c>
      <c r="DK93" s="10" t="s">
        <v>60</v>
      </c>
      <c r="DL93" s="11"/>
      <c r="DM93" s="10"/>
      <c r="DN93" s="11"/>
      <c r="DO93" s="10"/>
      <c r="DP93" s="11"/>
      <c r="DQ93" s="10"/>
      <c r="DR93" s="11"/>
      <c r="DS93" s="10"/>
      <c r="DT93" s="7">
        <v>2.6</v>
      </c>
      <c r="DU93" s="7">
        <f t="shared" si="100"/>
        <v>4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1"/>
        <v>0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0</v>
      </c>
    </row>
    <row r="94" spans="1:188" x14ac:dyDescent="0.2">
      <c r="A94" s="20">
        <v>10</v>
      </c>
      <c r="B94" s="20">
        <v>1</v>
      </c>
      <c r="C94" s="20"/>
      <c r="D94" s="6" t="s">
        <v>195</v>
      </c>
      <c r="E94" s="3" t="s">
        <v>196</v>
      </c>
      <c r="F94" s="6">
        <f t="shared" si="82"/>
        <v>1</v>
      </c>
      <c r="G94" s="6">
        <f t="shared" si="83"/>
        <v>1</v>
      </c>
      <c r="H94" s="6">
        <f t="shared" si="84"/>
        <v>60</v>
      </c>
      <c r="I94" s="6">
        <f t="shared" si="85"/>
        <v>15</v>
      </c>
      <c r="J94" s="6">
        <f t="shared" si="86"/>
        <v>0</v>
      </c>
      <c r="K94" s="6">
        <f t="shared" si="87"/>
        <v>0</v>
      </c>
      <c r="L94" s="6">
        <f t="shared" si="88"/>
        <v>0</v>
      </c>
      <c r="M94" s="6">
        <f t="shared" si="89"/>
        <v>45</v>
      </c>
      <c r="N94" s="6">
        <f t="shared" si="90"/>
        <v>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5</v>
      </c>
      <c r="S94" s="7">
        <f t="shared" si="95"/>
        <v>3.6</v>
      </c>
      <c r="T94" s="7">
        <v>2.6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0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/>
      <c r="DB94" s="10"/>
      <c r="DC94" s="11"/>
      <c r="DD94" s="10"/>
      <c r="DE94" s="11"/>
      <c r="DF94" s="10"/>
      <c r="DG94" s="7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0"/>
        <v>0</v>
      </c>
      <c r="DV94" s="11">
        <v>15</v>
      </c>
      <c r="DW94" s="10" t="s">
        <v>70</v>
      </c>
      <c r="DX94" s="11"/>
      <c r="DY94" s="10"/>
      <c r="DZ94" s="11"/>
      <c r="EA94" s="10"/>
      <c r="EB94" s="7">
        <v>1.4</v>
      </c>
      <c r="EC94" s="11"/>
      <c r="ED94" s="10"/>
      <c r="EE94" s="11">
        <v>45</v>
      </c>
      <c r="EF94" s="10" t="s">
        <v>60</v>
      </c>
      <c r="EG94" s="11"/>
      <c r="EH94" s="10"/>
      <c r="EI94" s="11"/>
      <c r="EJ94" s="10"/>
      <c r="EK94" s="11"/>
      <c r="EL94" s="10"/>
      <c r="EM94" s="11"/>
      <c r="EN94" s="10"/>
      <c r="EO94" s="7">
        <v>3.6</v>
      </c>
      <c r="EP94" s="7">
        <f t="shared" si="101"/>
        <v>5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0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0</v>
      </c>
    </row>
    <row r="95" spans="1:188" x14ac:dyDescent="0.2">
      <c r="A95" s="20">
        <v>10</v>
      </c>
      <c r="B95" s="20">
        <v>1</v>
      </c>
      <c r="C95" s="20"/>
      <c r="D95" s="6" t="s">
        <v>197</v>
      </c>
      <c r="E95" s="3" t="s">
        <v>198</v>
      </c>
      <c r="F95" s="6">
        <f t="shared" si="82"/>
        <v>1</v>
      </c>
      <c r="G95" s="6">
        <f t="shared" si="83"/>
        <v>1</v>
      </c>
      <c r="H95" s="6">
        <f t="shared" si="84"/>
        <v>60</v>
      </c>
      <c r="I95" s="6">
        <f t="shared" si="85"/>
        <v>15</v>
      </c>
      <c r="J95" s="6">
        <f t="shared" si="86"/>
        <v>0</v>
      </c>
      <c r="K95" s="6">
        <f t="shared" si="87"/>
        <v>0</v>
      </c>
      <c r="L95" s="6">
        <f t="shared" si="88"/>
        <v>0</v>
      </c>
      <c r="M95" s="6">
        <f t="shared" si="89"/>
        <v>45</v>
      </c>
      <c r="N95" s="6">
        <f t="shared" si="90"/>
        <v>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5</v>
      </c>
      <c r="S95" s="7">
        <f t="shared" si="95"/>
        <v>3.6</v>
      </c>
      <c r="T95" s="7">
        <v>2.6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0"/>
        <v>0</v>
      </c>
      <c r="DV95" s="11">
        <v>15</v>
      </c>
      <c r="DW95" s="10" t="s">
        <v>70</v>
      </c>
      <c r="DX95" s="11"/>
      <c r="DY95" s="10"/>
      <c r="DZ95" s="11"/>
      <c r="EA95" s="10"/>
      <c r="EB95" s="7">
        <v>1.4</v>
      </c>
      <c r="EC95" s="11"/>
      <c r="ED95" s="10"/>
      <c r="EE95" s="11">
        <v>45</v>
      </c>
      <c r="EF95" s="10" t="s">
        <v>60</v>
      </c>
      <c r="EG95" s="11"/>
      <c r="EH95" s="10"/>
      <c r="EI95" s="11"/>
      <c r="EJ95" s="10"/>
      <c r="EK95" s="11"/>
      <c r="EL95" s="10"/>
      <c r="EM95" s="11"/>
      <c r="EN95" s="10"/>
      <c r="EO95" s="7">
        <v>3.6</v>
      </c>
      <c r="EP95" s="7">
        <f t="shared" si="101"/>
        <v>5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2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x14ac:dyDescent="0.2">
      <c r="A96" s="20">
        <v>11</v>
      </c>
      <c r="B96" s="20">
        <v>1</v>
      </c>
      <c r="C96" s="20"/>
      <c r="D96" s="6" t="s">
        <v>199</v>
      </c>
      <c r="E96" s="3" t="s">
        <v>200</v>
      </c>
      <c r="F96" s="6">
        <f t="shared" si="82"/>
        <v>0</v>
      </c>
      <c r="G96" s="6">
        <f t="shared" si="83"/>
        <v>2</v>
      </c>
      <c r="H96" s="6">
        <f t="shared" si="84"/>
        <v>45</v>
      </c>
      <c r="I96" s="6">
        <f t="shared" si="85"/>
        <v>15</v>
      </c>
      <c r="J96" s="6">
        <f t="shared" si="86"/>
        <v>0</v>
      </c>
      <c r="K96" s="6">
        <f t="shared" si="87"/>
        <v>0</v>
      </c>
      <c r="L96" s="6">
        <f t="shared" si="88"/>
        <v>0</v>
      </c>
      <c r="M96" s="6">
        <f t="shared" si="89"/>
        <v>30</v>
      </c>
      <c r="N96" s="6">
        <f t="shared" si="90"/>
        <v>0</v>
      </c>
      <c r="O96" s="6">
        <f t="shared" si="91"/>
        <v>0</v>
      </c>
      <c r="P96" s="6">
        <f t="shared" si="92"/>
        <v>0</v>
      </c>
      <c r="Q96" s="6">
        <f t="shared" si="93"/>
        <v>0</v>
      </c>
      <c r="R96" s="7">
        <f t="shared" si="94"/>
        <v>3</v>
      </c>
      <c r="S96" s="7">
        <f t="shared" si="95"/>
        <v>2</v>
      </c>
      <c r="T96" s="7">
        <v>1.8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0"/>
        <v>0</v>
      </c>
      <c r="DV96" s="11">
        <v>15</v>
      </c>
      <c r="DW96" s="10" t="s">
        <v>60</v>
      </c>
      <c r="DX96" s="11"/>
      <c r="DY96" s="10"/>
      <c r="DZ96" s="11"/>
      <c r="EA96" s="10"/>
      <c r="EB96" s="7">
        <v>1</v>
      </c>
      <c r="EC96" s="11"/>
      <c r="ED96" s="10"/>
      <c r="EE96" s="11">
        <v>30</v>
      </c>
      <c r="EF96" s="10" t="s">
        <v>60</v>
      </c>
      <c r="EG96" s="11"/>
      <c r="EH96" s="10"/>
      <c r="EI96" s="11"/>
      <c r="EJ96" s="10"/>
      <c r="EK96" s="11"/>
      <c r="EL96" s="10"/>
      <c r="EM96" s="11"/>
      <c r="EN96" s="10"/>
      <c r="EO96" s="7">
        <v>2</v>
      </c>
      <c r="EP96" s="7">
        <f t="shared" si="101"/>
        <v>3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2"/>
        <v>0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x14ac:dyDescent="0.2">
      <c r="A97" s="20">
        <v>11</v>
      </c>
      <c r="B97" s="20">
        <v>1</v>
      </c>
      <c r="C97" s="20"/>
      <c r="D97" s="6" t="s">
        <v>201</v>
      </c>
      <c r="E97" s="3" t="s">
        <v>202</v>
      </c>
      <c r="F97" s="6">
        <f t="shared" si="82"/>
        <v>0</v>
      </c>
      <c r="G97" s="6">
        <f t="shared" si="83"/>
        <v>2</v>
      </c>
      <c r="H97" s="6">
        <f t="shared" si="84"/>
        <v>45</v>
      </c>
      <c r="I97" s="6">
        <f t="shared" si="85"/>
        <v>15</v>
      </c>
      <c r="J97" s="6">
        <f t="shared" si="86"/>
        <v>0</v>
      </c>
      <c r="K97" s="6">
        <f t="shared" si="87"/>
        <v>0</v>
      </c>
      <c r="L97" s="6">
        <f t="shared" si="88"/>
        <v>0</v>
      </c>
      <c r="M97" s="6">
        <f t="shared" si="89"/>
        <v>30</v>
      </c>
      <c r="N97" s="6">
        <f t="shared" si="90"/>
        <v>0</v>
      </c>
      <c r="O97" s="6">
        <f t="shared" si="91"/>
        <v>0</v>
      </c>
      <c r="P97" s="6">
        <f t="shared" si="92"/>
        <v>0</v>
      </c>
      <c r="Q97" s="6">
        <f t="shared" si="93"/>
        <v>0</v>
      </c>
      <c r="R97" s="7">
        <f t="shared" si="94"/>
        <v>3</v>
      </c>
      <c r="S97" s="7">
        <f t="shared" si="95"/>
        <v>2</v>
      </c>
      <c r="T97" s="7">
        <v>1.8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0"/>
        <v>0</v>
      </c>
      <c r="DV97" s="11">
        <v>15</v>
      </c>
      <c r="DW97" s="10" t="s">
        <v>60</v>
      </c>
      <c r="DX97" s="11"/>
      <c r="DY97" s="10"/>
      <c r="DZ97" s="11"/>
      <c r="EA97" s="10"/>
      <c r="EB97" s="7">
        <v>1</v>
      </c>
      <c r="EC97" s="11"/>
      <c r="ED97" s="10"/>
      <c r="EE97" s="11">
        <v>30</v>
      </c>
      <c r="EF97" s="10" t="s">
        <v>60</v>
      </c>
      <c r="EG97" s="11"/>
      <c r="EH97" s="10"/>
      <c r="EI97" s="11"/>
      <c r="EJ97" s="10"/>
      <c r="EK97" s="11"/>
      <c r="EL97" s="10"/>
      <c r="EM97" s="11"/>
      <c r="EN97" s="10"/>
      <c r="EO97" s="7">
        <v>2</v>
      </c>
      <c r="EP97" s="7">
        <f t="shared" si="101"/>
        <v>3</v>
      </c>
      <c r="EQ97" s="11"/>
      <c r="ER97" s="10"/>
      <c r="ES97" s="11"/>
      <c r="ET97" s="10"/>
      <c r="EU97" s="11"/>
      <c r="EV97" s="10"/>
      <c r="EW97" s="7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2"/>
        <v>0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x14ac:dyDescent="0.2">
      <c r="A98" s="20">
        <v>12</v>
      </c>
      <c r="B98" s="20">
        <v>1</v>
      </c>
      <c r="C98" s="20"/>
      <c r="D98" s="6" t="s">
        <v>203</v>
      </c>
      <c r="E98" s="3" t="s">
        <v>204</v>
      </c>
      <c r="F98" s="6">
        <f t="shared" si="82"/>
        <v>1</v>
      </c>
      <c r="G98" s="6">
        <f t="shared" si="83"/>
        <v>1</v>
      </c>
      <c r="H98" s="6">
        <f t="shared" si="84"/>
        <v>45</v>
      </c>
      <c r="I98" s="6">
        <f t="shared" si="85"/>
        <v>15</v>
      </c>
      <c r="J98" s="6">
        <f t="shared" si="86"/>
        <v>0</v>
      </c>
      <c r="K98" s="6">
        <f t="shared" si="87"/>
        <v>0</v>
      </c>
      <c r="L98" s="6">
        <f t="shared" si="88"/>
        <v>0</v>
      </c>
      <c r="M98" s="6">
        <f t="shared" si="89"/>
        <v>30</v>
      </c>
      <c r="N98" s="6">
        <f t="shared" si="90"/>
        <v>0</v>
      </c>
      <c r="O98" s="6">
        <f t="shared" si="91"/>
        <v>0</v>
      </c>
      <c r="P98" s="6">
        <f t="shared" si="92"/>
        <v>0</v>
      </c>
      <c r="Q98" s="6">
        <f t="shared" si="93"/>
        <v>0</v>
      </c>
      <c r="R98" s="7">
        <f t="shared" si="94"/>
        <v>4</v>
      </c>
      <c r="S98" s="7">
        <f t="shared" si="95"/>
        <v>2.8</v>
      </c>
      <c r="T98" s="7">
        <v>2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98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0"/>
        <v>0</v>
      </c>
      <c r="DV98" s="11">
        <v>15</v>
      </c>
      <c r="DW98" s="10" t="s">
        <v>70</v>
      </c>
      <c r="DX98" s="11"/>
      <c r="DY98" s="10"/>
      <c r="DZ98" s="11"/>
      <c r="EA98" s="10"/>
      <c r="EB98" s="7">
        <v>1.2</v>
      </c>
      <c r="EC98" s="11"/>
      <c r="ED98" s="10"/>
      <c r="EE98" s="11">
        <v>30</v>
      </c>
      <c r="EF98" s="10" t="s">
        <v>60</v>
      </c>
      <c r="EG98" s="11"/>
      <c r="EH98" s="10"/>
      <c r="EI98" s="11"/>
      <c r="EJ98" s="10"/>
      <c r="EK98" s="11"/>
      <c r="EL98" s="10"/>
      <c r="EM98" s="11"/>
      <c r="EN98" s="10"/>
      <c r="EO98" s="7">
        <v>2.8</v>
      </c>
      <c r="EP98" s="7">
        <f t="shared" si="101"/>
        <v>4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2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x14ac:dyDescent="0.2">
      <c r="A99" s="20">
        <v>12</v>
      </c>
      <c r="B99" s="20">
        <v>1</v>
      </c>
      <c r="C99" s="20"/>
      <c r="D99" s="6" t="s">
        <v>205</v>
      </c>
      <c r="E99" s="3" t="s">
        <v>206</v>
      </c>
      <c r="F99" s="6">
        <f t="shared" si="82"/>
        <v>1</v>
      </c>
      <c r="G99" s="6">
        <f t="shared" si="83"/>
        <v>1</v>
      </c>
      <c r="H99" s="6">
        <f t="shared" si="84"/>
        <v>45</v>
      </c>
      <c r="I99" s="6">
        <f t="shared" si="85"/>
        <v>15</v>
      </c>
      <c r="J99" s="6">
        <f t="shared" si="86"/>
        <v>0</v>
      </c>
      <c r="K99" s="6">
        <f t="shared" si="87"/>
        <v>0</v>
      </c>
      <c r="L99" s="6">
        <f t="shared" si="88"/>
        <v>0</v>
      </c>
      <c r="M99" s="6">
        <f t="shared" si="89"/>
        <v>30</v>
      </c>
      <c r="N99" s="6">
        <f t="shared" si="90"/>
        <v>0</v>
      </c>
      <c r="O99" s="6">
        <f t="shared" si="91"/>
        <v>0</v>
      </c>
      <c r="P99" s="6">
        <f t="shared" si="92"/>
        <v>0</v>
      </c>
      <c r="Q99" s="6">
        <f t="shared" si="93"/>
        <v>0</v>
      </c>
      <c r="R99" s="7">
        <f t="shared" si="94"/>
        <v>4</v>
      </c>
      <c r="S99" s="7">
        <f t="shared" si="95"/>
        <v>2.8</v>
      </c>
      <c r="T99" s="7">
        <v>2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9"/>
        <v>0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0"/>
        <v>0</v>
      </c>
      <c r="DV99" s="11">
        <v>15</v>
      </c>
      <c r="DW99" s="10" t="s">
        <v>70</v>
      </c>
      <c r="DX99" s="11"/>
      <c r="DY99" s="10"/>
      <c r="DZ99" s="11"/>
      <c r="EA99" s="10"/>
      <c r="EB99" s="7">
        <v>1.2</v>
      </c>
      <c r="EC99" s="11"/>
      <c r="ED99" s="10"/>
      <c r="EE99" s="11">
        <v>30</v>
      </c>
      <c r="EF99" s="10" t="s">
        <v>60</v>
      </c>
      <c r="EG99" s="11"/>
      <c r="EH99" s="10"/>
      <c r="EI99" s="11"/>
      <c r="EJ99" s="10"/>
      <c r="EK99" s="11"/>
      <c r="EL99" s="10"/>
      <c r="EM99" s="11"/>
      <c r="EN99" s="10"/>
      <c r="EO99" s="7">
        <v>2.8</v>
      </c>
      <c r="EP99" s="7">
        <f t="shared" si="101"/>
        <v>4</v>
      </c>
      <c r="EQ99" s="11"/>
      <c r="ER99" s="10"/>
      <c r="ES99" s="11"/>
      <c r="ET99" s="10"/>
      <c r="EU99" s="11"/>
      <c r="EV99" s="10"/>
      <c r="EW99" s="7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2"/>
        <v>0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x14ac:dyDescent="0.2">
      <c r="A100" s="20">
        <v>13</v>
      </c>
      <c r="B100" s="20">
        <v>1</v>
      </c>
      <c r="C100" s="20"/>
      <c r="D100" s="6" t="s">
        <v>207</v>
      </c>
      <c r="E100" s="3" t="s">
        <v>208</v>
      </c>
      <c r="F100" s="6">
        <f t="shared" si="82"/>
        <v>1</v>
      </c>
      <c r="G100" s="6">
        <f t="shared" si="83"/>
        <v>1</v>
      </c>
      <c r="H100" s="6">
        <f t="shared" si="84"/>
        <v>50</v>
      </c>
      <c r="I100" s="6">
        <f t="shared" si="85"/>
        <v>30</v>
      </c>
      <c r="J100" s="6">
        <f t="shared" si="86"/>
        <v>0</v>
      </c>
      <c r="K100" s="6">
        <f t="shared" si="87"/>
        <v>0</v>
      </c>
      <c r="L100" s="6">
        <f t="shared" si="88"/>
        <v>0</v>
      </c>
      <c r="M100" s="6">
        <f t="shared" si="89"/>
        <v>0</v>
      </c>
      <c r="N100" s="6">
        <f t="shared" si="90"/>
        <v>0</v>
      </c>
      <c r="O100" s="6">
        <f t="shared" si="91"/>
        <v>20</v>
      </c>
      <c r="P100" s="6">
        <f t="shared" si="92"/>
        <v>0</v>
      </c>
      <c r="Q100" s="6">
        <f t="shared" si="93"/>
        <v>0</v>
      </c>
      <c r="R100" s="7">
        <f t="shared" si="94"/>
        <v>4</v>
      </c>
      <c r="S100" s="7">
        <f t="shared" si="95"/>
        <v>1.8</v>
      </c>
      <c r="T100" s="7">
        <v>2.2000000000000002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99"/>
        <v>0</v>
      </c>
      <c r="DA100" s="11"/>
      <c r="DB100" s="10"/>
      <c r="DC100" s="11"/>
      <c r="DD100" s="10"/>
      <c r="DE100" s="11"/>
      <c r="DF100" s="10"/>
      <c r="DG100" s="7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0"/>
        <v>0</v>
      </c>
      <c r="DV100" s="11"/>
      <c r="DW100" s="10"/>
      <c r="DX100" s="11"/>
      <c r="DY100" s="10"/>
      <c r="DZ100" s="11"/>
      <c r="EA100" s="10"/>
      <c r="EB100" s="7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1"/>
        <v>0</v>
      </c>
      <c r="EQ100" s="11">
        <v>30</v>
      </c>
      <c r="ER100" s="10" t="s">
        <v>70</v>
      </c>
      <c r="ES100" s="11"/>
      <c r="ET100" s="10"/>
      <c r="EU100" s="11"/>
      <c r="EV100" s="10"/>
      <c r="EW100" s="7">
        <v>2.2000000000000002</v>
      </c>
      <c r="EX100" s="11"/>
      <c r="EY100" s="10"/>
      <c r="EZ100" s="11"/>
      <c r="FA100" s="10"/>
      <c r="FB100" s="11"/>
      <c r="FC100" s="10"/>
      <c r="FD100" s="11">
        <v>20</v>
      </c>
      <c r="FE100" s="10" t="s">
        <v>60</v>
      </c>
      <c r="FF100" s="11"/>
      <c r="FG100" s="10"/>
      <c r="FH100" s="11"/>
      <c r="FI100" s="10"/>
      <c r="FJ100" s="7">
        <v>1.8</v>
      </c>
      <c r="FK100" s="7">
        <f t="shared" si="102"/>
        <v>4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x14ac:dyDescent="0.2">
      <c r="A101" s="20">
        <v>13</v>
      </c>
      <c r="B101" s="20">
        <v>1</v>
      </c>
      <c r="C101" s="20"/>
      <c r="D101" s="6" t="s">
        <v>209</v>
      </c>
      <c r="E101" s="3" t="s">
        <v>210</v>
      </c>
      <c r="F101" s="6">
        <f t="shared" si="82"/>
        <v>1</v>
      </c>
      <c r="G101" s="6">
        <f t="shared" si="83"/>
        <v>1</v>
      </c>
      <c r="H101" s="6">
        <f t="shared" si="84"/>
        <v>50</v>
      </c>
      <c r="I101" s="6">
        <f t="shared" si="85"/>
        <v>30</v>
      </c>
      <c r="J101" s="6">
        <f t="shared" si="86"/>
        <v>0</v>
      </c>
      <c r="K101" s="6">
        <f t="shared" si="87"/>
        <v>0</v>
      </c>
      <c r="L101" s="6">
        <f t="shared" si="88"/>
        <v>0</v>
      </c>
      <c r="M101" s="6">
        <f t="shared" si="89"/>
        <v>0</v>
      </c>
      <c r="N101" s="6">
        <f t="shared" si="90"/>
        <v>0</v>
      </c>
      <c r="O101" s="6">
        <f t="shared" si="91"/>
        <v>20</v>
      </c>
      <c r="P101" s="6">
        <f t="shared" si="92"/>
        <v>0</v>
      </c>
      <c r="Q101" s="6">
        <f t="shared" si="93"/>
        <v>0</v>
      </c>
      <c r="R101" s="7">
        <f t="shared" si="94"/>
        <v>4</v>
      </c>
      <c r="S101" s="7">
        <f t="shared" si="95"/>
        <v>1.8</v>
      </c>
      <c r="T101" s="7">
        <v>2.2000000000000002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0"/>
        <v>0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1"/>
        <v>0</v>
      </c>
      <c r="EQ101" s="11">
        <v>30</v>
      </c>
      <c r="ER101" s="10" t="s">
        <v>70</v>
      </c>
      <c r="ES101" s="11"/>
      <c r="ET101" s="10"/>
      <c r="EU101" s="11"/>
      <c r="EV101" s="10"/>
      <c r="EW101" s="7">
        <v>2.2000000000000002</v>
      </c>
      <c r="EX101" s="11"/>
      <c r="EY101" s="10"/>
      <c r="EZ101" s="11"/>
      <c r="FA101" s="10"/>
      <c r="FB101" s="11"/>
      <c r="FC101" s="10"/>
      <c r="FD101" s="11">
        <v>20</v>
      </c>
      <c r="FE101" s="10" t="s">
        <v>60</v>
      </c>
      <c r="FF101" s="11"/>
      <c r="FG101" s="10"/>
      <c r="FH101" s="11"/>
      <c r="FI101" s="10"/>
      <c r="FJ101" s="7">
        <v>1.8</v>
      </c>
      <c r="FK101" s="7">
        <f t="shared" si="102"/>
        <v>4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x14ac:dyDescent="0.2">
      <c r="A102" s="20">
        <v>14</v>
      </c>
      <c r="B102" s="20">
        <v>1</v>
      </c>
      <c r="C102" s="20"/>
      <c r="D102" s="6" t="s">
        <v>211</v>
      </c>
      <c r="E102" s="3" t="s">
        <v>212</v>
      </c>
      <c r="F102" s="6">
        <f t="shared" si="82"/>
        <v>1</v>
      </c>
      <c r="G102" s="6">
        <f t="shared" si="83"/>
        <v>1</v>
      </c>
      <c r="H102" s="6">
        <f t="shared" si="84"/>
        <v>30</v>
      </c>
      <c r="I102" s="6">
        <f t="shared" si="85"/>
        <v>15</v>
      </c>
      <c r="J102" s="6">
        <f t="shared" si="86"/>
        <v>0</v>
      </c>
      <c r="K102" s="6">
        <f t="shared" si="87"/>
        <v>0</v>
      </c>
      <c r="L102" s="6">
        <f t="shared" si="88"/>
        <v>0</v>
      </c>
      <c r="M102" s="6">
        <f t="shared" si="89"/>
        <v>15</v>
      </c>
      <c r="N102" s="6">
        <f t="shared" si="90"/>
        <v>0</v>
      </c>
      <c r="O102" s="6">
        <f t="shared" si="91"/>
        <v>0</v>
      </c>
      <c r="P102" s="6">
        <f t="shared" si="92"/>
        <v>0</v>
      </c>
      <c r="Q102" s="6">
        <f t="shared" si="93"/>
        <v>0</v>
      </c>
      <c r="R102" s="7">
        <f t="shared" si="94"/>
        <v>3</v>
      </c>
      <c r="S102" s="7">
        <f t="shared" si="95"/>
        <v>1.6</v>
      </c>
      <c r="T102" s="7">
        <v>1.4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11"/>
      <c r="DF102" s="10"/>
      <c r="DG102" s="7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/>
      <c r="DW102" s="10"/>
      <c r="DX102" s="11"/>
      <c r="DY102" s="10"/>
      <c r="DZ102" s="11"/>
      <c r="EA102" s="10"/>
      <c r="EB102" s="7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1"/>
        <v>0</v>
      </c>
      <c r="EQ102" s="11">
        <v>15</v>
      </c>
      <c r="ER102" s="10" t="s">
        <v>70</v>
      </c>
      <c r="ES102" s="11"/>
      <c r="ET102" s="10"/>
      <c r="EU102" s="11"/>
      <c r="EV102" s="10"/>
      <c r="EW102" s="7">
        <v>1.4</v>
      </c>
      <c r="EX102" s="11"/>
      <c r="EY102" s="10"/>
      <c r="EZ102" s="11">
        <v>15</v>
      </c>
      <c r="FA102" s="10" t="s">
        <v>60</v>
      </c>
      <c r="FB102" s="11"/>
      <c r="FC102" s="10"/>
      <c r="FD102" s="11"/>
      <c r="FE102" s="10"/>
      <c r="FF102" s="11"/>
      <c r="FG102" s="10"/>
      <c r="FH102" s="11"/>
      <c r="FI102" s="10"/>
      <c r="FJ102" s="7">
        <v>1.6</v>
      </c>
      <c r="FK102" s="7">
        <f t="shared" si="102"/>
        <v>3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x14ac:dyDescent="0.2">
      <c r="A103" s="20">
        <v>14</v>
      </c>
      <c r="B103" s="20">
        <v>1</v>
      </c>
      <c r="C103" s="20"/>
      <c r="D103" s="6" t="s">
        <v>213</v>
      </c>
      <c r="E103" s="3" t="s">
        <v>214</v>
      </c>
      <c r="F103" s="6">
        <f t="shared" si="82"/>
        <v>1</v>
      </c>
      <c r="G103" s="6">
        <f t="shared" si="83"/>
        <v>1</v>
      </c>
      <c r="H103" s="6">
        <f t="shared" si="84"/>
        <v>30</v>
      </c>
      <c r="I103" s="6">
        <f t="shared" si="85"/>
        <v>15</v>
      </c>
      <c r="J103" s="6">
        <f t="shared" si="86"/>
        <v>0</v>
      </c>
      <c r="K103" s="6">
        <f t="shared" si="87"/>
        <v>0</v>
      </c>
      <c r="L103" s="6">
        <f t="shared" si="88"/>
        <v>0</v>
      </c>
      <c r="M103" s="6">
        <f t="shared" si="89"/>
        <v>15</v>
      </c>
      <c r="N103" s="6">
        <f t="shared" si="90"/>
        <v>0</v>
      </c>
      <c r="O103" s="6">
        <f t="shared" si="91"/>
        <v>0</v>
      </c>
      <c r="P103" s="6">
        <f t="shared" si="92"/>
        <v>0</v>
      </c>
      <c r="Q103" s="6">
        <f t="shared" si="93"/>
        <v>0</v>
      </c>
      <c r="R103" s="7">
        <f t="shared" si="94"/>
        <v>3</v>
      </c>
      <c r="S103" s="7">
        <f t="shared" si="95"/>
        <v>1.6</v>
      </c>
      <c r="T103" s="7">
        <v>1.4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11"/>
      <c r="AU103" s="10"/>
      <c r="AV103" s="7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11"/>
      <c r="DF103" s="10"/>
      <c r="DG103" s="7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/>
      <c r="DW103" s="10"/>
      <c r="DX103" s="11"/>
      <c r="DY103" s="10"/>
      <c r="DZ103" s="11"/>
      <c r="EA103" s="10"/>
      <c r="EB103" s="7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1"/>
        <v>0</v>
      </c>
      <c r="EQ103" s="11">
        <v>15</v>
      </c>
      <c r="ER103" s="10" t="s">
        <v>70</v>
      </c>
      <c r="ES103" s="11"/>
      <c r="ET103" s="10"/>
      <c r="EU103" s="11"/>
      <c r="EV103" s="10"/>
      <c r="EW103" s="7">
        <v>1.4</v>
      </c>
      <c r="EX103" s="11"/>
      <c r="EY103" s="10"/>
      <c r="EZ103" s="11">
        <v>15</v>
      </c>
      <c r="FA103" s="10" t="s">
        <v>60</v>
      </c>
      <c r="FB103" s="11"/>
      <c r="FC103" s="10"/>
      <c r="FD103" s="11"/>
      <c r="FE103" s="10"/>
      <c r="FF103" s="11"/>
      <c r="FG103" s="10"/>
      <c r="FH103" s="11"/>
      <c r="FI103" s="10"/>
      <c r="FJ103" s="7">
        <v>1.6</v>
      </c>
      <c r="FK103" s="7">
        <f t="shared" si="102"/>
        <v>3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x14ac:dyDescent="0.2">
      <c r="A104" s="20">
        <v>15</v>
      </c>
      <c r="B104" s="20">
        <v>1</v>
      </c>
      <c r="C104" s="20"/>
      <c r="D104" s="6" t="s">
        <v>215</v>
      </c>
      <c r="E104" s="3" t="s">
        <v>216</v>
      </c>
      <c r="F104" s="6">
        <f t="shared" si="82"/>
        <v>1</v>
      </c>
      <c r="G104" s="6">
        <f t="shared" si="83"/>
        <v>1</v>
      </c>
      <c r="H104" s="6">
        <f t="shared" si="84"/>
        <v>30</v>
      </c>
      <c r="I104" s="6">
        <f t="shared" si="85"/>
        <v>15</v>
      </c>
      <c r="J104" s="6">
        <f t="shared" si="86"/>
        <v>0</v>
      </c>
      <c r="K104" s="6">
        <f t="shared" si="87"/>
        <v>0</v>
      </c>
      <c r="L104" s="6">
        <f t="shared" si="88"/>
        <v>0</v>
      </c>
      <c r="M104" s="6">
        <f t="shared" si="89"/>
        <v>15</v>
      </c>
      <c r="N104" s="6">
        <f t="shared" si="90"/>
        <v>0</v>
      </c>
      <c r="O104" s="6">
        <f t="shared" si="91"/>
        <v>0</v>
      </c>
      <c r="P104" s="6">
        <f t="shared" si="92"/>
        <v>0</v>
      </c>
      <c r="Q104" s="6">
        <f t="shared" si="93"/>
        <v>0</v>
      </c>
      <c r="R104" s="7">
        <f t="shared" si="94"/>
        <v>2</v>
      </c>
      <c r="S104" s="7">
        <f t="shared" si="95"/>
        <v>1</v>
      </c>
      <c r="T104" s="7">
        <v>1.4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6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7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8"/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9"/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0"/>
        <v>0</v>
      </c>
      <c r="DV104" s="11"/>
      <c r="DW104" s="10"/>
      <c r="DX104" s="11"/>
      <c r="DY104" s="10"/>
      <c r="DZ104" s="11"/>
      <c r="EA104" s="10"/>
      <c r="EB104" s="7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1"/>
        <v>0</v>
      </c>
      <c r="EQ104" s="11">
        <v>15</v>
      </c>
      <c r="ER104" s="10" t="s">
        <v>70</v>
      </c>
      <c r="ES104" s="11"/>
      <c r="ET104" s="10"/>
      <c r="EU104" s="11"/>
      <c r="EV104" s="10"/>
      <c r="EW104" s="7">
        <v>1</v>
      </c>
      <c r="EX104" s="11"/>
      <c r="EY104" s="10"/>
      <c r="EZ104" s="11">
        <v>15</v>
      </c>
      <c r="FA104" s="10" t="s">
        <v>60</v>
      </c>
      <c r="FB104" s="11"/>
      <c r="FC104" s="10"/>
      <c r="FD104" s="11"/>
      <c r="FE104" s="10"/>
      <c r="FF104" s="11"/>
      <c r="FG104" s="10"/>
      <c r="FH104" s="11"/>
      <c r="FI104" s="10"/>
      <c r="FJ104" s="7">
        <v>1</v>
      </c>
      <c r="FK104" s="7">
        <f t="shared" si="102"/>
        <v>2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3"/>
        <v>0</v>
      </c>
    </row>
    <row r="105" spans="1:188" x14ac:dyDescent="0.2">
      <c r="A105" s="20">
        <v>15</v>
      </c>
      <c r="B105" s="20">
        <v>1</v>
      </c>
      <c r="C105" s="20"/>
      <c r="D105" s="6" t="s">
        <v>217</v>
      </c>
      <c r="E105" s="3" t="s">
        <v>218</v>
      </c>
      <c r="F105" s="6">
        <f t="shared" si="82"/>
        <v>1</v>
      </c>
      <c r="G105" s="6">
        <f t="shared" si="83"/>
        <v>1</v>
      </c>
      <c r="H105" s="6">
        <f t="shared" si="84"/>
        <v>30</v>
      </c>
      <c r="I105" s="6">
        <f t="shared" si="85"/>
        <v>15</v>
      </c>
      <c r="J105" s="6">
        <f t="shared" si="86"/>
        <v>0</v>
      </c>
      <c r="K105" s="6">
        <f t="shared" si="87"/>
        <v>0</v>
      </c>
      <c r="L105" s="6">
        <f t="shared" si="88"/>
        <v>0</v>
      </c>
      <c r="M105" s="6">
        <f t="shared" si="89"/>
        <v>15</v>
      </c>
      <c r="N105" s="6">
        <f t="shared" si="90"/>
        <v>0</v>
      </c>
      <c r="O105" s="6">
        <f t="shared" si="91"/>
        <v>0</v>
      </c>
      <c r="P105" s="6">
        <f t="shared" si="92"/>
        <v>0</v>
      </c>
      <c r="Q105" s="6">
        <f t="shared" si="93"/>
        <v>0</v>
      </c>
      <c r="R105" s="7">
        <f t="shared" si="94"/>
        <v>2</v>
      </c>
      <c r="S105" s="7">
        <f t="shared" si="95"/>
        <v>1</v>
      </c>
      <c r="T105" s="7">
        <v>1.4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96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97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98"/>
        <v>0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99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0"/>
        <v>0</v>
      </c>
      <c r="DV105" s="11"/>
      <c r="DW105" s="10"/>
      <c r="DX105" s="11"/>
      <c r="DY105" s="10"/>
      <c r="DZ105" s="11"/>
      <c r="EA105" s="10"/>
      <c r="EB105" s="7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01"/>
        <v>0</v>
      </c>
      <c r="EQ105" s="11">
        <v>15</v>
      </c>
      <c r="ER105" s="10" t="s">
        <v>70</v>
      </c>
      <c r="ES105" s="11"/>
      <c r="ET105" s="10"/>
      <c r="EU105" s="11"/>
      <c r="EV105" s="10"/>
      <c r="EW105" s="7">
        <v>1</v>
      </c>
      <c r="EX105" s="11"/>
      <c r="EY105" s="10"/>
      <c r="EZ105" s="11">
        <v>15</v>
      </c>
      <c r="FA105" s="10" t="s">
        <v>60</v>
      </c>
      <c r="FB105" s="11"/>
      <c r="FC105" s="10"/>
      <c r="FD105" s="11"/>
      <c r="FE105" s="10"/>
      <c r="FF105" s="11"/>
      <c r="FG105" s="10"/>
      <c r="FH105" s="11"/>
      <c r="FI105" s="10"/>
      <c r="FJ105" s="7">
        <v>1</v>
      </c>
      <c r="FK105" s="7">
        <f t="shared" si="102"/>
        <v>2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3"/>
        <v>0</v>
      </c>
    </row>
    <row r="106" spans="1:188" ht="20.100000000000001" customHeight="1" x14ac:dyDescent="0.2">
      <c r="A106" s="19" t="s">
        <v>219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9"/>
      <c r="GF106" s="13"/>
    </row>
    <row r="107" spans="1:188" x14ac:dyDescent="0.2">
      <c r="A107" s="6"/>
      <c r="B107" s="6"/>
      <c r="C107" s="6"/>
      <c r="D107" s="6" t="s">
        <v>220</v>
      </c>
      <c r="E107" s="3" t="s">
        <v>221</v>
      </c>
      <c r="F107" s="6">
        <f>COUNTIF(U107:GD107,"e")</f>
        <v>0</v>
      </c>
      <c r="G107" s="6">
        <f>COUNTIF(U107:GD107,"z")</f>
        <v>1</v>
      </c>
      <c r="H107" s="6">
        <f>SUM(I107:Q107)</f>
        <v>6</v>
      </c>
      <c r="I107" s="6">
        <f>U107+AP107+BK107+CF107+DA107+DV107+EQ107+FL107</f>
        <v>0</v>
      </c>
      <c r="J107" s="6">
        <f>W107+AR107+BM107+CH107+DC107+DX107+ES107+FN107</f>
        <v>0</v>
      </c>
      <c r="K107" s="6">
        <f>Y107+AT107+BO107+CJ107+DE107+DZ107+EU107+FP107</f>
        <v>0</v>
      </c>
      <c r="L107" s="6">
        <f>AB107+AW107+BR107+CM107+DH107+EC107+EX107+FS107</f>
        <v>0</v>
      </c>
      <c r="M107" s="6">
        <f>AD107+AY107+BT107+CO107+DJ107+EE107+EZ107+FU107</f>
        <v>0</v>
      </c>
      <c r="N107" s="6">
        <f>AF107+BA107+BV107+CQ107+DL107+EG107+FB107+FW107</f>
        <v>0</v>
      </c>
      <c r="O107" s="6">
        <f>AH107+BC107+BX107+CS107+DN107+EI107+FD107+FY107</f>
        <v>0</v>
      </c>
      <c r="P107" s="6">
        <f>AJ107+BE107+BZ107+CU107+DP107+EK107+FF107+GA107</f>
        <v>0</v>
      </c>
      <c r="Q107" s="6">
        <f>AL107+BG107+CB107+CW107+DR107+EM107+FH107+GC107</f>
        <v>6</v>
      </c>
      <c r="R107" s="7">
        <f>AO107+BJ107+CE107+CZ107+DU107+EP107+FK107+GF107</f>
        <v>6</v>
      </c>
      <c r="S107" s="7">
        <f>AN107+BI107+CD107+CY107+DT107+EO107+FJ107+GE107</f>
        <v>6</v>
      </c>
      <c r="T107" s="7">
        <v>0.2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>AA107+AN107</f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>AV107+BI107</f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>BQ107+CD107</f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>CL107+CY107</f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>DG107+DT107</f>
        <v>0</v>
      </c>
      <c r="DV107" s="11"/>
      <c r="DW107" s="10"/>
      <c r="DX107" s="11"/>
      <c r="DY107" s="10"/>
      <c r="DZ107" s="11"/>
      <c r="EA107" s="10"/>
      <c r="EB107" s="7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>
        <v>6</v>
      </c>
      <c r="EN107" s="10" t="s">
        <v>60</v>
      </c>
      <c r="EO107" s="7">
        <v>6</v>
      </c>
      <c r="EP107" s="7">
        <f>EB107+EO107</f>
        <v>6</v>
      </c>
      <c r="EQ107" s="11"/>
      <c r="ER107" s="10"/>
      <c r="ES107" s="11"/>
      <c r="ET107" s="10"/>
      <c r="EU107" s="11"/>
      <c r="EV107" s="10"/>
      <c r="EW107" s="7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>EW107+FJ107</f>
        <v>0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>FR107+GE107</f>
        <v>0</v>
      </c>
    </row>
    <row r="108" spans="1:188" ht="15.95" customHeight="1" x14ac:dyDescent="0.2">
      <c r="A108" s="6"/>
      <c r="B108" s="6"/>
      <c r="C108" s="6"/>
      <c r="D108" s="6"/>
      <c r="E108" s="6" t="s">
        <v>82</v>
      </c>
      <c r="F108" s="6">
        <f t="shared" ref="F108:AK108" si="104">SUM(F107:F107)</f>
        <v>0</v>
      </c>
      <c r="G108" s="6">
        <f t="shared" si="104"/>
        <v>1</v>
      </c>
      <c r="H108" s="6">
        <f t="shared" si="104"/>
        <v>6</v>
      </c>
      <c r="I108" s="6">
        <f t="shared" si="104"/>
        <v>0</v>
      </c>
      <c r="J108" s="6">
        <f t="shared" si="104"/>
        <v>0</v>
      </c>
      <c r="K108" s="6">
        <f t="shared" si="104"/>
        <v>0</v>
      </c>
      <c r="L108" s="6">
        <f t="shared" si="104"/>
        <v>0</v>
      </c>
      <c r="M108" s="6">
        <f t="shared" si="104"/>
        <v>0</v>
      </c>
      <c r="N108" s="6">
        <f t="shared" si="104"/>
        <v>0</v>
      </c>
      <c r="O108" s="6">
        <f t="shared" si="104"/>
        <v>0</v>
      </c>
      <c r="P108" s="6">
        <f t="shared" si="104"/>
        <v>0</v>
      </c>
      <c r="Q108" s="6">
        <f t="shared" si="104"/>
        <v>6</v>
      </c>
      <c r="R108" s="7">
        <f t="shared" si="104"/>
        <v>6</v>
      </c>
      <c r="S108" s="7">
        <f t="shared" si="104"/>
        <v>6</v>
      </c>
      <c r="T108" s="7">
        <f t="shared" si="104"/>
        <v>0.2</v>
      </c>
      <c r="U108" s="11">
        <f t="shared" si="104"/>
        <v>0</v>
      </c>
      <c r="V108" s="10">
        <f t="shared" si="104"/>
        <v>0</v>
      </c>
      <c r="W108" s="11">
        <f t="shared" si="104"/>
        <v>0</v>
      </c>
      <c r="X108" s="10">
        <f t="shared" si="104"/>
        <v>0</v>
      </c>
      <c r="Y108" s="11">
        <f t="shared" si="104"/>
        <v>0</v>
      </c>
      <c r="Z108" s="10">
        <f t="shared" si="104"/>
        <v>0</v>
      </c>
      <c r="AA108" s="7">
        <f t="shared" si="104"/>
        <v>0</v>
      </c>
      <c r="AB108" s="11">
        <f t="shared" si="104"/>
        <v>0</v>
      </c>
      <c r="AC108" s="10">
        <f t="shared" si="104"/>
        <v>0</v>
      </c>
      <c r="AD108" s="11">
        <f t="shared" si="104"/>
        <v>0</v>
      </c>
      <c r="AE108" s="10">
        <f t="shared" si="104"/>
        <v>0</v>
      </c>
      <c r="AF108" s="11">
        <f t="shared" si="104"/>
        <v>0</v>
      </c>
      <c r="AG108" s="10">
        <f t="shared" si="104"/>
        <v>0</v>
      </c>
      <c r="AH108" s="11">
        <f t="shared" si="104"/>
        <v>0</v>
      </c>
      <c r="AI108" s="10">
        <f t="shared" si="104"/>
        <v>0</v>
      </c>
      <c r="AJ108" s="11">
        <f t="shared" si="104"/>
        <v>0</v>
      </c>
      <c r="AK108" s="10">
        <f t="shared" si="104"/>
        <v>0</v>
      </c>
      <c r="AL108" s="11">
        <f t="shared" ref="AL108:BQ108" si="105">SUM(AL107:AL107)</f>
        <v>0</v>
      </c>
      <c r="AM108" s="10">
        <f t="shared" si="105"/>
        <v>0</v>
      </c>
      <c r="AN108" s="7">
        <f t="shared" si="105"/>
        <v>0</v>
      </c>
      <c r="AO108" s="7">
        <f t="shared" si="105"/>
        <v>0</v>
      </c>
      <c r="AP108" s="11">
        <f t="shared" si="105"/>
        <v>0</v>
      </c>
      <c r="AQ108" s="10">
        <f t="shared" si="105"/>
        <v>0</v>
      </c>
      <c r="AR108" s="11">
        <f t="shared" si="105"/>
        <v>0</v>
      </c>
      <c r="AS108" s="10">
        <f t="shared" si="105"/>
        <v>0</v>
      </c>
      <c r="AT108" s="11">
        <f t="shared" si="105"/>
        <v>0</v>
      </c>
      <c r="AU108" s="10">
        <f t="shared" si="105"/>
        <v>0</v>
      </c>
      <c r="AV108" s="7">
        <f t="shared" si="105"/>
        <v>0</v>
      </c>
      <c r="AW108" s="11">
        <f t="shared" si="105"/>
        <v>0</v>
      </c>
      <c r="AX108" s="10">
        <f t="shared" si="105"/>
        <v>0</v>
      </c>
      <c r="AY108" s="11">
        <f t="shared" si="105"/>
        <v>0</v>
      </c>
      <c r="AZ108" s="10">
        <f t="shared" si="105"/>
        <v>0</v>
      </c>
      <c r="BA108" s="11">
        <f t="shared" si="105"/>
        <v>0</v>
      </c>
      <c r="BB108" s="10">
        <f t="shared" si="105"/>
        <v>0</v>
      </c>
      <c r="BC108" s="11">
        <f t="shared" si="105"/>
        <v>0</v>
      </c>
      <c r="BD108" s="10">
        <f t="shared" si="105"/>
        <v>0</v>
      </c>
      <c r="BE108" s="11">
        <f t="shared" si="105"/>
        <v>0</v>
      </c>
      <c r="BF108" s="10">
        <f t="shared" si="105"/>
        <v>0</v>
      </c>
      <c r="BG108" s="11">
        <f t="shared" si="105"/>
        <v>0</v>
      </c>
      <c r="BH108" s="10">
        <f t="shared" si="105"/>
        <v>0</v>
      </c>
      <c r="BI108" s="7">
        <f t="shared" si="105"/>
        <v>0</v>
      </c>
      <c r="BJ108" s="7">
        <f t="shared" si="105"/>
        <v>0</v>
      </c>
      <c r="BK108" s="11">
        <f t="shared" si="105"/>
        <v>0</v>
      </c>
      <c r="BL108" s="10">
        <f t="shared" si="105"/>
        <v>0</v>
      </c>
      <c r="BM108" s="11">
        <f t="shared" si="105"/>
        <v>0</v>
      </c>
      <c r="BN108" s="10">
        <f t="shared" si="105"/>
        <v>0</v>
      </c>
      <c r="BO108" s="11">
        <f t="shared" si="105"/>
        <v>0</v>
      </c>
      <c r="BP108" s="10">
        <f t="shared" si="105"/>
        <v>0</v>
      </c>
      <c r="BQ108" s="7">
        <f t="shared" si="105"/>
        <v>0</v>
      </c>
      <c r="BR108" s="11">
        <f t="shared" ref="BR108:CW108" si="106">SUM(BR107:BR107)</f>
        <v>0</v>
      </c>
      <c r="BS108" s="10">
        <f t="shared" si="106"/>
        <v>0</v>
      </c>
      <c r="BT108" s="11">
        <f t="shared" si="106"/>
        <v>0</v>
      </c>
      <c r="BU108" s="10">
        <f t="shared" si="106"/>
        <v>0</v>
      </c>
      <c r="BV108" s="11">
        <f t="shared" si="106"/>
        <v>0</v>
      </c>
      <c r="BW108" s="10">
        <f t="shared" si="106"/>
        <v>0</v>
      </c>
      <c r="BX108" s="11">
        <f t="shared" si="106"/>
        <v>0</v>
      </c>
      <c r="BY108" s="10">
        <f t="shared" si="106"/>
        <v>0</v>
      </c>
      <c r="BZ108" s="11">
        <f t="shared" si="106"/>
        <v>0</v>
      </c>
      <c r="CA108" s="10">
        <f t="shared" si="106"/>
        <v>0</v>
      </c>
      <c r="CB108" s="11">
        <f t="shared" si="106"/>
        <v>0</v>
      </c>
      <c r="CC108" s="10">
        <f t="shared" si="106"/>
        <v>0</v>
      </c>
      <c r="CD108" s="7">
        <f t="shared" si="106"/>
        <v>0</v>
      </c>
      <c r="CE108" s="7">
        <f t="shared" si="106"/>
        <v>0</v>
      </c>
      <c r="CF108" s="11">
        <f t="shared" si="106"/>
        <v>0</v>
      </c>
      <c r="CG108" s="10">
        <f t="shared" si="106"/>
        <v>0</v>
      </c>
      <c r="CH108" s="11">
        <f t="shared" si="106"/>
        <v>0</v>
      </c>
      <c r="CI108" s="10">
        <f t="shared" si="106"/>
        <v>0</v>
      </c>
      <c r="CJ108" s="11">
        <f t="shared" si="106"/>
        <v>0</v>
      </c>
      <c r="CK108" s="10">
        <f t="shared" si="106"/>
        <v>0</v>
      </c>
      <c r="CL108" s="7">
        <f t="shared" si="106"/>
        <v>0</v>
      </c>
      <c r="CM108" s="11">
        <f t="shared" si="106"/>
        <v>0</v>
      </c>
      <c r="CN108" s="10">
        <f t="shared" si="106"/>
        <v>0</v>
      </c>
      <c r="CO108" s="11">
        <f t="shared" si="106"/>
        <v>0</v>
      </c>
      <c r="CP108" s="10">
        <f t="shared" si="106"/>
        <v>0</v>
      </c>
      <c r="CQ108" s="11">
        <f t="shared" si="106"/>
        <v>0</v>
      </c>
      <c r="CR108" s="10">
        <f t="shared" si="106"/>
        <v>0</v>
      </c>
      <c r="CS108" s="11">
        <f t="shared" si="106"/>
        <v>0</v>
      </c>
      <c r="CT108" s="10">
        <f t="shared" si="106"/>
        <v>0</v>
      </c>
      <c r="CU108" s="11">
        <f t="shared" si="106"/>
        <v>0</v>
      </c>
      <c r="CV108" s="10">
        <f t="shared" si="106"/>
        <v>0</v>
      </c>
      <c r="CW108" s="11">
        <f t="shared" si="106"/>
        <v>0</v>
      </c>
      <c r="CX108" s="10">
        <f t="shared" ref="CX108:EC108" si="107">SUM(CX107:CX107)</f>
        <v>0</v>
      </c>
      <c r="CY108" s="7">
        <f t="shared" si="107"/>
        <v>0</v>
      </c>
      <c r="CZ108" s="7">
        <f t="shared" si="107"/>
        <v>0</v>
      </c>
      <c r="DA108" s="11">
        <f t="shared" si="107"/>
        <v>0</v>
      </c>
      <c r="DB108" s="10">
        <f t="shared" si="107"/>
        <v>0</v>
      </c>
      <c r="DC108" s="11">
        <f t="shared" si="107"/>
        <v>0</v>
      </c>
      <c r="DD108" s="10">
        <f t="shared" si="107"/>
        <v>0</v>
      </c>
      <c r="DE108" s="11">
        <f t="shared" si="107"/>
        <v>0</v>
      </c>
      <c r="DF108" s="10">
        <f t="shared" si="107"/>
        <v>0</v>
      </c>
      <c r="DG108" s="7">
        <f t="shared" si="107"/>
        <v>0</v>
      </c>
      <c r="DH108" s="11">
        <f t="shared" si="107"/>
        <v>0</v>
      </c>
      <c r="DI108" s="10">
        <f t="shared" si="107"/>
        <v>0</v>
      </c>
      <c r="DJ108" s="11">
        <f t="shared" si="107"/>
        <v>0</v>
      </c>
      <c r="DK108" s="10">
        <f t="shared" si="107"/>
        <v>0</v>
      </c>
      <c r="DL108" s="11">
        <f t="shared" si="107"/>
        <v>0</v>
      </c>
      <c r="DM108" s="10">
        <f t="shared" si="107"/>
        <v>0</v>
      </c>
      <c r="DN108" s="11">
        <f t="shared" si="107"/>
        <v>0</v>
      </c>
      <c r="DO108" s="10">
        <f t="shared" si="107"/>
        <v>0</v>
      </c>
      <c r="DP108" s="11">
        <f t="shared" si="107"/>
        <v>0</v>
      </c>
      <c r="DQ108" s="10">
        <f t="shared" si="107"/>
        <v>0</v>
      </c>
      <c r="DR108" s="11">
        <f t="shared" si="107"/>
        <v>0</v>
      </c>
      <c r="DS108" s="10">
        <f t="shared" si="107"/>
        <v>0</v>
      </c>
      <c r="DT108" s="7">
        <f t="shared" si="107"/>
        <v>0</v>
      </c>
      <c r="DU108" s="7">
        <f t="shared" si="107"/>
        <v>0</v>
      </c>
      <c r="DV108" s="11">
        <f t="shared" si="107"/>
        <v>0</v>
      </c>
      <c r="DW108" s="10">
        <f t="shared" si="107"/>
        <v>0</v>
      </c>
      <c r="DX108" s="11">
        <f t="shared" si="107"/>
        <v>0</v>
      </c>
      <c r="DY108" s="10">
        <f t="shared" si="107"/>
        <v>0</v>
      </c>
      <c r="DZ108" s="11">
        <f t="shared" si="107"/>
        <v>0</v>
      </c>
      <c r="EA108" s="10">
        <f t="shared" si="107"/>
        <v>0</v>
      </c>
      <c r="EB108" s="7">
        <f t="shared" si="107"/>
        <v>0</v>
      </c>
      <c r="EC108" s="11">
        <f t="shared" si="107"/>
        <v>0</v>
      </c>
      <c r="ED108" s="10">
        <f t="shared" ref="ED108:FI108" si="108">SUM(ED107:ED107)</f>
        <v>0</v>
      </c>
      <c r="EE108" s="11">
        <f t="shared" si="108"/>
        <v>0</v>
      </c>
      <c r="EF108" s="10">
        <f t="shared" si="108"/>
        <v>0</v>
      </c>
      <c r="EG108" s="11">
        <f t="shared" si="108"/>
        <v>0</v>
      </c>
      <c r="EH108" s="10">
        <f t="shared" si="108"/>
        <v>0</v>
      </c>
      <c r="EI108" s="11">
        <f t="shared" si="108"/>
        <v>0</v>
      </c>
      <c r="EJ108" s="10">
        <f t="shared" si="108"/>
        <v>0</v>
      </c>
      <c r="EK108" s="11">
        <f t="shared" si="108"/>
        <v>0</v>
      </c>
      <c r="EL108" s="10">
        <f t="shared" si="108"/>
        <v>0</v>
      </c>
      <c r="EM108" s="11">
        <f t="shared" si="108"/>
        <v>6</v>
      </c>
      <c r="EN108" s="10">
        <f t="shared" si="108"/>
        <v>0</v>
      </c>
      <c r="EO108" s="7">
        <f t="shared" si="108"/>
        <v>6</v>
      </c>
      <c r="EP108" s="7">
        <f t="shared" si="108"/>
        <v>6</v>
      </c>
      <c r="EQ108" s="11">
        <f t="shared" si="108"/>
        <v>0</v>
      </c>
      <c r="ER108" s="10">
        <f t="shared" si="108"/>
        <v>0</v>
      </c>
      <c r="ES108" s="11">
        <f t="shared" si="108"/>
        <v>0</v>
      </c>
      <c r="ET108" s="10">
        <f t="shared" si="108"/>
        <v>0</v>
      </c>
      <c r="EU108" s="11">
        <f t="shared" si="108"/>
        <v>0</v>
      </c>
      <c r="EV108" s="10">
        <f t="shared" si="108"/>
        <v>0</v>
      </c>
      <c r="EW108" s="7">
        <f t="shared" si="108"/>
        <v>0</v>
      </c>
      <c r="EX108" s="11">
        <f t="shared" si="108"/>
        <v>0</v>
      </c>
      <c r="EY108" s="10">
        <f t="shared" si="108"/>
        <v>0</v>
      </c>
      <c r="EZ108" s="11">
        <f t="shared" si="108"/>
        <v>0</v>
      </c>
      <c r="FA108" s="10">
        <f t="shared" si="108"/>
        <v>0</v>
      </c>
      <c r="FB108" s="11">
        <f t="shared" si="108"/>
        <v>0</v>
      </c>
      <c r="FC108" s="10">
        <f t="shared" si="108"/>
        <v>0</v>
      </c>
      <c r="FD108" s="11">
        <f t="shared" si="108"/>
        <v>0</v>
      </c>
      <c r="FE108" s="10">
        <f t="shared" si="108"/>
        <v>0</v>
      </c>
      <c r="FF108" s="11">
        <f t="shared" si="108"/>
        <v>0</v>
      </c>
      <c r="FG108" s="10">
        <f t="shared" si="108"/>
        <v>0</v>
      </c>
      <c r="FH108" s="11">
        <f t="shared" si="108"/>
        <v>0</v>
      </c>
      <c r="FI108" s="10">
        <f t="shared" si="108"/>
        <v>0</v>
      </c>
      <c r="FJ108" s="7">
        <f t="shared" ref="FJ108:GF108" si="109">SUM(FJ107:FJ107)</f>
        <v>0</v>
      </c>
      <c r="FK108" s="7">
        <f t="shared" si="109"/>
        <v>0</v>
      </c>
      <c r="FL108" s="11">
        <f t="shared" si="109"/>
        <v>0</v>
      </c>
      <c r="FM108" s="10">
        <f t="shared" si="109"/>
        <v>0</v>
      </c>
      <c r="FN108" s="11">
        <f t="shared" si="109"/>
        <v>0</v>
      </c>
      <c r="FO108" s="10">
        <f t="shared" si="109"/>
        <v>0</v>
      </c>
      <c r="FP108" s="11">
        <f t="shared" si="109"/>
        <v>0</v>
      </c>
      <c r="FQ108" s="10">
        <f t="shared" si="109"/>
        <v>0</v>
      </c>
      <c r="FR108" s="7">
        <f t="shared" si="109"/>
        <v>0</v>
      </c>
      <c r="FS108" s="11">
        <f t="shared" si="109"/>
        <v>0</v>
      </c>
      <c r="FT108" s="10">
        <f t="shared" si="109"/>
        <v>0</v>
      </c>
      <c r="FU108" s="11">
        <f t="shared" si="109"/>
        <v>0</v>
      </c>
      <c r="FV108" s="10">
        <f t="shared" si="109"/>
        <v>0</v>
      </c>
      <c r="FW108" s="11">
        <f t="shared" si="109"/>
        <v>0</v>
      </c>
      <c r="FX108" s="10">
        <f t="shared" si="109"/>
        <v>0</v>
      </c>
      <c r="FY108" s="11">
        <f t="shared" si="109"/>
        <v>0</v>
      </c>
      <c r="FZ108" s="10">
        <f t="shared" si="109"/>
        <v>0</v>
      </c>
      <c r="GA108" s="11">
        <f t="shared" si="109"/>
        <v>0</v>
      </c>
      <c r="GB108" s="10">
        <f t="shared" si="109"/>
        <v>0</v>
      </c>
      <c r="GC108" s="11">
        <f t="shared" si="109"/>
        <v>0</v>
      </c>
      <c r="GD108" s="10">
        <f t="shared" si="109"/>
        <v>0</v>
      </c>
      <c r="GE108" s="7">
        <f t="shared" si="109"/>
        <v>0</v>
      </c>
      <c r="GF108" s="7">
        <f t="shared" si="109"/>
        <v>0</v>
      </c>
    </row>
    <row r="109" spans="1:188" ht="20.100000000000001" customHeight="1" x14ac:dyDescent="0.2">
      <c r="A109" s="19" t="s">
        <v>222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9"/>
      <c r="GF109" s="13"/>
    </row>
    <row r="110" spans="1:188" x14ac:dyDescent="0.2">
      <c r="A110" s="6"/>
      <c r="B110" s="6"/>
      <c r="C110" s="6"/>
      <c r="D110" s="6" t="s">
        <v>223</v>
      </c>
      <c r="E110" s="3" t="s">
        <v>224</v>
      </c>
      <c r="F110" s="6">
        <f>COUNTIF(U110:GD110,"e")</f>
        <v>0</v>
      </c>
      <c r="G110" s="6">
        <f>COUNTIF(U110:GD110,"z")</f>
        <v>1</v>
      </c>
      <c r="H110" s="6">
        <f>SUM(I110:Q110)</f>
        <v>5</v>
      </c>
      <c r="I110" s="6">
        <f>U110+AP110+BK110+CF110+DA110+DV110+EQ110+FL110</f>
        <v>5</v>
      </c>
      <c r="J110" s="6">
        <f>W110+AR110+BM110+CH110+DC110+DX110+ES110+FN110</f>
        <v>0</v>
      </c>
      <c r="K110" s="6">
        <f>Y110+AT110+BO110+CJ110+DE110+DZ110+EU110+FP110</f>
        <v>0</v>
      </c>
      <c r="L110" s="6">
        <f>AB110+AW110+BR110+CM110+DH110+EC110+EX110+FS110</f>
        <v>0</v>
      </c>
      <c r="M110" s="6">
        <f>AD110+AY110+BT110+CO110+DJ110+EE110+EZ110+FU110</f>
        <v>0</v>
      </c>
      <c r="N110" s="6">
        <f>AF110+BA110+BV110+CQ110+DL110+EG110+FB110+FW110</f>
        <v>0</v>
      </c>
      <c r="O110" s="6">
        <f>AH110+BC110+BX110+CS110+DN110+EI110+FD110+FY110</f>
        <v>0</v>
      </c>
      <c r="P110" s="6">
        <f>AJ110+BE110+BZ110+CU110+DP110+EK110+FF110+GA110</f>
        <v>0</v>
      </c>
      <c r="Q110" s="6">
        <f>AL110+BG110+CB110+CW110+DR110+EM110+FH110+GC110</f>
        <v>0</v>
      </c>
      <c r="R110" s="7">
        <f>AO110+BJ110+CE110+CZ110+DU110+EP110+FK110+GF110</f>
        <v>0</v>
      </c>
      <c r="S110" s="7">
        <f>AN110+BI110+CD110+CY110+DT110+EO110+FJ110+GE110</f>
        <v>0</v>
      </c>
      <c r="T110" s="7">
        <v>0</v>
      </c>
      <c r="U110" s="11">
        <v>5</v>
      </c>
      <c r="V110" s="10" t="s">
        <v>60</v>
      </c>
      <c r="W110" s="11"/>
      <c r="X110" s="10"/>
      <c r="Y110" s="11"/>
      <c r="Z110" s="10"/>
      <c r="AA110" s="7">
        <v>0</v>
      </c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AA110+AN110</f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AV110+BI110</f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BQ110+CD110</f>
        <v>0</v>
      </c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CL110+CY110</f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DG110+DT110</f>
        <v>0</v>
      </c>
      <c r="DV110" s="11"/>
      <c r="DW110" s="10"/>
      <c r="DX110" s="11"/>
      <c r="DY110" s="10"/>
      <c r="DZ110" s="11"/>
      <c r="EA110" s="10"/>
      <c r="EB110" s="7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EB110+EO110</f>
        <v>0</v>
      </c>
      <c r="EQ110" s="11"/>
      <c r="ER110" s="10"/>
      <c r="ES110" s="11"/>
      <c r="ET110" s="10"/>
      <c r="EU110" s="11"/>
      <c r="EV110" s="10"/>
      <c r="EW110" s="7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>EW110+FJ110</f>
        <v>0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>FR110+GE110</f>
        <v>0</v>
      </c>
    </row>
    <row r="111" spans="1:188" x14ac:dyDescent="0.2">
      <c r="A111" s="6"/>
      <c r="B111" s="6"/>
      <c r="C111" s="6"/>
      <c r="D111" s="6" t="s">
        <v>225</v>
      </c>
      <c r="E111" s="3" t="s">
        <v>226</v>
      </c>
      <c r="F111" s="6">
        <f>COUNTIF(U111:GD111,"e")</f>
        <v>0</v>
      </c>
      <c r="G111" s="6">
        <f>COUNTIF(U111:GD111,"z")</f>
        <v>1</v>
      </c>
      <c r="H111" s="6">
        <f>SUM(I111:Q111)</f>
        <v>1</v>
      </c>
      <c r="I111" s="6">
        <f>U111+AP111+BK111+CF111+DA111+DV111+EQ111+FL111</f>
        <v>1</v>
      </c>
      <c r="J111" s="6">
        <f>W111+AR111+BM111+CH111+DC111+DX111+ES111+FN111</f>
        <v>0</v>
      </c>
      <c r="K111" s="6">
        <f>Y111+AT111+BO111+CJ111+DE111+DZ111+EU111+FP111</f>
        <v>0</v>
      </c>
      <c r="L111" s="6">
        <f>AB111+AW111+BR111+CM111+DH111+EC111+EX111+FS111</f>
        <v>0</v>
      </c>
      <c r="M111" s="6">
        <f>AD111+AY111+BT111+CO111+DJ111+EE111+EZ111+FU111</f>
        <v>0</v>
      </c>
      <c r="N111" s="6">
        <f>AF111+BA111+BV111+CQ111+DL111+EG111+FB111+FW111</f>
        <v>0</v>
      </c>
      <c r="O111" s="6">
        <f>AH111+BC111+BX111+CS111+DN111+EI111+FD111+FY111</f>
        <v>0</v>
      </c>
      <c r="P111" s="6">
        <f>AJ111+BE111+BZ111+CU111+DP111+EK111+FF111+GA111</f>
        <v>0</v>
      </c>
      <c r="Q111" s="6">
        <f>AL111+BG111+CB111+CW111+DR111+EM111+FH111+GC111</f>
        <v>0</v>
      </c>
      <c r="R111" s="7">
        <f>AO111+BJ111+CE111+CZ111+DU111+EP111+FK111+GF111</f>
        <v>0</v>
      </c>
      <c r="S111" s="7">
        <f>AN111+BI111+CD111+CY111+DT111+EO111+FJ111+GE111</f>
        <v>0</v>
      </c>
      <c r="T111" s="7">
        <v>0</v>
      </c>
      <c r="U111" s="11">
        <v>1</v>
      </c>
      <c r="V111" s="10" t="s">
        <v>60</v>
      </c>
      <c r="W111" s="11"/>
      <c r="X111" s="10"/>
      <c r="Y111" s="11"/>
      <c r="Z111" s="10"/>
      <c r="AA111" s="7">
        <v>0</v>
      </c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AA111+AN111</f>
        <v>0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AV111+BI111</f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BQ111+CD111</f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CL111+CY111</f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DG111+DT111</f>
        <v>0</v>
      </c>
      <c r="DV111" s="11"/>
      <c r="DW111" s="10"/>
      <c r="DX111" s="11"/>
      <c r="DY111" s="10"/>
      <c r="DZ111" s="11"/>
      <c r="EA111" s="10"/>
      <c r="EB111" s="7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EB111+EO111</f>
        <v>0</v>
      </c>
      <c r="EQ111" s="11"/>
      <c r="ER111" s="10"/>
      <c r="ES111" s="11"/>
      <c r="ET111" s="10"/>
      <c r="EU111" s="11"/>
      <c r="EV111" s="10"/>
      <c r="EW111" s="7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EW111+FJ111</f>
        <v>0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FR111+GE111</f>
        <v>0</v>
      </c>
    </row>
    <row r="112" spans="1:188" x14ac:dyDescent="0.2">
      <c r="A112" s="6"/>
      <c r="B112" s="6"/>
      <c r="C112" s="6"/>
      <c r="D112" s="6" t="s">
        <v>227</v>
      </c>
      <c r="E112" s="3" t="s">
        <v>228</v>
      </c>
      <c r="F112" s="6">
        <f>COUNTIF(U112:GD112,"e")</f>
        <v>0</v>
      </c>
      <c r="G112" s="6">
        <f>COUNTIF(U112:GD112,"z")</f>
        <v>1</v>
      </c>
      <c r="H112" s="6">
        <f>SUM(I112:Q112)</f>
        <v>2</v>
      </c>
      <c r="I112" s="6">
        <f>U112+AP112+BK112+CF112+DA112+DV112+EQ112+FL112</f>
        <v>2</v>
      </c>
      <c r="J112" s="6">
        <f>W112+AR112+BM112+CH112+DC112+DX112+ES112+FN112</f>
        <v>0</v>
      </c>
      <c r="K112" s="6">
        <f>Y112+AT112+BO112+CJ112+DE112+DZ112+EU112+FP112</f>
        <v>0</v>
      </c>
      <c r="L112" s="6">
        <f>AB112+AW112+BR112+CM112+DH112+EC112+EX112+FS112</f>
        <v>0</v>
      </c>
      <c r="M112" s="6">
        <f>AD112+AY112+BT112+CO112+DJ112+EE112+EZ112+FU112</f>
        <v>0</v>
      </c>
      <c r="N112" s="6">
        <f>AF112+BA112+BV112+CQ112+DL112+EG112+FB112+FW112</f>
        <v>0</v>
      </c>
      <c r="O112" s="6">
        <f>AH112+BC112+BX112+CS112+DN112+EI112+FD112+FY112</f>
        <v>0</v>
      </c>
      <c r="P112" s="6">
        <f>AJ112+BE112+BZ112+CU112+DP112+EK112+FF112+GA112</f>
        <v>0</v>
      </c>
      <c r="Q112" s="6">
        <f>AL112+BG112+CB112+CW112+DR112+EM112+FH112+GC112</f>
        <v>0</v>
      </c>
      <c r="R112" s="7">
        <f>AO112+BJ112+CE112+CZ112+DU112+EP112+FK112+GF112</f>
        <v>0</v>
      </c>
      <c r="S112" s="7">
        <f>AN112+BI112+CD112+CY112+DT112+EO112+FJ112+GE112</f>
        <v>0</v>
      </c>
      <c r="T112" s="7">
        <v>0</v>
      </c>
      <c r="U112" s="11"/>
      <c r="V112" s="10"/>
      <c r="W112" s="11"/>
      <c r="X112" s="10"/>
      <c r="Y112" s="11"/>
      <c r="Z112" s="10"/>
      <c r="AA112" s="7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AA112+AN112</f>
        <v>0</v>
      </c>
      <c r="AP112" s="11"/>
      <c r="AQ112" s="10"/>
      <c r="AR112" s="11"/>
      <c r="AS112" s="10"/>
      <c r="AT112" s="11"/>
      <c r="AU112" s="10"/>
      <c r="AV112" s="7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AV112+BI112</f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BQ112+CD112</f>
        <v>0</v>
      </c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CL112+CY112</f>
        <v>0</v>
      </c>
      <c r="DA112" s="11"/>
      <c r="DB112" s="10"/>
      <c r="DC112" s="11"/>
      <c r="DD112" s="10"/>
      <c r="DE112" s="11"/>
      <c r="DF112" s="10"/>
      <c r="DG112" s="7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DG112+DT112</f>
        <v>0</v>
      </c>
      <c r="DV112" s="11">
        <v>2</v>
      </c>
      <c r="DW112" s="10" t="s">
        <v>60</v>
      </c>
      <c r="DX112" s="11"/>
      <c r="DY112" s="10"/>
      <c r="DZ112" s="11"/>
      <c r="EA112" s="10"/>
      <c r="EB112" s="7">
        <v>0</v>
      </c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EB112+EO112</f>
        <v>0</v>
      </c>
      <c r="EQ112" s="11"/>
      <c r="ER112" s="10"/>
      <c r="ES112" s="11"/>
      <c r="ET112" s="10"/>
      <c r="EU112" s="11"/>
      <c r="EV112" s="10"/>
      <c r="EW112" s="7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>EW112+FJ112</f>
        <v>0</v>
      </c>
      <c r="FL112" s="11"/>
      <c r="FM112" s="10"/>
      <c r="FN112" s="11"/>
      <c r="FO112" s="10"/>
      <c r="FP112" s="11"/>
      <c r="FQ112" s="10"/>
      <c r="FR112" s="7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>FR112+GE112</f>
        <v>0</v>
      </c>
    </row>
    <row r="113" spans="1:188" ht="15.95" customHeight="1" x14ac:dyDescent="0.2">
      <c r="A113" s="6"/>
      <c r="B113" s="6"/>
      <c r="C113" s="6"/>
      <c r="D113" s="6"/>
      <c r="E113" s="6" t="s">
        <v>82</v>
      </c>
      <c r="F113" s="6">
        <f t="shared" ref="F113:AK113" si="110">SUM(F110:F112)</f>
        <v>0</v>
      </c>
      <c r="G113" s="6">
        <f t="shared" si="110"/>
        <v>3</v>
      </c>
      <c r="H113" s="6">
        <f t="shared" si="110"/>
        <v>8</v>
      </c>
      <c r="I113" s="6">
        <f t="shared" si="110"/>
        <v>8</v>
      </c>
      <c r="J113" s="6">
        <f t="shared" si="110"/>
        <v>0</v>
      </c>
      <c r="K113" s="6">
        <f t="shared" si="110"/>
        <v>0</v>
      </c>
      <c r="L113" s="6">
        <f t="shared" si="110"/>
        <v>0</v>
      </c>
      <c r="M113" s="6">
        <f t="shared" si="110"/>
        <v>0</v>
      </c>
      <c r="N113" s="6">
        <f t="shared" si="110"/>
        <v>0</v>
      </c>
      <c r="O113" s="6">
        <f t="shared" si="110"/>
        <v>0</v>
      </c>
      <c r="P113" s="6">
        <f t="shared" si="110"/>
        <v>0</v>
      </c>
      <c r="Q113" s="6">
        <f t="shared" si="110"/>
        <v>0</v>
      </c>
      <c r="R113" s="7">
        <f t="shared" si="110"/>
        <v>0</v>
      </c>
      <c r="S113" s="7">
        <f t="shared" si="110"/>
        <v>0</v>
      </c>
      <c r="T113" s="7">
        <f t="shared" si="110"/>
        <v>0</v>
      </c>
      <c r="U113" s="11">
        <f t="shared" si="110"/>
        <v>6</v>
      </c>
      <c r="V113" s="10">
        <f t="shared" si="110"/>
        <v>0</v>
      </c>
      <c r="W113" s="11">
        <f t="shared" si="110"/>
        <v>0</v>
      </c>
      <c r="X113" s="10">
        <f t="shared" si="110"/>
        <v>0</v>
      </c>
      <c r="Y113" s="11">
        <f t="shared" si="110"/>
        <v>0</v>
      </c>
      <c r="Z113" s="10">
        <f t="shared" si="110"/>
        <v>0</v>
      </c>
      <c r="AA113" s="7">
        <f t="shared" si="110"/>
        <v>0</v>
      </c>
      <c r="AB113" s="11">
        <f t="shared" si="110"/>
        <v>0</v>
      </c>
      <c r="AC113" s="10">
        <f t="shared" si="110"/>
        <v>0</v>
      </c>
      <c r="AD113" s="11">
        <f t="shared" si="110"/>
        <v>0</v>
      </c>
      <c r="AE113" s="10">
        <f t="shared" si="110"/>
        <v>0</v>
      </c>
      <c r="AF113" s="11">
        <f t="shared" si="110"/>
        <v>0</v>
      </c>
      <c r="AG113" s="10">
        <f t="shared" si="110"/>
        <v>0</v>
      </c>
      <c r="AH113" s="11">
        <f t="shared" si="110"/>
        <v>0</v>
      </c>
      <c r="AI113" s="10">
        <f t="shared" si="110"/>
        <v>0</v>
      </c>
      <c r="AJ113" s="11">
        <f t="shared" si="110"/>
        <v>0</v>
      </c>
      <c r="AK113" s="10">
        <f t="shared" si="110"/>
        <v>0</v>
      </c>
      <c r="AL113" s="11">
        <f t="shared" ref="AL113:BQ113" si="111">SUM(AL110:AL112)</f>
        <v>0</v>
      </c>
      <c r="AM113" s="10">
        <f t="shared" si="111"/>
        <v>0</v>
      </c>
      <c r="AN113" s="7">
        <f t="shared" si="111"/>
        <v>0</v>
      </c>
      <c r="AO113" s="7">
        <f t="shared" si="111"/>
        <v>0</v>
      </c>
      <c r="AP113" s="11">
        <f t="shared" si="111"/>
        <v>0</v>
      </c>
      <c r="AQ113" s="10">
        <f t="shared" si="111"/>
        <v>0</v>
      </c>
      <c r="AR113" s="11">
        <f t="shared" si="111"/>
        <v>0</v>
      </c>
      <c r="AS113" s="10">
        <f t="shared" si="111"/>
        <v>0</v>
      </c>
      <c r="AT113" s="11">
        <f t="shared" si="111"/>
        <v>0</v>
      </c>
      <c r="AU113" s="10">
        <f t="shared" si="111"/>
        <v>0</v>
      </c>
      <c r="AV113" s="7">
        <f t="shared" si="111"/>
        <v>0</v>
      </c>
      <c r="AW113" s="11">
        <f t="shared" si="111"/>
        <v>0</v>
      </c>
      <c r="AX113" s="10">
        <f t="shared" si="111"/>
        <v>0</v>
      </c>
      <c r="AY113" s="11">
        <f t="shared" si="111"/>
        <v>0</v>
      </c>
      <c r="AZ113" s="10">
        <f t="shared" si="111"/>
        <v>0</v>
      </c>
      <c r="BA113" s="11">
        <f t="shared" si="111"/>
        <v>0</v>
      </c>
      <c r="BB113" s="10">
        <f t="shared" si="111"/>
        <v>0</v>
      </c>
      <c r="BC113" s="11">
        <f t="shared" si="111"/>
        <v>0</v>
      </c>
      <c r="BD113" s="10">
        <f t="shared" si="111"/>
        <v>0</v>
      </c>
      <c r="BE113" s="11">
        <f t="shared" si="111"/>
        <v>0</v>
      </c>
      <c r="BF113" s="10">
        <f t="shared" si="111"/>
        <v>0</v>
      </c>
      <c r="BG113" s="11">
        <f t="shared" si="111"/>
        <v>0</v>
      </c>
      <c r="BH113" s="10">
        <f t="shared" si="111"/>
        <v>0</v>
      </c>
      <c r="BI113" s="7">
        <f t="shared" si="111"/>
        <v>0</v>
      </c>
      <c r="BJ113" s="7">
        <f t="shared" si="111"/>
        <v>0</v>
      </c>
      <c r="BK113" s="11">
        <f t="shared" si="111"/>
        <v>0</v>
      </c>
      <c r="BL113" s="10">
        <f t="shared" si="111"/>
        <v>0</v>
      </c>
      <c r="BM113" s="11">
        <f t="shared" si="111"/>
        <v>0</v>
      </c>
      <c r="BN113" s="10">
        <f t="shared" si="111"/>
        <v>0</v>
      </c>
      <c r="BO113" s="11">
        <f t="shared" si="111"/>
        <v>0</v>
      </c>
      <c r="BP113" s="10">
        <f t="shared" si="111"/>
        <v>0</v>
      </c>
      <c r="BQ113" s="7">
        <f t="shared" si="111"/>
        <v>0</v>
      </c>
      <c r="BR113" s="11">
        <f t="shared" ref="BR113:CW113" si="112">SUM(BR110:BR112)</f>
        <v>0</v>
      </c>
      <c r="BS113" s="10">
        <f t="shared" si="112"/>
        <v>0</v>
      </c>
      <c r="BT113" s="11">
        <f t="shared" si="112"/>
        <v>0</v>
      </c>
      <c r="BU113" s="10">
        <f t="shared" si="112"/>
        <v>0</v>
      </c>
      <c r="BV113" s="11">
        <f t="shared" si="112"/>
        <v>0</v>
      </c>
      <c r="BW113" s="10">
        <f t="shared" si="112"/>
        <v>0</v>
      </c>
      <c r="BX113" s="11">
        <f t="shared" si="112"/>
        <v>0</v>
      </c>
      <c r="BY113" s="10">
        <f t="shared" si="112"/>
        <v>0</v>
      </c>
      <c r="BZ113" s="11">
        <f t="shared" si="112"/>
        <v>0</v>
      </c>
      <c r="CA113" s="10">
        <f t="shared" si="112"/>
        <v>0</v>
      </c>
      <c r="CB113" s="11">
        <f t="shared" si="112"/>
        <v>0</v>
      </c>
      <c r="CC113" s="10">
        <f t="shared" si="112"/>
        <v>0</v>
      </c>
      <c r="CD113" s="7">
        <f t="shared" si="112"/>
        <v>0</v>
      </c>
      <c r="CE113" s="7">
        <f t="shared" si="112"/>
        <v>0</v>
      </c>
      <c r="CF113" s="11">
        <f t="shared" si="112"/>
        <v>0</v>
      </c>
      <c r="CG113" s="10">
        <f t="shared" si="112"/>
        <v>0</v>
      </c>
      <c r="CH113" s="11">
        <f t="shared" si="112"/>
        <v>0</v>
      </c>
      <c r="CI113" s="10">
        <f t="shared" si="112"/>
        <v>0</v>
      </c>
      <c r="CJ113" s="11">
        <f t="shared" si="112"/>
        <v>0</v>
      </c>
      <c r="CK113" s="10">
        <f t="shared" si="112"/>
        <v>0</v>
      </c>
      <c r="CL113" s="7">
        <f t="shared" si="112"/>
        <v>0</v>
      </c>
      <c r="CM113" s="11">
        <f t="shared" si="112"/>
        <v>0</v>
      </c>
      <c r="CN113" s="10">
        <f t="shared" si="112"/>
        <v>0</v>
      </c>
      <c r="CO113" s="11">
        <f t="shared" si="112"/>
        <v>0</v>
      </c>
      <c r="CP113" s="10">
        <f t="shared" si="112"/>
        <v>0</v>
      </c>
      <c r="CQ113" s="11">
        <f t="shared" si="112"/>
        <v>0</v>
      </c>
      <c r="CR113" s="10">
        <f t="shared" si="112"/>
        <v>0</v>
      </c>
      <c r="CS113" s="11">
        <f t="shared" si="112"/>
        <v>0</v>
      </c>
      <c r="CT113" s="10">
        <f t="shared" si="112"/>
        <v>0</v>
      </c>
      <c r="CU113" s="11">
        <f t="shared" si="112"/>
        <v>0</v>
      </c>
      <c r="CV113" s="10">
        <f t="shared" si="112"/>
        <v>0</v>
      </c>
      <c r="CW113" s="11">
        <f t="shared" si="112"/>
        <v>0</v>
      </c>
      <c r="CX113" s="10">
        <f t="shared" ref="CX113:EC113" si="113">SUM(CX110:CX112)</f>
        <v>0</v>
      </c>
      <c r="CY113" s="7">
        <f t="shared" si="113"/>
        <v>0</v>
      </c>
      <c r="CZ113" s="7">
        <f t="shared" si="113"/>
        <v>0</v>
      </c>
      <c r="DA113" s="11">
        <f t="shared" si="113"/>
        <v>0</v>
      </c>
      <c r="DB113" s="10">
        <f t="shared" si="113"/>
        <v>0</v>
      </c>
      <c r="DC113" s="11">
        <f t="shared" si="113"/>
        <v>0</v>
      </c>
      <c r="DD113" s="10">
        <f t="shared" si="113"/>
        <v>0</v>
      </c>
      <c r="DE113" s="11">
        <f t="shared" si="113"/>
        <v>0</v>
      </c>
      <c r="DF113" s="10">
        <f t="shared" si="113"/>
        <v>0</v>
      </c>
      <c r="DG113" s="7">
        <f t="shared" si="113"/>
        <v>0</v>
      </c>
      <c r="DH113" s="11">
        <f t="shared" si="113"/>
        <v>0</v>
      </c>
      <c r="DI113" s="10">
        <f t="shared" si="113"/>
        <v>0</v>
      </c>
      <c r="DJ113" s="11">
        <f t="shared" si="113"/>
        <v>0</v>
      </c>
      <c r="DK113" s="10">
        <f t="shared" si="113"/>
        <v>0</v>
      </c>
      <c r="DL113" s="11">
        <f t="shared" si="113"/>
        <v>0</v>
      </c>
      <c r="DM113" s="10">
        <f t="shared" si="113"/>
        <v>0</v>
      </c>
      <c r="DN113" s="11">
        <f t="shared" si="113"/>
        <v>0</v>
      </c>
      <c r="DO113" s="10">
        <f t="shared" si="113"/>
        <v>0</v>
      </c>
      <c r="DP113" s="11">
        <f t="shared" si="113"/>
        <v>0</v>
      </c>
      <c r="DQ113" s="10">
        <f t="shared" si="113"/>
        <v>0</v>
      </c>
      <c r="DR113" s="11">
        <f t="shared" si="113"/>
        <v>0</v>
      </c>
      <c r="DS113" s="10">
        <f t="shared" si="113"/>
        <v>0</v>
      </c>
      <c r="DT113" s="7">
        <f t="shared" si="113"/>
        <v>0</v>
      </c>
      <c r="DU113" s="7">
        <f t="shared" si="113"/>
        <v>0</v>
      </c>
      <c r="DV113" s="11">
        <f t="shared" si="113"/>
        <v>2</v>
      </c>
      <c r="DW113" s="10">
        <f t="shared" si="113"/>
        <v>0</v>
      </c>
      <c r="DX113" s="11">
        <f t="shared" si="113"/>
        <v>0</v>
      </c>
      <c r="DY113" s="10">
        <f t="shared" si="113"/>
        <v>0</v>
      </c>
      <c r="DZ113" s="11">
        <f t="shared" si="113"/>
        <v>0</v>
      </c>
      <c r="EA113" s="10">
        <f t="shared" si="113"/>
        <v>0</v>
      </c>
      <c r="EB113" s="7">
        <f t="shared" si="113"/>
        <v>0</v>
      </c>
      <c r="EC113" s="11">
        <f t="shared" si="113"/>
        <v>0</v>
      </c>
      <c r="ED113" s="10">
        <f t="shared" ref="ED113:FI113" si="114">SUM(ED110:ED112)</f>
        <v>0</v>
      </c>
      <c r="EE113" s="11">
        <f t="shared" si="114"/>
        <v>0</v>
      </c>
      <c r="EF113" s="10">
        <f t="shared" si="114"/>
        <v>0</v>
      </c>
      <c r="EG113" s="11">
        <f t="shared" si="114"/>
        <v>0</v>
      </c>
      <c r="EH113" s="10">
        <f t="shared" si="114"/>
        <v>0</v>
      </c>
      <c r="EI113" s="11">
        <f t="shared" si="114"/>
        <v>0</v>
      </c>
      <c r="EJ113" s="10">
        <f t="shared" si="114"/>
        <v>0</v>
      </c>
      <c r="EK113" s="11">
        <f t="shared" si="114"/>
        <v>0</v>
      </c>
      <c r="EL113" s="10">
        <f t="shared" si="114"/>
        <v>0</v>
      </c>
      <c r="EM113" s="11">
        <f t="shared" si="114"/>
        <v>0</v>
      </c>
      <c r="EN113" s="10">
        <f t="shared" si="114"/>
        <v>0</v>
      </c>
      <c r="EO113" s="7">
        <f t="shared" si="114"/>
        <v>0</v>
      </c>
      <c r="EP113" s="7">
        <f t="shared" si="114"/>
        <v>0</v>
      </c>
      <c r="EQ113" s="11">
        <f t="shared" si="114"/>
        <v>0</v>
      </c>
      <c r="ER113" s="10">
        <f t="shared" si="114"/>
        <v>0</v>
      </c>
      <c r="ES113" s="11">
        <f t="shared" si="114"/>
        <v>0</v>
      </c>
      <c r="ET113" s="10">
        <f t="shared" si="114"/>
        <v>0</v>
      </c>
      <c r="EU113" s="11">
        <f t="shared" si="114"/>
        <v>0</v>
      </c>
      <c r="EV113" s="10">
        <f t="shared" si="114"/>
        <v>0</v>
      </c>
      <c r="EW113" s="7">
        <f t="shared" si="114"/>
        <v>0</v>
      </c>
      <c r="EX113" s="11">
        <f t="shared" si="114"/>
        <v>0</v>
      </c>
      <c r="EY113" s="10">
        <f t="shared" si="114"/>
        <v>0</v>
      </c>
      <c r="EZ113" s="11">
        <f t="shared" si="114"/>
        <v>0</v>
      </c>
      <c r="FA113" s="10">
        <f t="shared" si="114"/>
        <v>0</v>
      </c>
      <c r="FB113" s="11">
        <f t="shared" si="114"/>
        <v>0</v>
      </c>
      <c r="FC113" s="10">
        <f t="shared" si="114"/>
        <v>0</v>
      </c>
      <c r="FD113" s="11">
        <f t="shared" si="114"/>
        <v>0</v>
      </c>
      <c r="FE113" s="10">
        <f t="shared" si="114"/>
        <v>0</v>
      </c>
      <c r="FF113" s="11">
        <f t="shared" si="114"/>
        <v>0</v>
      </c>
      <c r="FG113" s="10">
        <f t="shared" si="114"/>
        <v>0</v>
      </c>
      <c r="FH113" s="11">
        <f t="shared" si="114"/>
        <v>0</v>
      </c>
      <c r="FI113" s="10">
        <f t="shared" si="114"/>
        <v>0</v>
      </c>
      <c r="FJ113" s="7">
        <f t="shared" ref="FJ113:GF113" si="115">SUM(FJ110:FJ112)</f>
        <v>0</v>
      </c>
      <c r="FK113" s="7">
        <f t="shared" si="115"/>
        <v>0</v>
      </c>
      <c r="FL113" s="11">
        <f t="shared" si="115"/>
        <v>0</v>
      </c>
      <c r="FM113" s="10">
        <f t="shared" si="115"/>
        <v>0</v>
      </c>
      <c r="FN113" s="11">
        <f t="shared" si="115"/>
        <v>0</v>
      </c>
      <c r="FO113" s="10">
        <f t="shared" si="115"/>
        <v>0</v>
      </c>
      <c r="FP113" s="11">
        <f t="shared" si="115"/>
        <v>0</v>
      </c>
      <c r="FQ113" s="10">
        <f t="shared" si="115"/>
        <v>0</v>
      </c>
      <c r="FR113" s="7">
        <f t="shared" si="115"/>
        <v>0</v>
      </c>
      <c r="FS113" s="11">
        <f t="shared" si="115"/>
        <v>0</v>
      </c>
      <c r="FT113" s="10">
        <f t="shared" si="115"/>
        <v>0</v>
      </c>
      <c r="FU113" s="11">
        <f t="shared" si="115"/>
        <v>0</v>
      </c>
      <c r="FV113" s="10">
        <f t="shared" si="115"/>
        <v>0</v>
      </c>
      <c r="FW113" s="11">
        <f t="shared" si="115"/>
        <v>0</v>
      </c>
      <c r="FX113" s="10">
        <f t="shared" si="115"/>
        <v>0</v>
      </c>
      <c r="FY113" s="11">
        <f t="shared" si="115"/>
        <v>0</v>
      </c>
      <c r="FZ113" s="10">
        <f t="shared" si="115"/>
        <v>0</v>
      </c>
      <c r="GA113" s="11">
        <f t="shared" si="115"/>
        <v>0</v>
      </c>
      <c r="GB113" s="10">
        <f t="shared" si="115"/>
        <v>0</v>
      </c>
      <c r="GC113" s="11">
        <f t="shared" si="115"/>
        <v>0</v>
      </c>
      <c r="GD113" s="10">
        <f t="shared" si="115"/>
        <v>0</v>
      </c>
      <c r="GE113" s="7">
        <f t="shared" si="115"/>
        <v>0</v>
      </c>
      <c r="GF113" s="7">
        <f t="shared" si="115"/>
        <v>0</v>
      </c>
    </row>
    <row r="114" spans="1:188" ht="20.100000000000001" customHeight="1" x14ac:dyDescent="0.2">
      <c r="A114" s="6"/>
      <c r="B114" s="6"/>
      <c r="C114" s="6"/>
      <c r="D114" s="6"/>
      <c r="E114" s="8" t="s">
        <v>229</v>
      </c>
      <c r="F114" s="6">
        <f>F29+F39+F78+F108+F113</f>
        <v>24</v>
      </c>
      <c r="G114" s="6">
        <f>G29+G39+G78+G108+G113</f>
        <v>84</v>
      </c>
      <c r="H114" s="6">
        <f t="shared" ref="H114:Q114" si="116">H29+H39+H78+H113</f>
        <v>2625</v>
      </c>
      <c r="I114" s="6">
        <f t="shared" si="116"/>
        <v>1045</v>
      </c>
      <c r="J114" s="6">
        <f t="shared" si="116"/>
        <v>180</v>
      </c>
      <c r="K114" s="6">
        <f t="shared" si="116"/>
        <v>30</v>
      </c>
      <c r="L114" s="6">
        <f t="shared" si="116"/>
        <v>60</v>
      </c>
      <c r="M114" s="6">
        <f t="shared" si="116"/>
        <v>945</v>
      </c>
      <c r="N114" s="6">
        <f t="shared" si="116"/>
        <v>150</v>
      </c>
      <c r="O114" s="6">
        <f t="shared" si="116"/>
        <v>215</v>
      </c>
      <c r="P114" s="6">
        <f t="shared" si="116"/>
        <v>0</v>
      </c>
      <c r="Q114" s="6">
        <f t="shared" si="116"/>
        <v>0</v>
      </c>
      <c r="R114" s="7">
        <f>R29+R39+R78+R108+R113</f>
        <v>210</v>
      </c>
      <c r="S114" s="7">
        <f>S29+S39+S78+S108+S113</f>
        <v>117.6</v>
      </c>
      <c r="T114" s="7">
        <f>T29+T39+T78+T108+T113</f>
        <v>108.00000000000003</v>
      </c>
      <c r="U114" s="11">
        <f t="shared" ref="U114:Z114" si="117">U29+U39+U78+U113</f>
        <v>201</v>
      </c>
      <c r="V114" s="10">
        <f t="shared" si="117"/>
        <v>0</v>
      </c>
      <c r="W114" s="11">
        <f t="shared" si="117"/>
        <v>60</v>
      </c>
      <c r="X114" s="10">
        <f t="shared" si="117"/>
        <v>0</v>
      </c>
      <c r="Y114" s="11">
        <f t="shared" si="117"/>
        <v>0</v>
      </c>
      <c r="Z114" s="10">
        <f t="shared" si="117"/>
        <v>0</v>
      </c>
      <c r="AA114" s="7">
        <f>AA29+AA39+AA78+AA108+AA113</f>
        <v>20.6</v>
      </c>
      <c r="AB114" s="11">
        <f t="shared" ref="AB114:AM114" si="118">AB29+AB39+AB78+AB113</f>
        <v>0</v>
      </c>
      <c r="AC114" s="10">
        <f t="shared" si="118"/>
        <v>0</v>
      </c>
      <c r="AD114" s="11">
        <f t="shared" si="118"/>
        <v>115</v>
      </c>
      <c r="AE114" s="10">
        <f t="shared" si="118"/>
        <v>0</v>
      </c>
      <c r="AF114" s="11">
        <f t="shared" si="118"/>
        <v>0</v>
      </c>
      <c r="AG114" s="10">
        <f t="shared" si="118"/>
        <v>0</v>
      </c>
      <c r="AH114" s="11">
        <f t="shared" si="118"/>
        <v>0</v>
      </c>
      <c r="AI114" s="10">
        <f t="shared" si="118"/>
        <v>0</v>
      </c>
      <c r="AJ114" s="11">
        <f t="shared" si="118"/>
        <v>0</v>
      </c>
      <c r="AK114" s="10">
        <f t="shared" si="118"/>
        <v>0</v>
      </c>
      <c r="AL114" s="11">
        <f t="shared" si="118"/>
        <v>0</v>
      </c>
      <c r="AM114" s="10">
        <f t="shared" si="118"/>
        <v>0</v>
      </c>
      <c r="AN114" s="7">
        <f>AN29+AN39+AN78+AN108+AN113</f>
        <v>9.3999999999999986</v>
      </c>
      <c r="AO114" s="7">
        <f>AO29+AO39+AO78+AO108+AO113</f>
        <v>30</v>
      </c>
      <c r="AP114" s="11">
        <f t="shared" ref="AP114:AU114" si="119">AP29+AP39+AP78+AP113</f>
        <v>195</v>
      </c>
      <c r="AQ114" s="10">
        <f t="shared" si="119"/>
        <v>0</v>
      </c>
      <c r="AR114" s="11">
        <f t="shared" si="119"/>
        <v>60</v>
      </c>
      <c r="AS114" s="10">
        <f t="shared" si="119"/>
        <v>0</v>
      </c>
      <c r="AT114" s="11">
        <f t="shared" si="119"/>
        <v>0</v>
      </c>
      <c r="AU114" s="10">
        <f t="shared" si="119"/>
        <v>0</v>
      </c>
      <c r="AV114" s="7">
        <f>AV29+AV39+AV78+AV108+AV113</f>
        <v>17.8</v>
      </c>
      <c r="AW114" s="11">
        <f t="shared" ref="AW114:BH114" si="120">AW29+AW39+AW78+AW113</f>
        <v>0</v>
      </c>
      <c r="AX114" s="10">
        <f t="shared" si="120"/>
        <v>0</v>
      </c>
      <c r="AY114" s="11">
        <f t="shared" si="120"/>
        <v>175</v>
      </c>
      <c r="AZ114" s="10">
        <f t="shared" si="120"/>
        <v>0</v>
      </c>
      <c r="BA114" s="11">
        <f t="shared" si="120"/>
        <v>0</v>
      </c>
      <c r="BB114" s="10">
        <f t="shared" si="120"/>
        <v>0</v>
      </c>
      <c r="BC114" s="11">
        <f t="shared" si="120"/>
        <v>0</v>
      </c>
      <c r="BD114" s="10">
        <f t="shared" si="120"/>
        <v>0</v>
      </c>
      <c r="BE114" s="11">
        <f t="shared" si="120"/>
        <v>0</v>
      </c>
      <c r="BF114" s="10">
        <f t="shared" si="120"/>
        <v>0</v>
      </c>
      <c r="BG114" s="11">
        <f t="shared" si="120"/>
        <v>0</v>
      </c>
      <c r="BH114" s="10">
        <f t="shared" si="120"/>
        <v>0</v>
      </c>
      <c r="BI114" s="7">
        <f>BI29+BI39+BI78+BI108+BI113</f>
        <v>12.2</v>
      </c>
      <c r="BJ114" s="7">
        <f>BJ29+BJ39+BJ78+BJ108+BJ113</f>
        <v>30</v>
      </c>
      <c r="BK114" s="11">
        <f t="shared" ref="BK114:BP114" si="121">BK29+BK39+BK78+BK113</f>
        <v>162</v>
      </c>
      <c r="BL114" s="10">
        <f t="shared" si="121"/>
        <v>0</v>
      </c>
      <c r="BM114" s="11">
        <f t="shared" si="121"/>
        <v>60</v>
      </c>
      <c r="BN114" s="10">
        <f t="shared" si="121"/>
        <v>0</v>
      </c>
      <c r="BO114" s="11">
        <f t="shared" si="121"/>
        <v>0</v>
      </c>
      <c r="BP114" s="10">
        <f t="shared" si="121"/>
        <v>0</v>
      </c>
      <c r="BQ114" s="7">
        <f>BQ29+BQ39+BQ78+BQ108+BQ113</f>
        <v>16</v>
      </c>
      <c r="BR114" s="11">
        <f t="shared" ref="BR114:CC114" si="122">BR29+BR39+BR78+BR113</f>
        <v>30</v>
      </c>
      <c r="BS114" s="10">
        <f t="shared" si="122"/>
        <v>0</v>
      </c>
      <c r="BT114" s="11">
        <f t="shared" si="122"/>
        <v>165</v>
      </c>
      <c r="BU114" s="10">
        <f t="shared" si="122"/>
        <v>0</v>
      </c>
      <c r="BV114" s="11">
        <f t="shared" si="122"/>
        <v>30</v>
      </c>
      <c r="BW114" s="10">
        <f t="shared" si="122"/>
        <v>0</v>
      </c>
      <c r="BX114" s="11">
        <f t="shared" si="122"/>
        <v>15</v>
      </c>
      <c r="BY114" s="10">
        <f t="shared" si="122"/>
        <v>0</v>
      </c>
      <c r="BZ114" s="11">
        <f t="shared" si="122"/>
        <v>0</v>
      </c>
      <c r="CA114" s="10">
        <f t="shared" si="122"/>
        <v>0</v>
      </c>
      <c r="CB114" s="11">
        <f t="shared" si="122"/>
        <v>0</v>
      </c>
      <c r="CC114" s="10">
        <f t="shared" si="122"/>
        <v>0</v>
      </c>
      <c r="CD114" s="7">
        <f>CD29+CD39+CD78+CD108+CD113</f>
        <v>14</v>
      </c>
      <c r="CE114" s="7">
        <f>CE29+CE39+CE78+CE108+CE113</f>
        <v>30</v>
      </c>
      <c r="CF114" s="11">
        <f t="shared" ref="CF114:CK114" si="123">CF29+CF39+CF78+CF113</f>
        <v>150</v>
      </c>
      <c r="CG114" s="10">
        <f t="shared" si="123"/>
        <v>0</v>
      </c>
      <c r="CH114" s="11">
        <f t="shared" si="123"/>
        <v>0</v>
      </c>
      <c r="CI114" s="10">
        <f t="shared" si="123"/>
        <v>0</v>
      </c>
      <c r="CJ114" s="11">
        <f t="shared" si="123"/>
        <v>0</v>
      </c>
      <c r="CK114" s="10">
        <f t="shared" si="123"/>
        <v>0</v>
      </c>
      <c r="CL114" s="7">
        <f>CL29+CL39+CL78+CL108+CL113</f>
        <v>11.200000000000001</v>
      </c>
      <c r="CM114" s="11">
        <f t="shared" ref="CM114:CX114" si="124">CM29+CM39+CM78+CM113</f>
        <v>30</v>
      </c>
      <c r="CN114" s="10">
        <f t="shared" si="124"/>
        <v>0</v>
      </c>
      <c r="CO114" s="11">
        <f t="shared" si="124"/>
        <v>165</v>
      </c>
      <c r="CP114" s="10">
        <f t="shared" si="124"/>
        <v>0</v>
      </c>
      <c r="CQ114" s="11">
        <f t="shared" si="124"/>
        <v>60</v>
      </c>
      <c r="CR114" s="10">
        <f t="shared" si="124"/>
        <v>0</v>
      </c>
      <c r="CS114" s="11">
        <f t="shared" si="124"/>
        <v>45</v>
      </c>
      <c r="CT114" s="10">
        <f t="shared" si="124"/>
        <v>0</v>
      </c>
      <c r="CU114" s="11">
        <f t="shared" si="124"/>
        <v>0</v>
      </c>
      <c r="CV114" s="10">
        <f t="shared" si="124"/>
        <v>0</v>
      </c>
      <c r="CW114" s="11">
        <f t="shared" si="124"/>
        <v>0</v>
      </c>
      <c r="CX114" s="10">
        <f t="shared" si="124"/>
        <v>0</v>
      </c>
      <c r="CY114" s="7">
        <f>CY29+CY39+CY78+CY108+CY113</f>
        <v>18.799999999999997</v>
      </c>
      <c r="CZ114" s="7">
        <f>CZ29+CZ39+CZ78+CZ108+CZ113</f>
        <v>30</v>
      </c>
      <c r="DA114" s="11">
        <f t="shared" ref="DA114:DF114" si="125">DA29+DA39+DA78+DA113</f>
        <v>105</v>
      </c>
      <c r="DB114" s="10">
        <f t="shared" si="125"/>
        <v>0</v>
      </c>
      <c r="DC114" s="11">
        <f t="shared" si="125"/>
        <v>0</v>
      </c>
      <c r="DD114" s="10">
        <f t="shared" si="125"/>
        <v>0</v>
      </c>
      <c r="DE114" s="11">
        <f t="shared" si="125"/>
        <v>0</v>
      </c>
      <c r="DF114" s="10">
        <f t="shared" si="125"/>
        <v>0</v>
      </c>
      <c r="DG114" s="7">
        <f>DG29+DG39+DG78+DG108+DG113</f>
        <v>7.8</v>
      </c>
      <c r="DH114" s="11">
        <f t="shared" ref="DH114:DS114" si="126">DH29+DH39+DH78+DH113</f>
        <v>0</v>
      </c>
      <c r="DI114" s="10">
        <f t="shared" si="126"/>
        <v>0</v>
      </c>
      <c r="DJ114" s="11">
        <f t="shared" si="126"/>
        <v>150</v>
      </c>
      <c r="DK114" s="10">
        <f t="shared" si="126"/>
        <v>0</v>
      </c>
      <c r="DL114" s="11">
        <f t="shared" si="126"/>
        <v>60</v>
      </c>
      <c r="DM114" s="10">
        <f t="shared" si="126"/>
        <v>0</v>
      </c>
      <c r="DN114" s="11">
        <f t="shared" si="126"/>
        <v>90</v>
      </c>
      <c r="DO114" s="10">
        <f t="shared" si="126"/>
        <v>0</v>
      </c>
      <c r="DP114" s="11">
        <f t="shared" si="126"/>
        <v>0</v>
      </c>
      <c r="DQ114" s="10">
        <f t="shared" si="126"/>
        <v>0</v>
      </c>
      <c r="DR114" s="11">
        <f t="shared" si="126"/>
        <v>0</v>
      </c>
      <c r="DS114" s="10">
        <f t="shared" si="126"/>
        <v>0</v>
      </c>
      <c r="DT114" s="7">
        <f>DT29+DT39+DT78+DT108+DT113</f>
        <v>22.2</v>
      </c>
      <c r="DU114" s="7">
        <f>DU29+DU39+DU78+DU108+DU113</f>
        <v>30</v>
      </c>
      <c r="DV114" s="11">
        <f t="shared" ref="DV114:EA114" si="127">DV29+DV39+DV78+DV113</f>
        <v>157</v>
      </c>
      <c r="DW114" s="10">
        <f t="shared" si="127"/>
        <v>0</v>
      </c>
      <c r="DX114" s="11">
        <f t="shared" si="127"/>
        <v>0</v>
      </c>
      <c r="DY114" s="10">
        <f t="shared" si="127"/>
        <v>0</v>
      </c>
      <c r="DZ114" s="11">
        <f t="shared" si="127"/>
        <v>0</v>
      </c>
      <c r="EA114" s="10">
        <f t="shared" si="127"/>
        <v>0</v>
      </c>
      <c r="EB114" s="7">
        <f>EB29+EB39+EB78+EB108+EB113</f>
        <v>11.2</v>
      </c>
      <c r="EC114" s="11">
        <f t="shared" ref="EC114:EN114" si="128">EC29+EC39+EC78+EC113</f>
        <v>0</v>
      </c>
      <c r="ED114" s="10">
        <f t="shared" si="128"/>
        <v>0</v>
      </c>
      <c r="EE114" s="11">
        <f t="shared" si="128"/>
        <v>135</v>
      </c>
      <c r="EF114" s="10">
        <f t="shared" si="128"/>
        <v>0</v>
      </c>
      <c r="EG114" s="11">
        <f t="shared" si="128"/>
        <v>0</v>
      </c>
      <c r="EH114" s="10">
        <f t="shared" si="128"/>
        <v>0</v>
      </c>
      <c r="EI114" s="11">
        <f t="shared" si="128"/>
        <v>15</v>
      </c>
      <c r="EJ114" s="10">
        <f t="shared" si="128"/>
        <v>0</v>
      </c>
      <c r="EK114" s="11">
        <f t="shared" si="128"/>
        <v>0</v>
      </c>
      <c r="EL114" s="10">
        <f t="shared" si="128"/>
        <v>0</v>
      </c>
      <c r="EM114" s="11">
        <f t="shared" si="128"/>
        <v>0</v>
      </c>
      <c r="EN114" s="10">
        <f t="shared" si="128"/>
        <v>0</v>
      </c>
      <c r="EO114" s="7">
        <f>EO29+EO39+EO78+EO108+EO113</f>
        <v>18.8</v>
      </c>
      <c r="EP114" s="7">
        <f>EP29+EP39+EP78+EP108+EP113</f>
        <v>30</v>
      </c>
      <c r="EQ114" s="11">
        <f t="shared" ref="EQ114:EV114" si="129">EQ29+EQ39+EQ78+EQ113</f>
        <v>75</v>
      </c>
      <c r="ER114" s="10">
        <f t="shared" si="129"/>
        <v>0</v>
      </c>
      <c r="ES114" s="11">
        <f t="shared" si="129"/>
        <v>0</v>
      </c>
      <c r="ET114" s="10">
        <f t="shared" si="129"/>
        <v>0</v>
      </c>
      <c r="EU114" s="11">
        <f t="shared" si="129"/>
        <v>30</v>
      </c>
      <c r="EV114" s="10">
        <f t="shared" si="129"/>
        <v>0</v>
      </c>
      <c r="EW114" s="7">
        <f>EW29+EW39+EW78+EW108+EW113</f>
        <v>7.8</v>
      </c>
      <c r="EX114" s="11">
        <f t="shared" ref="EX114:FI114" si="130">EX29+EX39+EX78+EX113</f>
        <v>0</v>
      </c>
      <c r="EY114" s="10">
        <f t="shared" si="130"/>
        <v>0</v>
      </c>
      <c r="EZ114" s="11">
        <f t="shared" si="130"/>
        <v>40</v>
      </c>
      <c r="FA114" s="10">
        <f t="shared" si="130"/>
        <v>0</v>
      </c>
      <c r="FB114" s="11">
        <f t="shared" si="130"/>
        <v>0</v>
      </c>
      <c r="FC114" s="10">
        <f t="shared" si="130"/>
        <v>0</v>
      </c>
      <c r="FD114" s="11">
        <f t="shared" si="130"/>
        <v>50</v>
      </c>
      <c r="FE114" s="10">
        <f t="shared" si="130"/>
        <v>0</v>
      </c>
      <c r="FF114" s="11">
        <f t="shared" si="130"/>
        <v>0</v>
      </c>
      <c r="FG114" s="10">
        <f t="shared" si="130"/>
        <v>0</v>
      </c>
      <c r="FH114" s="11">
        <f t="shared" si="130"/>
        <v>0</v>
      </c>
      <c r="FI114" s="10">
        <f t="shared" si="130"/>
        <v>0</v>
      </c>
      <c r="FJ114" s="7">
        <f>FJ29+FJ39+FJ78+FJ108+FJ113</f>
        <v>22.200000000000003</v>
      </c>
      <c r="FK114" s="7">
        <f>FK29+FK39+FK78+FK108+FK113</f>
        <v>30</v>
      </c>
      <c r="FL114" s="11">
        <f t="shared" ref="FL114:FQ114" si="131">FL29+FL39+FL78+FL113</f>
        <v>0</v>
      </c>
      <c r="FM114" s="10">
        <f t="shared" si="131"/>
        <v>0</v>
      </c>
      <c r="FN114" s="11">
        <f t="shared" si="131"/>
        <v>0</v>
      </c>
      <c r="FO114" s="10">
        <f t="shared" si="131"/>
        <v>0</v>
      </c>
      <c r="FP114" s="11">
        <f t="shared" si="131"/>
        <v>0</v>
      </c>
      <c r="FQ114" s="10">
        <f t="shared" si="131"/>
        <v>0</v>
      </c>
      <c r="FR114" s="7">
        <f>FR29+FR39+FR78+FR108+FR113</f>
        <v>0</v>
      </c>
      <c r="FS114" s="11">
        <f t="shared" ref="FS114:GD114" si="132">FS29+FS39+FS78+FS113</f>
        <v>0</v>
      </c>
      <c r="FT114" s="10">
        <f t="shared" si="132"/>
        <v>0</v>
      </c>
      <c r="FU114" s="11">
        <f t="shared" si="132"/>
        <v>0</v>
      </c>
      <c r="FV114" s="10">
        <f t="shared" si="132"/>
        <v>0</v>
      </c>
      <c r="FW114" s="11">
        <f t="shared" si="132"/>
        <v>0</v>
      </c>
      <c r="FX114" s="10">
        <f t="shared" si="132"/>
        <v>0</v>
      </c>
      <c r="FY114" s="11">
        <f t="shared" si="132"/>
        <v>0</v>
      </c>
      <c r="FZ114" s="10">
        <f t="shared" si="132"/>
        <v>0</v>
      </c>
      <c r="GA114" s="11">
        <f t="shared" si="132"/>
        <v>0</v>
      </c>
      <c r="GB114" s="10">
        <f t="shared" si="132"/>
        <v>0</v>
      </c>
      <c r="GC114" s="11">
        <f t="shared" si="132"/>
        <v>0</v>
      </c>
      <c r="GD114" s="10">
        <f t="shared" si="132"/>
        <v>0</v>
      </c>
      <c r="GE114" s="7">
        <f>GE29+GE39+GE78+GE108+GE113</f>
        <v>0</v>
      </c>
      <c r="GF114" s="7">
        <f>GF29+GF39+GF78+GF108+GF113</f>
        <v>0</v>
      </c>
    </row>
    <row r="116" spans="1:188" x14ac:dyDescent="0.2">
      <c r="D116" s="3" t="s">
        <v>22</v>
      </c>
      <c r="E116" s="3" t="s">
        <v>230</v>
      </c>
    </row>
    <row r="117" spans="1:188" x14ac:dyDescent="0.2">
      <c r="D117" s="3" t="s">
        <v>26</v>
      </c>
      <c r="E117" s="3" t="s">
        <v>231</v>
      </c>
    </row>
    <row r="118" spans="1:188" x14ac:dyDescent="0.2">
      <c r="D118" s="21" t="s">
        <v>32</v>
      </c>
      <c r="E118" s="21"/>
    </row>
    <row r="119" spans="1:188" x14ac:dyDescent="0.2">
      <c r="D119" s="3" t="s">
        <v>34</v>
      </c>
      <c r="E119" s="3" t="s">
        <v>232</v>
      </c>
    </row>
    <row r="120" spans="1:188" x14ac:dyDescent="0.2">
      <c r="D120" s="3" t="s">
        <v>35</v>
      </c>
      <c r="E120" s="3" t="s">
        <v>233</v>
      </c>
    </row>
    <row r="121" spans="1:188" x14ac:dyDescent="0.2">
      <c r="D121" s="3" t="s">
        <v>36</v>
      </c>
      <c r="E121" s="3" t="s">
        <v>234</v>
      </c>
    </row>
    <row r="122" spans="1:188" x14ac:dyDescent="0.2">
      <c r="D122" s="21" t="s">
        <v>33</v>
      </c>
      <c r="E122" s="21"/>
      <c r="M122" s="9"/>
      <c r="U122" s="9"/>
      <c r="AC122" s="9"/>
    </row>
    <row r="123" spans="1:188" x14ac:dyDescent="0.2">
      <c r="D123" s="3" t="s">
        <v>35</v>
      </c>
      <c r="E123" s="3" t="s">
        <v>233</v>
      </c>
    </row>
    <row r="124" spans="1:188" x14ac:dyDescent="0.2">
      <c r="D124" s="3" t="s">
        <v>37</v>
      </c>
      <c r="E124" s="3" t="s">
        <v>235</v>
      </c>
    </row>
    <row r="125" spans="1:188" x14ac:dyDescent="0.2">
      <c r="D125" s="3" t="s">
        <v>38</v>
      </c>
      <c r="E125" s="3" t="s">
        <v>236</v>
      </c>
    </row>
    <row r="126" spans="1:188" x14ac:dyDescent="0.2">
      <c r="D126" s="3" t="s">
        <v>39</v>
      </c>
      <c r="E126" s="3" t="s">
        <v>237</v>
      </c>
    </row>
    <row r="127" spans="1:188" x14ac:dyDescent="0.2">
      <c r="D127" s="3" t="s">
        <v>40</v>
      </c>
      <c r="E127" s="3" t="s">
        <v>238</v>
      </c>
    </row>
    <row r="128" spans="1:188" x14ac:dyDescent="0.2">
      <c r="D128" s="3" t="s">
        <v>41</v>
      </c>
      <c r="E128" s="3" t="s">
        <v>239</v>
      </c>
    </row>
  </sheetData>
  <mergeCells count="186">
    <mergeCell ref="A106:GF106"/>
    <mergeCell ref="A109:GF109"/>
    <mergeCell ref="D118:E118"/>
    <mergeCell ref="D122:E122"/>
    <mergeCell ref="C102:C103"/>
    <mergeCell ref="A102:A103"/>
    <mergeCell ref="B102:B103"/>
    <mergeCell ref="C104:C105"/>
    <mergeCell ref="A104:A105"/>
    <mergeCell ref="B104:B105"/>
    <mergeCell ref="C98:C99"/>
    <mergeCell ref="A98:A99"/>
    <mergeCell ref="B98:B99"/>
    <mergeCell ref="C100:C101"/>
    <mergeCell ref="A100:A101"/>
    <mergeCell ref="B100:B101"/>
    <mergeCell ref="C94:C95"/>
    <mergeCell ref="A94:A95"/>
    <mergeCell ref="B94:B95"/>
    <mergeCell ref="C96:C97"/>
    <mergeCell ref="A96:A97"/>
    <mergeCell ref="B96:B97"/>
    <mergeCell ref="C90:C91"/>
    <mergeCell ref="A90:A91"/>
    <mergeCell ref="B90:B91"/>
    <mergeCell ref="C92:C93"/>
    <mergeCell ref="A92:A93"/>
    <mergeCell ref="B92:B93"/>
    <mergeCell ref="C86:C87"/>
    <mergeCell ref="A86:A87"/>
    <mergeCell ref="B86:B87"/>
    <mergeCell ref="C88:C89"/>
    <mergeCell ref="A88:A89"/>
    <mergeCell ref="B88:B89"/>
    <mergeCell ref="C82:C83"/>
    <mergeCell ref="A82:A83"/>
    <mergeCell ref="B82:B83"/>
    <mergeCell ref="C84:C85"/>
    <mergeCell ref="A84:A85"/>
    <mergeCell ref="B84:B85"/>
    <mergeCell ref="A30:GF30"/>
    <mergeCell ref="A40:GF40"/>
    <mergeCell ref="A79:GF79"/>
    <mergeCell ref="C80:C81"/>
    <mergeCell ref="A80:A81"/>
    <mergeCell ref="B80:B81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Automatyka i robotyka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2021-06-11T07:41:41Z</dcterms:created>
  <dcterms:modified xsi:type="dcterms:W3CDTF">2021-06-29T09:38:09Z</dcterms:modified>
</cp:coreProperties>
</file>