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899BEB1A-3684-4654-B942-46F5484A0D2E}" xr6:coauthVersionLast="45" xr6:coauthVersionMax="45" xr10:uidLastSave="{00000000-0000-0000-0000-000000000000}"/>
  <bookViews>
    <workbookView xWindow="-120" yWindow="-120" windowWidth="38640" windowHeight="15840"/>
  </bookViews>
  <sheets>
    <sheet name="Automatyka i roboty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J29" i="1"/>
  <c r="K17" i="1"/>
  <c r="L17" i="1"/>
  <c r="M17" i="1"/>
  <c r="N17" i="1"/>
  <c r="O17" i="1"/>
  <c r="P17" i="1"/>
  <c r="Q17" i="1"/>
  <c r="S17" i="1"/>
  <c r="AO17" i="1"/>
  <c r="BJ17" i="1"/>
  <c r="CE17" i="1"/>
  <c r="CZ17" i="1"/>
  <c r="DU17" i="1"/>
  <c r="EP17" i="1"/>
  <c r="FK17" i="1"/>
  <c r="GF17" i="1"/>
  <c r="F18" i="1"/>
  <c r="I18" i="1"/>
  <c r="J18" i="1"/>
  <c r="H18" i="1"/>
  <c r="K18" i="1"/>
  <c r="L18" i="1"/>
  <c r="M18" i="1"/>
  <c r="N18" i="1"/>
  <c r="O18" i="1"/>
  <c r="P18" i="1"/>
  <c r="Q18" i="1"/>
  <c r="S18" i="1"/>
  <c r="AO18" i="1"/>
  <c r="BJ18" i="1"/>
  <c r="CE18" i="1"/>
  <c r="CZ18" i="1"/>
  <c r="DU18" i="1"/>
  <c r="EP18" i="1"/>
  <c r="FK18" i="1"/>
  <c r="GF18" i="1"/>
  <c r="I19" i="1"/>
  <c r="J19" i="1"/>
  <c r="H19" i="1"/>
  <c r="K19" i="1"/>
  <c r="L19" i="1"/>
  <c r="M19" i="1"/>
  <c r="N19" i="1"/>
  <c r="O19" i="1"/>
  <c r="P19" i="1"/>
  <c r="Q19" i="1"/>
  <c r="T19" i="1"/>
  <c r="AO19" i="1"/>
  <c r="BJ19" i="1"/>
  <c r="BV19" i="1"/>
  <c r="CD19" i="1"/>
  <c r="CZ19" i="1"/>
  <c r="DU19" i="1"/>
  <c r="EP19" i="1"/>
  <c r="FK19" i="1"/>
  <c r="GF19" i="1"/>
  <c r="I20" i="1"/>
  <c r="J20" i="1"/>
  <c r="K20" i="1"/>
  <c r="L20" i="1"/>
  <c r="M20" i="1"/>
  <c r="N20" i="1"/>
  <c r="O20" i="1"/>
  <c r="P20" i="1"/>
  <c r="Q20" i="1"/>
  <c r="S20" i="1"/>
  <c r="AO20" i="1"/>
  <c r="F20" i="1"/>
  <c r="BJ20" i="1"/>
  <c r="G20" i="1"/>
  <c r="CE20" i="1"/>
  <c r="CZ20" i="1"/>
  <c r="DU20" i="1"/>
  <c r="EP20" i="1"/>
  <c r="FK20" i="1"/>
  <c r="GF20" i="1"/>
  <c r="I21" i="1"/>
  <c r="J21" i="1"/>
  <c r="K21" i="1"/>
  <c r="L21" i="1"/>
  <c r="M21" i="1"/>
  <c r="O21" i="1"/>
  <c r="P21" i="1"/>
  <c r="Q21" i="1"/>
  <c r="T21" i="1"/>
  <c r="AO21" i="1"/>
  <c r="BJ21" i="1"/>
  <c r="CE21" i="1"/>
  <c r="CQ21" i="1"/>
  <c r="N21" i="1"/>
  <c r="CY21" i="1"/>
  <c r="DU21" i="1"/>
  <c r="EP21" i="1"/>
  <c r="FK21" i="1"/>
  <c r="GF21" i="1"/>
  <c r="I22" i="1"/>
  <c r="J22" i="1"/>
  <c r="H22" i="1"/>
  <c r="K22" i="1"/>
  <c r="L22" i="1"/>
  <c r="M22" i="1"/>
  <c r="N22" i="1"/>
  <c r="O22" i="1"/>
  <c r="P22" i="1"/>
  <c r="Q22" i="1"/>
  <c r="T22" i="1"/>
  <c r="T29" i="1"/>
  <c r="AO22" i="1"/>
  <c r="BJ22" i="1"/>
  <c r="CE22" i="1"/>
  <c r="CZ22" i="1"/>
  <c r="DL22" i="1"/>
  <c r="DT22" i="1"/>
  <c r="EP22" i="1"/>
  <c r="FK22" i="1"/>
  <c r="GF22" i="1"/>
  <c r="I23" i="1"/>
  <c r="J23" i="1"/>
  <c r="K23" i="1"/>
  <c r="L23" i="1"/>
  <c r="M23" i="1"/>
  <c r="N23" i="1"/>
  <c r="O23" i="1"/>
  <c r="P23" i="1"/>
  <c r="Q23" i="1"/>
  <c r="S23" i="1"/>
  <c r="AO23" i="1"/>
  <c r="BJ23" i="1"/>
  <c r="G23" i="1"/>
  <c r="CE23" i="1"/>
  <c r="CZ23" i="1"/>
  <c r="DU23" i="1"/>
  <c r="EP23" i="1"/>
  <c r="FK23" i="1"/>
  <c r="GF23" i="1"/>
  <c r="I24" i="1"/>
  <c r="J24" i="1"/>
  <c r="K24" i="1"/>
  <c r="L24" i="1"/>
  <c r="M24" i="1"/>
  <c r="N24" i="1"/>
  <c r="O24" i="1"/>
  <c r="P24" i="1"/>
  <c r="Q24" i="1"/>
  <c r="S24" i="1"/>
  <c r="AO24" i="1"/>
  <c r="F24" i="1"/>
  <c r="BJ24" i="1"/>
  <c r="G24" i="1"/>
  <c r="CE24" i="1"/>
  <c r="CZ24" i="1"/>
  <c r="DU24" i="1"/>
  <c r="EP24" i="1"/>
  <c r="FK24" i="1"/>
  <c r="GF24" i="1"/>
  <c r="I25" i="1"/>
  <c r="J25" i="1"/>
  <c r="K25" i="1"/>
  <c r="L25" i="1"/>
  <c r="M25" i="1"/>
  <c r="N25" i="1"/>
  <c r="O25" i="1"/>
  <c r="P25" i="1"/>
  <c r="Q25" i="1"/>
  <c r="S25" i="1"/>
  <c r="T25" i="1"/>
  <c r="AO25" i="1"/>
  <c r="BJ25" i="1"/>
  <c r="CE25" i="1"/>
  <c r="CZ25" i="1"/>
  <c r="DU25" i="1"/>
  <c r="DV25" i="1"/>
  <c r="EB25" i="1"/>
  <c r="FK25" i="1"/>
  <c r="GF25" i="1"/>
  <c r="I26" i="1"/>
  <c r="J26" i="1"/>
  <c r="H26" i="1"/>
  <c r="K26" i="1"/>
  <c r="L26" i="1"/>
  <c r="M26" i="1"/>
  <c r="N26" i="1"/>
  <c r="O26" i="1"/>
  <c r="P26" i="1"/>
  <c r="Q26" i="1"/>
  <c r="S26" i="1"/>
  <c r="AO26" i="1"/>
  <c r="BJ26" i="1"/>
  <c r="CE26" i="1"/>
  <c r="CZ26" i="1"/>
  <c r="DU26" i="1"/>
  <c r="EP26" i="1"/>
  <c r="FK26" i="1"/>
  <c r="GF26" i="1"/>
  <c r="F27" i="1"/>
  <c r="I27" i="1"/>
  <c r="J27" i="1"/>
  <c r="H27" i="1"/>
  <c r="K27" i="1"/>
  <c r="L27" i="1"/>
  <c r="M27" i="1"/>
  <c r="N27" i="1"/>
  <c r="O27" i="1"/>
  <c r="P27" i="1"/>
  <c r="Q27" i="1"/>
  <c r="S27" i="1"/>
  <c r="AO27" i="1"/>
  <c r="BJ27" i="1"/>
  <c r="CE27" i="1"/>
  <c r="CZ27" i="1"/>
  <c r="DU27" i="1"/>
  <c r="EP27" i="1"/>
  <c r="FK27" i="1"/>
  <c r="GF27" i="1"/>
  <c r="I28" i="1"/>
  <c r="J28" i="1"/>
  <c r="H28" i="1"/>
  <c r="K28" i="1"/>
  <c r="L28" i="1"/>
  <c r="M28" i="1"/>
  <c r="N28" i="1"/>
  <c r="O28" i="1"/>
  <c r="P28" i="1"/>
  <c r="Q28" i="1"/>
  <c r="S28" i="1"/>
  <c r="AO28" i="1"/>
  <c r="BJ28" i="1"/>
  <c r="CE28" i="1"/>
  <c r="CZ28" i="1"/>
  <c r="DU28" i="1"/>
  <c r="EP28" i="1"/>
  <c r="FK28" i="1"/>
  <c r="GF28" i="1"/>
  <c r="N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V29" i="1"/>
  <c r="DW29" i="1"/>
  <c r="DX29" i="1"/>
  <c r="DY29" i="1"/>
  <c r="DZ29" i="1"/>
  <c r="EA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I31" i="1"/>
  <c r="J31" i="1"/>
  <c r="K31" i="1"/>
  <c r="L31" i="1"/>
  <c r="M31" i="1"/>
  <c r="N31" i="1"/>
  <c r="O31" i="1"/>
  <c r="P31" i="1"/>
  <c r="Q31" i="1"/>
  <c r="S31" i="1"/>
  <c r="AO31" i="1"/>
  <c r="F31" i="1"/>
  <c r="BJ31" i="1"/>
  <c r="CE31" i="1"/>
  <c r="CZ31" i="1"/>
  <c r="DU31" i="1"/>
  <c r="EP31" i="1"/>
  <c r="FK31" i="1"/>
  <c r="GF31" i="1"/>
  <c r="I32" i="1"/>
  <c r="J32" i="1"/>
  <c r="K32" i="1"/>
  <c r="L32" i="1"/>
  <c r="M32" i="1"/>
  <c r="N32" i="1"/>
  <c r="O32" i="1"/>
  <c r="P32" i="1"/>
  <c r="Q32" i="1"/>
  <c r="S32" i="1"/>
  <c r="AO32" i="1"/>
  <c r="BJ32" i="1"/>
  <c r="G32" i="1"/>
  <c r="CE32" i="1"/>
  <c r="CZ32" i="1"/>
  <c r="DU32" i="1"/>
  <c r="EP32" i="1"/>
  <c r="FK32" i="1"/>
  <c r="GF32" i="1"/>
  <c r="I33" i="1"/>
  <c r="J33" i="1"/>
  <c r="K33" i="1"/>
  <c r="K39" i="1"/>
  <c r="L33" i="1"/>
  <c r="M33" i="1"/>
  <c r="M39" i="1"/>
  <c r="N33" i="1"/>
  <c r="O33" i="1"/>
  <c r="O39" i="1"/>
  <c r="P33" i="1"/>
  <c r="Q33" i="1"/>
  <c r="Q39" i="1"/>
  <c r="S33" i="1"/>
  <c r="AO33" i="1"/>
  <c r="F33" i="1"/>
  <c r="BJ33" i="1"/>
  <c r="G33" i="1"/>
  <c r="CE33" i="1"/>
  <c r="CZ33" i="1"/>
  <c r="DU33" i="1"/>
  <c r="EP33" i="1"/>
  <c r="FK33" i="1"/>
  <c r="GF33" i="1"/>
  <c r="I34" i="1"/>
  <c r="J34" i="1"/>
  <c r="K34" i="1"/>
  <c r="L34" i="1"/>
  <c r="M34" i="1"/>
  <c r="N34" i="1"/>
  <c r="O34" i="1"/>
  <c r="P34" i="1"/>
  <c r="Q34" i="1"/>
  <c r="S34" i="1"/>
  <c r="AO34" i="1"/>
  <c r="BJ34" i="1"/>
  <c r="G34" i="1"/>
  <c r="CE34" i="1"/>
  <c r="CZ34" i="1"/>
  <c r="DU34" i="1"/>
  <c r="EP34" i="1"/>
  <c r="FK34" i="1"/>
  <c r="GF34" i="1"/>
  <c r="I35" i="1"/>
  <c r="J35" i="1"/>
  <c r="K35" i="1"/>
  <c r="L35" i="1"/>
  <c r="M35" i="1"/>
  <c r="N35" i="1"/>
  <c r="O35" i="1"/>
  <c r="P35" i="1"/>
  <c r="Q35" i="1"/>
  <c r="S35" i="1"/>
  <c r="AO35" i="1"/>
  <c r="F35" i="1"/>
  <c r="BJ35" i="1"/>
  <c r="G35" i="1"/>
  <c r="CE35" i="1"/>
  <c r="CZ35" i="1"/>
  <c r="DU35" i="1"/>
  <c r="EP35" i="1"/>
  <c r="FK35" i="1"/>
  <c r="GF35" i="1"/>
  <c r="I36" i="1"/>
  <c r="J36" i="1"/>
  <c r="K36" i="1"/>
  <c r="L36" i="1"/>
  <c r="M36" i="1"/>
  <c r="N36" i="1"/>
  <c r="O36" i="1"/>
  <c r="P36" i="1"/>
  <c r="Q36" i="1"/>
  <c r="S36" i="1"/>
  <c r="AO36" i="1"/>
  <c r="BJ36" i="1"/>
  <c r="G36" i="1"/>
  <c r="CE36" i="1"/>
  <c r="CZ36" i="1"/>
  <c r="DU36" i="1"/>
  <c r="EP36" i="1"/>
  <c r="FK36" i="1"/>
  <c r="GF36" i="1"/>
  <c r="I37" i="1"/>
  <c r="J37" i="1"/>
  <c r="K37" i="1"/>
  <c r="L37" i="1"/>
  <c r="M37" i="1"/>
  <c r="N37" i="1"/>
  <c r="O37" i="1"/>
  <c r="P37" i="1"/>
  <c r="Q37" i="1"/>
  <c r="S37" i="1"/>
  <c r="AO37" i="1"/>
  <c r="F37" i="1"/>
  <c r="BJ37" i="1"/>
  <c r="G37" i="1"/>
  <c r="CE37" i="1"/>
  <c r="CZ37" i="1"/>
  <c r="DU37" i="1"/>
  <c r="EP37" i="1"/>
  <c r="FK37" i="1"/>
  <c r="GF37" i="1"/>
  <c r="I38" i="1"/>
  <c r="J38" i="1"/>
  <c r="K38" i="1"/>
  <c r="L38" i="1"/>
  <c r="M38" i="1"/>
  <c r="N38" i="1"/>
  <c r="O38" i="1"/>
  <c r="P38" i="1"/>
  <c r="Q38" i="1"/>
  <c r="S38" i="1"/>
  <c r="AO38" i="1"/>
  <c r="BJ38" i="1"/>
  <c r="G38" i="1"/>
  <c r="CE38" i="1"/>
  <c r="CZ38" i="1"/>
  <c r="DU38" i="1"/>
  <c r="EP38" i="1"/>
  <c r="FK38" i="1"/>
  <c r="GF38" i="1"/>
  <c r="J39" i="1"/>
  <c r="L39" i="1"/>
  <c r="N39" i="1"/>
  <c r="P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I41" i="1"/>
  <c r="J41" i="1"/>
  <c r="K41" i="1"/>
  <c r="L41" i="1"/>
  <c r="M41" i="1"/>
  <c r="N41" i="1"/>
  <c r="O41" i="1"/>
  <c r="P41" i="1"/>
  <c r="Q41" i="1"/>
  <c r="S41" i="1"/>
  <c r="AO41" i="1"/>
  <c r="BJ41" i="1"/>
  <c r="CE41" i="1"/>
  <c r="CZ41" i="1"/>
  <c r="DU41" i="1"/>
  <c r="EP41" i="1"/>
  <c r="FK41" i="1"/>
  <c r="GF41" i="1"/>
  <c r="F42" i="1"/>
  <c r="I42" i="1"/>
  <c r="J42" i="1"/>
  <c r="H42" i="1"/>
  <c r="K42" i="1"/>
  <c r="L42" i="1"/>
  <c r="M42" i="1"/>
  <c r="N42" i="1"/>
  <c r="O42" i="1"/>
  <c r="P42" i="1"/>
  <c r="Q42" i="1"/>
  <c r="S42" i="1"/>
  <c r="AO42" i="1"/>
  <c r="BJ42" i="1"/>
  <c r="CE42" i="1"/>
  <c r="CZ42" i="1"/>
  <c r="DU42" i="1"/>
  <c r="EP42" i="1"/>
  <c r="FK42" i="1"/>
  <c r="GF42" i="1"/>
  <c r="I43" i="1"/>
  <c r="J43" i="1"/>
  <c r="H43" i="1"/>
  <c r="K43" i="1"/>
  <c r="L43" i="1"/>
  <c r="M43" i="1"/>
  <c r="N43" i="1"/>
  <c r="O43" i="1"/>
  <c r="P43" i="1"/>
  <c r="Q43" i="1"/>
  <c r="S43" i="1"/>
  <c r="AO43" i="1"/>
  <c r="BJ43" i="1"/>
  <c r="CE43" i="1"/>
  <c r="CE78" i="1"/>
  <c r="CZ43" i="1"/>
  <c r="DU43" i="1"/>
  <c r="EP43" i="1"/>
  <c r="FK43" i="1"/>
  <c r="GF43" i="1"/>
  <c r="F44" i="1"/>
  <c r="I44" i="1"/>
  <c r="J44" i="1"/>
  <c r="H44" i="1"/>
  <c r="K44" i="1"/>
  <c r="L44" i="1"/>
  <c r="M44" i="1"/>
  <c r="N44" i="1"/>
  <c r="O44" i="1"/>
  <c r="P44" i="1"/>
  <c r="Q44" i="1"/>
  <c r="S44" i="1"/>
  <c r="AO44" i="1"/>
  <c r="BJ44" i="1"/>
  <c r="CE44" i="1"/>
  <c r="CZ44" i="1"/>
  <c r="DU44" i="1"/>
  <c r="EP44" i="1"/>
  <c r="FK44" i="1"/>
  <c r="GF44" i="1"/>
  <c r="I45" i="1"/>
  <c r="J45" i="1"/>
  <c r="H45" i="1"/>
  <c r="K45" i="1"/>
  <c r="L45" i="1"/>
  <c r="M45" i="1"/>
  <c r="N45" i="1"/>
  <c r="O45" i="1"/>
  <c r="P45" i="1"/>
  <c r="Q45" i="1"/>
  <c r="S45" i="1"/>
  <c r="AO45" i="1"/>
  <c r="BJ45" i="1"/>
  <c r="CE45" i="1"/>
  <c r="CZ45" i="1"/>
  <c r="DU45" i="1"/>
  <c r="EP45" i="1"/>
  <c r="FK45" i="1"/>
  <c r="GF45" i="1"/>
  <c r="F46" i="1"/>
  <c r="I46" i="1"/>
  <c r="J46" i="1"/>
  <c r="H46" i="1"/>
  <c r="K46" i="1"/>
  <c r="L46" i="1"/>
  <c r="M46" i="1"/>
  <c r="N46" i="1"/>
  <c r="O46" i="1"/>
  <c r="P46" i="1"/>
  <c r="Q46" i="1"/>
  <c r="S46" i="1"/>
  <c r="AO46" i="1"/>
  <c r="BJ46" i="1"/>
  <c r="CE46" i="1"/>
  <c r="CZ46" i="1"/>
  <c r="DU46" i="1"/>
  <c r="EP46" i="1"/>
  <c r="FK46" i="1"/>
  <c r="GF46" i="1"/>
  <c r="I47" i="1"/>
  <c r="J47" i="1"/>
  <c r="H47" i="1"/>
  <c r="K47" i="1"/>
  <c r="L47" i="1"/>
  <c r="M47" i="1"/>
  <c r="N47" i="1"/>
  <c r="O47" i="1"/>
  <c r="P47" i="1"/>
  <c r="Q47" i="1"/>
  <c r="S47" i="1"/>
  <c r="AO47" i="1"/>
  <c r="BJ47" i="1"/>
  <c r="CE47" i="1"/>
  <c r="CZ47" i="1"/>
  <c r="DU47" i="1"/>
  <c r="EP47" i="1"/>
  <c r="FK47" i="1"/>
  <c r="GF47" i="1"/>
  <c r="F48" i="1"/>
  <c r="I48" i="1"/>
  <c r="J48" i="1"/>
  <c r="H48" i="1"/>
  <c r="K48" i="1"/>
  <c r="L48" i="1"/>
  <c r="M48" i="1"/>
  <c r="N48" i="1"/>
  <c r="O48" i="1"/>
  <c r="P48" i="1"/>
  <c r="Q48" i="1"/>
  <c r="S48" i="1"/>
  <c r="AO48" i="1"/>
  <c r="BJ48" i="1"/>
  <c r="CE48" i="1"/>
  <c r="CZ48" i="1"/>
  <c r="DU48" i="1"/>
  <c r="EP48" i="1"/>
  <c r="FK48" i="1"/>
  <c r="GF48" i="1"/>
  <c r="I49" i="1"/>
  <c r="J49" i="1"/>
  <c r="H49" i="1"/>
  <c r="K49" i="1"/>
  <c r="L49" i="1"/>
  <c r="M49" i="1"/>
  <c r="N49" i="1"/>
  <c r="O49" i="1"/>
  <c r="P49" i="1"/>
  <c r="Q49" i="1"/>
  <c r="S49" i="1"/>
  <c r="AO49" i="1"/>
  <c r="BJ49" i="1"/>
  <c r="CE49" i="1"/>
  <c r="CZ49" i="1"/>
  <c r="DU49" i="1"/>
  <c r="EP49" i="1"/>
  <c r="FK49" i="1"/>
  <c r="GF49" i="1"/>
  <c r="F50" i="1"/>
  <c r="I50" i="1"/>
  <c r="J50" i="1"/>
  <c r="H50" i="1"/>
  <c r="K50" i="1"/>
  <c r="L50" i="1"/>
  <c r="M50" i="1"/>
  <c r="N50" i="1"/>
  <c r="O50" i="1"/>
  <c r="P50" i="1"/>
  <c r="Q50" i="1"/>
  <c r="S50" i="1"/>
  <c r="AO50" i="1"/>
  <c r="BJ50" i="1"/>
  <c r="CE50" i="1"/>
  <c r="CZ50" i="1"/>
  <c r="DU50" i="1"/>
  <c r="EP50" i="1"/>
  <c r="FK50" i="1"/>
  <c r="GF50" i="1"/>
  <c r="I51" i="1"/>
  <c r="J51" i="1"/>
  <c r="H51" i="1"/>
  <c r="K51" i="1"/>
  <c r="L51" i="1"/>
  <c r="M51" i="1"/>
  <c r="N51" i="1"/>
  <c r="O51" i="1"/>
  <c r="P51" i="1"/>
  <c r="Q51" i="1"/>
  <c r="S51" i="1"/>
  <c r="AO51" i="1"/>
  <c r="BJ51" i="1"/>
  <c r="CE51" i="1"/>
  <c r="CZ51" i="1"/>
  <c r="DU51" i="1"/>
  <c r="EP51" i="1"/>
  <c r="FK51" i="1"/>
  <c r="GF51" i="1"/>
  <c r="F52" i="1"/>
  <c r="I52" i="1"/>
  <c r="J52" i="1"/>
  <c r="H52" i="1"/>
  <c r="K52" i="1"/>
  <c r="L52" i="1"/>
  <c r="M52" i="1"/>
  <c r="N52" i="1"/>
  <c r="O52" i="1"/>
  <c r="P52" i="1"/>
  <c r="Q52" i="1"/>
  <c r="S52" i="1"/>
  <c r="AO52" i="1"/>
  <c r="BJ52" i="1"/>
  <c r="CE52" i="1"/>
  <c r="CZ52" i="1"/>
  <c r="DU52" i="1"/>
  <c r="EP52" i="1"/>
  <c r="FK52" i="1"/>
  <c r="GF52" i="1"/>
  <c r="I53" i="1"/>
  <c r="J53" i="1"/>
  <c r="H53" i="1"/>
  <c r="K53" i="1"/>
  <c r="L53" i="1"/>
  <c r="M53" i="1"/>
  <c r="N53" i="1"/>
  <c r="O53" i="1"/>
  <c r="P53" i="1"/>
  <c r="Q53" i="1"/>
  <c r="S53" i="1"/>
  <c r="AO53" i="1"/>
  <c r="BJ53" i="1"/>
  <c r="CE53" i="1"/>
  <c r="CZ53" i="1"/>
  <c r="DU53" i="1"/>
  <c r="EP53" i="1"/>
  <c r="FK53" i="1"/>
  <c r="GF53" i="1"/>
  <c r="I54" i="1"/>
  <c r="J54" i="1"/>
  <c r="H54" i="1"/>
  <c r="K54" i="1"/>
  <c r="L54" i="1"/>
  <c r="M54" i="1"/>
  <c r="N54" i="1"/>
  <c r="O54" i="1"/>
  <c r="P54" i="1"/>
  <c r="Q54" i="1"/>
  <c r="S54" i="1"/>
  <c r="AO54" i="1"/>
  <c r="BJ54" i="1"/>
  <c r="CE54" i="1"/>
  <c r="CZ54" i="1"/>
  <c r="DU54" i="1"/>
  <c r="EP54" i="1"/>
  <c r="FK54" i="1"/>
  <c r="GF54" i="1"/>
  <c r="F55" i="1"/>
  <c r="I55" i="1"/>
  <c r="J55" i="1"/>
  <c r="H55" i="1"/>
  <c r="K55" i="1"/>
  <c r="L55" i="1"/>
  <c r="M55" i="1"/>
  <c r="N55" i="1"/>
  <c r="O55" i="1"/>
  <c r="P55" i="1"/>
  <c r="Q55" i="1"/>
  <c r="S55" i="1"/>
  <c r="AO55" i="1"/>
  <c r="BJ55" i="1"/>
  <c r="CE55" i="1"/>
  <c r="CZ55" i="1"/>
  <c r="DU55" i="1"/>
  <c r="EP55" i="1"/>
  <c r="FK55" i="1"/>
  <c r="GF55" i="1"/>
  <c r="I56" i="1"/>
  <c r="J56" i="1"/>
  <c r="H56" i="1"/>
  <c r="K56" i="1"/>
  <c r="L56" i="1"/>
  <c r="M56" i="1"/>
  <c r="N56" i="1"/>
  <c r="O56" i="1"/>
  <c r="P56" i="1"/>
  <c r="Q56" i="1"/>
  <c r="S56" i="1"/>
  <c r="AO56" i="1"/>
  <c r="BJ56" i="1"/>
  <c r="CE56" i="1"/>
  <c r="CZ56" i="1"/>
  <c r="DU56" i="1"/>
  <c r="EP56" i="1"/>
  <c r="FK56" i="1"/>
  <c r="GF56" i="1"/>
  <c r="F57" i="1"/>
  <c r="I57" i="1"/>
  <c r="J57" i="1"/>
  <c r="H57" i="1"/>
  <c r="K57" i="1"/>
  <c r="L57" i="1"/>
  <c r="M57" i="1"/>
  <c r="N57" i="1"/>
  <c r="O57" i="1"/>
  <c r="P57" i="1"/>
  <c r="Q57" i="1"/>
  <c r="S57" i="1"/>
  <c r="AO57" i="1"/>
  <c r="BJ57" i="1"/>
  <c r="CE57" i="1"/>
  <c r="CZ57" i="1"/>
  <c r="DU57" i="1"/>
  <c r="EP57" i="1"/>
  <c r="FK57" i="1"/>
  <c r="GF57" i="1"/>
  <c r="I58" i="1"/>
  <c r="J58" i="1"/>
  <c r="H58" i="1"/>
  <c r="K58" i="1"/>
  <c r="L58" i="1"/>
  <c r="M58" i="1"/>
  <c r="N58" i="1"/>
  <c r="O58" i="1"/>
  <c r="P58" i="1"/>
  <c r="Q58" i="1"/>
  <c r="S58" i="1"/>
  <c r="AO58" i="1"/>
  <c r="BJ58" i="1"/>
  <c r="CE58" i="1"/>
  <c r="CZ58" i="1"/>
  <c r="DU58" i="1"/>
  <c r="EP58" i="1"/>
  <c r="FK58" i="1"/>
  <c r="GF58" i="1"/>
  <c r="F59" i="1"/>
  <c r="I59" i="1"/>
  <c r="J59" i="1"/>
  <c r="H59" i="1"/>
  <c r="K59" i="1"/>
  <c r="L59" i="1"/>
  <c r="M59" i="1"/>
  <c r="N59" i="1"/>
  <c r="O59" i="1"/>
  <c r="P59" i="1"/>
  <c r="Q59" i="1"/>
  <c r="S59" i="1"/>
  <c r="AO59" i="1"/>
  <c r="BJ59" i="1"/>
  <c r="CE59" i="1"/>
  <c r="CZ59" i="1"/>
  <c r="DU59" i="1"/>
  <c r="EP59" i="1"/>
  <c r="FK59" i="1"/>
  <c r="GF59" i="1"/>
  <c r="I60" i="1"/>
  <c r="J60" i="1"/>
  <c r="H60" i="1"/>
  <c r="K60" i="1"/>
  <c r="L60" i="1"/>
  <c r="M60" i="1"/>
  <c r="N60" i="1"/>
  <c r="O60" i="1"/>
  <c r="P60" i="1"/>
  <c r="Q60" i="1"/>
  <c r="S60" i="1"/>
  <c r="AO60" i="1"/>
  <c r="BJ60" i="1"/>
  <c r="CE60" i="1"/>
  <c r="CZ60" i="1"/>
  <c r="DU60" i="1"/>
  <c r="EP60" i="1"/>
  <c r="FK60" i="1"/>
  <c r="GF60" i="1"/>
  <c r="J61" i="1"/>
  <c r="K61" i="1"/>
  <c r="L61" i="1"/>
  <c r="N61" i="1"/>
  <c r="O61" i="1"/>
  <c r="P61" i="1"/>
  <c r="Q61" i="1"/>
  <c r="T61" i="1"/>
  <c r="T78" i="1"/>
  <c r="AO61" i="1"/>
  <c r="BJ61" i="1"/>
  <c r="CE61" i="1"/>
  <c r="CZ61" i="1"/>
  <c r="DA61" i="1"/>
  <c r="I61" i="1"/>
  <c r="H61" i="1"/>
  <c r="DG61" i="1"/>
  <c r="DJ61" i="1"/>
  <c r="M61" i="1"/>
  <c r="DT61" i="1"/>
  <c r="EP61" i="1"/>
  <c r="FK61" i="1"/>
  <c r="GF61" i="1"/>
  <c r="I62" i="1"/>
  <c r="J62" i="1"/>
  <c r="K62" i="1"/>
  <c r="L62" i="1"/>
  <c r="M62" i="1"/>
  <c r="N62" i="1"/>
  <c r="O62" i="1"/>
  <c r="P62" i="1"/>
  <c r="Q62" i="1"/>
  <c r="S62" i="1"/>
  <c r="AO62" i="1"/>
  <c r="BJ62" i="1"/>
  <c r="G62" i="1"/>
  <c r="CE62" i="1"/>
  <c r="CZ62" i="1"/>
  <c r="DU62" i="1"/>
  <c r="EP62" i="1"/>
  <c r="FK62" i="1"/>
  <c r="GF62" i="1"/>
  <c r="I63" i="1"/>
  <c r="J63" i="1"/>
  <c r="K63" i="1"/>
  <c r="K78" i="1"/>
  <c r="L63" i="1"/>
  <c r="M63" i="1"/>
  <c r="N63" i="1"/>
  <c r="O63" i="1"/>
  <c r="O78" i="1"/>
  <c r="P63" i="1"/>
  <c r="Q63" i="1"/>
  <c r="S63" i="1"/>
  <c r="T63" i="1"/>
  <c r="AO63" i="1"/>
  <c r="BJ63" i="1"/>
  <c r="CE63" i="1"/>
  <c r="CZ63" i="1"/>
  <c r="DA63" i="1"/>
  <c r="DG63" i="1"/>
  <c r="DJ63" i="1"/>
  <c r="DJ78" i="1"/>
  <c r="DT63" i="1"/>
  <c r="DU63" i="1"/>
  <c r="EP63" i="1"/>
  <c r="FK63" i="1"/>
  <c r="GF63" i="1"/>
  <c r="J64" i="1"/>
  <c r="K64" i="1"/>
  <c r="L64" i="1"/>
  <c r="N64" i="1"/>
  <c r="O64" i="1"/>
  <c r="P64" i="1"/>
  <c r="Q64" i="1"/>
  <c r="T64" i="1"/>
  <c r="AO64" i="1"/>
  <c r="BJ64" i="1"/>
  <c r="CE64" i="1"/>
  <c r="CZ64" i="1"/>
  <c r="DA64" i="1"/>
  <c r="I64" i="1"/>
  <c r="H64" i="1"/>
  <c r="DG64" i="1"/>
  <c r="DJ64" i="1"/>
  <c r="M64" i="1"/>
  <c r="DT64" i="1"/>
  <c r="S64" i="1"/>
  <c r="EP64" i="1"/>
  <c r="FK64" i="1"/>
  <c r="GF64" i="1"/>
  <c r="I65" i="1"/>
  <c r="J65" i="1"/>
  <c r="K65" i="1"/>
  <c r="L65" i="1"/>
  <c r="M65" i="1"/>
  <c r="N65" i="1"/>
  <c r="O65" i="1"/>
  <c r="P65" i="1"/>
  <c r="Q65" i="1"/>
  <c r="S65" i="1"/>
  <c r="AO65" i="1"/>
  <c r="F65" i="1"/>
  <c r="BJ65" i="1"/>
  <c r="G65" i="1"/>
  <c r="CE65" i="1"/>
  <c r="CZ65" i="1"/>
  <c r="DU65" i="1"/>
  <c r="EP65" i="1"/>
  <c r="FK65" i="1"/>
  <c r="GF65" i="1"/>
  <c r="I66" i="1"/>
  <c r="J66" i="1"/>
  <c r="K66" i="1"/>
  <c r="L66" i="1"/>
  <c r="M66" i="1"/>
  <c r="N66" i="1"/>
  <c r="O66" i="1"/>
  <c r="P66" i="1"/>
  <c r="Q66" i="1"/>
  <c r="S66" i="1"/>
  <c r="AO66" i="1"/>
  <c r="BJ66" i="1"/>
  <c r="G66" i="1"/>
  <c r="CE66" i="1"/>
  <c r="CZ66" i="1"/>
  <c r="DU66" i="1"/>
  <c r="EP66" i="1"/>
  <c r="FK66" i="1"/>
  <c r="GF66" i="1"/>
  <c r="I67" i="1"/>
  <c r="J67" i="1"/>
  <c r="K67" i="1"/>
  <c r="L67" i="1"/>
  <c r="M67" i="1"/>
  <c r="N67" i="1"/>
  <c r="O67" i="1"/>
  <c r="P67" i="1"/>
  <c r="Q67" i="1"/>
  <c r="S67" i="1"/>
  <c r="AO67" i="1"/>
  <c r="F67" i="1"/>
  <c r="BJ67" i="1"/>
  <c r="G67" i="1"/>
  <c r="CE67" i="1"/>
  <c r="CZ67" i="1"/>
  <c r="DU67" i="1"/>
  <c r="EP67" i="1"/>
  <c r="FK67" i="1"/>
  <c r="GF67" i="1"/>
  <c r="I68" i="1"/>
  <c r="J68" i="1"/>
  <c r="K68" i="1"/>
  <c r="L68" i="1"/>
  <c r="M68" i="1"/>
  <c r="N68" i="1"/>
  <c r="O68" i="1"/>
  <c r="P68" i="1"/>
  <c r="Q68" i="1"/>
  <c r="T68" i="1"/>
  <c r="AO68" i="1"/>
  <c r="BJ68" i="1"/>
  <c r="CE68" i="1"/>
  <c r="CZ68" i="1"/>
  <c r="DU68" i="1"/>
  <c r="DV68" i="1"/>
  <c r="EB68" i="1"/>
  <c r="EE68" i="1"/>
  <c r="EO68" i="1"/>
  <c r="S68" i="1"/>
  <c r="FK68" i="1"/>
  <c r="GF68" i="1"/>
  <c r="J69" i="1"/>
  <c r="K69" i="1"/>
  <c r="L69" i="1"/>
  <c r="N69" i="1"/>
  <c r="O69" i="1"/>
  <c r="P69" i="1"/>
  <c r="Q69" i="1"/>
  <c r="R69" i="1"/>
  <c r="T69" i="1"/>
  <c r="AO69" i="1"/>
  <c r="G69" i="1"/>
  <c r="BJ69" i="1"/>
  <c r="F69" i="1"/>
  <c r="CE69" i="1"/>
  <c r="CZ69" i="1"/>
  <c r="DU69" i="1"/>
  <c r="DV69" i="1"/>
  <c r="EB69" i="1"/>
  <c r="EE69" i="1"/>
  <c r="M69" i="1"/>
  <c r="EO69" i="1"/>
  <c r="S69" i="1"/>
  <c r="EP69" i="1"/>
  <c r="FK69" i="1"/>
  <c r="GF69" i="1"/>
  <c r="I70" i="1"/>
  <c r="J70" i="1"/>
  <c r="K70" i="1"/>
  <c r="L70" i="1"/>
  <c r="M70" i="1"/>
  <c r="N70" i="1"/>
  <c r="O70" i="1"/>
  <c r="P70" i="1"/>
  <c r="Q70" i="1"/>
  <c r="T70" i="1"/>
  <c r="AO70" i="1"/>
  <c r="BJ70" i="1"/>
  <c r="CE70" i="1"/>
  <c r="CZ70" i="1"/>
  <c r="DU70" i="1"/>
  <c r="DV70" i="1"/>
  <c r="EB70" i="1"/>
  <c r="EE70" i="1"/>
  <c r="EO70" i="1"/>
  <c r="S70" i="1"/>
  <c r="FK70" i="1"/>
  <c r="GF70" i="1"/>
  <c r="J71" i="1"/>
  <c r="K71" i="1"/>
  <c r="L71" i="1"/>
  <c r="M71" i="1"/>
  <c r="N71" i="1"/>
  <c r="P71" i="1"/>
  <c r="Q71" i="1"/>
  <c r="T71" i="1"/>
  <c r="AO71" i="1"/>
  <c r="BJ71" i="1"/>
  <c r="CE71" i="1"/>
  <c r="CZ71" i="1"/>
  <c r="DU71" i="1"/>
  <c r="EP71" i="1"/>
  <c r="EQ71" i="1"/>
  <c r="I71" i="1"/>
  <c r="H71" i="1"/>
  <c r="EW71" i="1"/>
  <c r="FD71" i="1"/>
  <c r="O71" i="1"/>
  <c r="FJ71" i="1"/>
  <c r="GF71" i="1"/>
  <c r="I72" i="1"/>
  <c r="J72" i="1"/>
  <c r="K72" i="1"/>
  <c r="L72" i="1"/>
  <c r="M72" i="1"/>
  <c r="N72" i="1"/>
  <c r="O72" i="1"/>
  <c r="P72" i="1"/>
  <c r="Q72" i="1"/>
  <c r="S72" i="1"/>
  <c r="AO72" i="1"/>
  <c r="F72" i="1"/>
  <c r="BJ72" i="1"/>
  <c r="G72" i="1"/>
  <c r="CE72" i="1"/>
  <c r="CZ72" i="1"/>
  <c r="DU72" i="1"/>
  <c r="EP72" i="1"/>
  <c r="FK72" i="1"/>
  <c r="GF72" i="1"/>
  <c r="I73" i="1"/>
  <c r="J73" i="1"/>
  <c r="K73" i="1"/>
  <c r="L73" i="1"/>
  <c r="M73" i="1"/>
  <c r="N73" i="1"/>
  <c r="O73" i="1"/>
  <c r="P73" i="1"/>
  <c r="Q73" i="1"/>
  <c r="S73" i="1"/>
  <c r="AO73" i="1"/>
  <c r="BJ73" i="1"/>
  <c r="G73" i="1"/>
  <c r="CE73" i="1"/>
  <c r="CZ73" i="1"/>
  <c r="DU73" i="1"/>
  <c r="EP73" i="1"/>
  <c r="FK73" i="1"/>
  <c r="GF73" i="1"/>
  <c r="I74" i="1"/>
  <c r="J74" i="1"/>
  <c r="K74" i="1"/>
  <c r="L74" i="1"/>
  <c r="M74" i="1"/>
  <c r="N74" i="1"/>
  <c r="O74" i="1"/>
  <c r="P74" i="1"/>
  <c r="Q74" i="1"/>
  <c r="S74" i="1"/>
  <c r="T74" i="1"/>
  <c r="AO74" i="1"/>
  <c r="BJ74" i="1"/>
  <c r="CE74" i="1"/>
  <c r="CZ74" i="1"/>
  <c r="DU74" i="1"/>
  <c r="EP74" i="1"/>
  <c r="EQ74" i="1"/>
  <c r="EW74" i="1"/>
  <c r="EZ74" i="1"/>
  <c r="EZ78" i="1"/>
  <c r="FJ74" i="1"/>
  <c r="FK74" i="1"/>
  <c r="GF74" i="1"/>
  <c r="J75" i="1"/>
  <c r="K75" i="1"/>
  <c r="L75" i="1"/>
  <c r="N75" i="1"/>
  <c r="O75" i="1"/>
  <c r="P75" i="1"/>
  <c r="Q75" i="1"/>
  <c r="T75" i="1"/>
  <c r="AO75" i="1"/>
  <c r="BJ75" i="1"/>
  <c r="CE75" i="1"/>
  <c r="CZ75" i="1"/>
  <c r="DU75" i="1"/>
  <c r="EP75" i="1"/>
  <c r="EQ75" i="1"/>
  <c r="I75" i="1"/>
  <c r="H75" i="1"/>
  <c r="EW75" i="1"/>
  <c r="EZ75" i="1"/>
  <c r="M75" i="1"/>
  <c r="FJ75" i="1"/>
  <c r="S75" i="1"/>
  <c r="GF75" i="1"/>
  <c r="I76" i="1"/>
  <c r="J76" i="1"/>
  <c r="K76" i="1"/>
  <c r="L76" i="1"/>
  <c r="M76" i="1"/>
  <c r="N76" i="1"/>
  <c r="O76" i="1"/>
  <c r="P76" i="1"/>
  <c r="Q76" i="1"/>
  <c r="S76" i="1"/>
  <c r="AO76" i="1"/>
  <c r="F76" i="1"/>
  <c r="BJ76" i="1"/>
  <c r="G76" i="1"/>
  <c r="CE76" i="1"/>
  <c r="CZ76" i="1"/>
  <c r="DU76" i="1"/>
  <c r="EP76" i="1"/>
  <c r="FK76" i="1"/>
  <c r="GF76" i="1"/>
  <c r="I77" i="1"/>
  <c r="J77" i="1"/>
  <c r="K77" i="1"/>
  <c r="L77" i="1"/>
  <c r="M77" i="1"/>
  <c r="N77" i="1"/>
  <c r="O77" i="1"/>
  <c r="P77" i="1"/>
  <c r="Q77" i="1"/>
  <c r="S77" i="1"/>
  <c r="AO77" i="1"/>
  <c r="BJ77" i="1"/>
  <c r="G77" i="1"/>
  <c r="CE77" i="1"/>
  <c r="CZ77" i="1"/>
  <c r="DU77" i="1"/>
  <c r="EP77" i="1"/>
  <c r="FK77" i="1"/>
  <c r="GF77" i="1"/>
  <c r="M78" i="1"/>
  <c r="Q78" i="1"/>
  <c r="U78" i="1"/>
  <c r="U114" i="1"/>
  <c r="V78" i="1"/>
  <c r="W78" i="1"/>
  <c r="W114" i="1"/>
  <c r="X78" i="1"/>
  <c r="Y78" i="1"/>
  <c r="Y114" i="1"/>
  <c r="Z78" i="1"/>
  <c r="AA78" i="1"/>
  <c r="AA114" i="1"/>
  <c r="AB78" i="1"/>
  <c r="AC78" i="1"/>
  <c r="AC114" i="1"/>
  <c r="AD78" i="1"/>
  <c r="AE78" i="1"/>
  <c r="AE114" i="1"/>
  <c r="AF78" i="1"/>
  <c r="AG78" i="1"/>
  <c r="AG114" i="1"/>
  <c r="AH78" i="1"/>
  <c r="AI78" i="1"/>
  <c r="AI114" i="1"/>
  <c r="AJ78" i="1"/>
  <c r="AK78" i="1"/>
  <c r="AK114" i="1"/>
  <c r="AL78" i="1"/>
  <c r="AM78" i="1"/>
  <c r="AM114" i="1"/>
  <c r="AN78" i="1"/>
  <c r="AO78" i="1"/>
  <c r="AP78" i="1"/>
  <c r="AQ78" i="1"/>
  <c r="AQ114" i="1"/>
  <c r="AR78" i="1"/>
  <c r="AS78" i="1"/>
  <c r="AS114" i="1"/>
  <c r="AT78" i="1"/>
  <c r="AU78" i="1"/>
  <c r="AU114" i="1"/>
  <c r="AV78" i="1"/>
  <c r="AW78" i="1"/>
  <c r="AW114" i="1"/>
  <c r="AX78" i="1"/>
  <c r="AY78" i="1"/>
  <c r="AY114" i="1"/>
  <c r="AZ78" i="1"/>
  <c r="BA78" i="1"/>
  <c r="BA114" i="1"/>
  <c r="BB78" i="1"/>
  <c r="BC78" i="1"/>
  <c r="BC114" i="1"/>
  <c r="BD78" i="1"/>
  <c r="BE78" i="1"/>
  <c r="BE114" i="1"/>
  <c r="BF78" i="1"/>
  <c r="BG78" i="1"/>
  <c r="BG114" i="1"/>
  <c r="BH78" i="1"/>
  <c r="BI78" i="1"/>
  <c r="BI114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DA78" i="1"/>
  <c r="DB78" i="1"/>
  <c r="DC78" i="1"/>
  <c r="DD78" i="1"/>
  <c r="DE78" i="1"/>
  <c r="DF78" i="1"/>
  <c r="DG78" i="1"/>
  <c r="DH78" i="1"/>
  <c r="DI78" i="1"/>
  <c r="DK78" i="1"/>
  <c r="DL78" i="1"/>
  <c r="DM78" i="1"/>
  <c r="DN78" i="1"/>
  <c r="DO78" i="1"/>
  <c r="DP78" i="1"/>
  <c r="DQ78" i="1"/>
  <c r="DR78" i="1"/>
  <c r="DS78" i="1"/>
  <c r="DW78" i="1"/>
  <c r="DX78" i="1"/>
  <c r="DY78" i="1"/>
  <c r="DZ78" i="1"/>
  <c r="EA78" i="1"/>
  <c r="EC78" i="1"/>
  <c r="EC114" i="1"/>
  <c r="ED78" i="1"/>
  <c r="EE78" i="1"/>
  <c r="EE114" i="1"/>
  <c r="EF78" i="1"/>
  <c r="EG78" i="1"/>
  <c r="EG114" i="1"/>
  <c r="EH78" i="1"/>
  <c r="EI78" i="1"/>
  <c r="EI114" i="1"/>
  <c r="EJ78" i="1"/>
  <c r="EK78" i="1"/>
  <c r="EK114" i="1"/>
  <c r="EL78" i="1"/>
  <c r="EM78" i="1"/>
  <c r="EM114" i="1"/>
  <c r="EN78" i="1"/>
  <c r="EO78" i="1"/>
  <c r="EO114" i="1"/>
  <c r="EQ78" i="1"/>
  <c r="ER78" i="1"/>
  <c r="ES78" i="1"/>
  <c r="ET78" i="1"/>
  <c r="EU78" i="1"/>
  <c r="EV78" i="1"/>
  <c r="EW78" i="1"/>
  <c r="EX78" i="1"/>
  <c r="EY78" i="1"/>
  <c r="FA78" i="1"/>
  <c r="FB78" i="1"/>
  <c r="FC78" i="1"/>
  <c r="FD78" i="1"/>
  <c r="FE78" i="1"/>
  <c r="FF78" i="1"/>
  <c r="FG78" i="1"/>
  <c r="FH78" i="1"/>
  <c r="FI78" i="1"/>
  <c r="FL78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F80" i="1"/>
  <c r="I80" i="1"/>
  <c r="J80" i="1"/>
  <c r="H80" i="1"/>
  <c r="K80" i="1"/>
  <c r="L80" i="1"/>
  <c r="M80" i="1"/>
  <c r="N80" i="1"/>
  <c r="O80" i="1"/>
  <c r="P80" i="1"/>
  <c r="Q80" i="1"/>
  <c r="S80" i="1"/>
  <c r="AO80" i="1"/>
  <c r="BJ80" i="1"/>
  <c r="CE80" i="1"/>
  <c r="CZ80" i="1"/>
  <c r="DU80" i="1"/>
  <c r="EP80" i="1"/>
  <c r="FK80" i="1"/>
  <c r="GF80" i="1"/>
  <c r="I81" i="1"/>
  <c r="J81" i="1"/>
  <c r="H81" i="1"/>
  <c r="K81" i="1"/>
  <c r="L81" i="1"/>
  <c r="M81" i="1"/>
  <c r="N81" i="1"/>
  <c r="O81" i="1"/>
  <c r="P81" i="1"/>
  <c r="Q81" i="1"/>
  <c r="S81" i="1"/>
  <c r="AO81" i="1"/>
  <c r="BJ81" i="1"/>
  <c r="CE81" i="1"/>
  <c r="CZ81" i="1"/>
  <c r="DU81" i="1"/>
  <c r="EP81" i="1"/>
  <c r="FK81" i="1"/>
  <c r="GF81" i="1"/>
  <c r="F82" i="1"/>
  <c r="I82" i="1"/>
  <c r="J82" i="1"/>
  <c r="H82" i="1"/>
  <c r="K82" i="1"/>
  <c r="L82" i="1"/>
  <c r="M82" i="1"/>
  <c r="N82" i="1"/>
  <c r="O82" i="1"/>
  <c r="P82" i="1"/>
  <c r="Q82" i="1"/>
  <c r="S82" i="1"/>
  <c r="AO82" i="1"/>
  <c r="BJ82" i="1"/>
  <c r="CE82" i="1"/>
  <c r="CZ82" i="1"/>
  <c r="DU82" i="1"/>
  <c r="EP82" i="1"/>
  <c r="FK82" i="1"/>
  <c r="GF82" i="1"/>
  <c r="I83" i="1"/>
  <c r="J83" i="1"/>
  <c r="H83" i="1"/>
  <c r="K83" i="1"/>
  <c r="L83" i="1"/>
  <c r="M83" i="1"/>
  <c r="N83" i="1"/>
  <c r="O83" i="1"/>
  <c r="P83" i="1"/>
  <c r="Q83" i="1"/>
  <c r="S83" i="1"/>
  <c r="AO83" i="1"/>
  <c r="BJ83" i="1"/>
  <c r="CE83" i="1"/>
  <c r="CZ83" i="1"/>
  <c r="DU83" i="1"/>
  <c r="EP83" i="1"/>
  <c r="FK83" i="1"/>
  <c r="GF83" i="1"/>
  <c r="F84" i="1"/>
  <c r="I84" i="1"/>
  <c r="J84" i="1"/>
  <c r="H84" i="1"/>
  <c r="K84" i="1"/>
  <c r="L84" i="1"/>
  <c r="M84" i="1"/>
  <c r="N84" i="1"/>
  <c r="O84" i="1"/>
  <c r="P84" i="1"/>
  <c r="Q84" i="1"/>
  <c r="S84" i="1"/>
  <c r="AO84" i="1"/>
  <c r="BJ84" i="1"/>
  <c r="CE84" i="1"/>
  <c r="CZ84" i="1"/>
  <c r="DU84" i="1"/>
  <c r="EP84" i="1"/>
  <c r="FK84" i="1"/>
  <c r="GF84" i="1"/>
  <c r="I85" i="1"/>
  <c r="J85" i="1"/>
  <c r="H85" i="1"/>
  <c r="K85" i="1"/>
  <c r="L85" i="1"/>
  <c r="M85" i="1"/>
  <c r="N85" i="1"/>
  <c r="O85" i="1"/>
  <c r="P85" i="1"/>
  <c r="Q85" i="1"/>
  <c r="S85" i="1"/>
  <c r="AO85" i="1"/>
  <c r="BJ85" i="1"/>
  <c r="CE85" i="1"/>
  <c r="CZ85" i="1"/>
  <c r="DU85" i="1"/>
  <c r="EP85" i="1"/>
  <c r="FK85" i="1"/>
  <c r="GF85" i="1"/>
  <c r="F86" i="1"/>
  <c r="I86" i="1"/>
  <c r="J86" i="1"/>
  <c r="H86" i="1"/>
  <c r="K86" i="1"/>
  <c r="L86" i="1"/>
  <c r="M86" i="1"/>
  <c r="N86" i="1"/>
  <c r="O86" i="1"/>
  <c r="P86" i="1"/>
  <c r="Q86" i="1"/>
  <c r="S86" i="1"/>
  <c r="AO86" i="1"/>
  <c r="BJ86" i="1"/>
  <c r="CE86" i="1"/>
  <c r="CZ86" i="1"/>
  <c r="DU86" i="1"/>
  <c r="EP86" i="1"/>
  <c r="FK86" i="1"/>
  <c r="GF86" i="1"/>
  <c r="I87" i="1"/>
  <c r="J87" i="1"/>
  <c r="H87" i="1"/>
  <c r="K87" i="1"/>
  <c r="L87" i="1"/>
  <c r="M87" i="1"/>
  <c r="N87" i="1"/>
  <c r="O87" i="1"/>
  <c r="P87" i="1"/>
  <c r="Q87" i="1"/>
  <c r="S87" i="1"/>
  <c r="AO87" i="1"/>
  <c r="BJ87" i="1"/>
  <c r="CE87" i="1"/>
  <c r="CZ87" i="1"/>
  <c r="DU87" i="1"/>
  <c r="EP87" i="1"/>
  <c r="FK87" i="1"/>
  <c r="GF87" i="1"/>
  <c r="F88" i="1"/>
  <c r="I88" i="1"/>
  <c r="J88" i="1"/>
  <c r="H88" i="1"/>
  <c r="K88" i="1"/>
  <c r="L88" i="1"/>
  <c r="M88" i="1"/>
  <c r="N88" i="1"/>
  <c r="O88" i="1"/>
  <c r="P88" i="1"/>
  <c r="Q88" i="1"/>
  <c r="S88" i="1"/>
  <c r="AO88" i="1"/>
  <c r="BJ88" i="1"/>
  <c r="CE88" i="1"/>
  <c r="CZ88" i="1"/>
  <c r="DU88" i="1"/>
  <c r="EP88" i="1"/>
  <c r="FK88" i="1"/>
  <c r="GF88" i="1"/>
  <c r="I89" i="1"/>
  <c r="J89" i="1"/>
  <c r="H89" i="1"/>
  <c r="K89" i="1"/>
  <c r="L89" i="1"/>
  <c r="M89" i="1"/>
  <c r="N89" i="1"/>
  <c r="O89" i="1"/>
  <c r="P89" i="1"/>
  <c r="Q89" i="1"/>
  <c r="S89" i="1"/>
  <c r="AO89" i="1"/>
  <c r="BJ89" i="1"/>
  <c r="CE89" i="1"/>
  <c r="CZ89" i="1"/>
  <c r="DU89" i="1"/>
  <c r="EP89" i="1"/>
  <c r="FK89" i="1"/>
  <c r="GF89" i="1"/>
  <c r="F90" i="1"/>
  <c r="I90" i="1"/>
  <c r="J90" i="1"/>
  <c r="H90" i="1"/>
  <c r="K90" i="1"/>
  <c r="L90" i="1"/>
  <c r="M90" i="1"/>
  <c r="N90" i="1"/>
  <c r="O90" i="1"/>
  <c r="P90" i="1"/>
  <c r="Q90" i="1"/>
  <c r="S90" i="1"/>
  <c r="AO90" i="1"/>
  <c r="BJ90" i="1"/>
  <c r="CE90" i="1"/>
  <c r="CZ90" i="1"/>
  <c r="DU90" i="1"/>
  <c r="EP90" i="1"/>
  <c r="FK90" i="1"/>
  <c r="GF90" i="1"/>
  <c r="I91" i="1"/>
  <c r="J91" i="1"/>
  <c r="H91" i="1"/>
  <c r="K91" i="1"/>
  <c r="L91" i="1"/>
  <c r="M91" i="1"/>
  <c r="N91" i="1"/>
  <c r="O91" i="1"/>
  <c r="P91" i="1"/>
  <c r="Q91" i="1"/>
  <c r="S91" i="1"/>
  <c r="AO91" i="1"/>
  <c r="BJ91" i="1"/>
  <c r="CE91" i="1"/>
  <c r="CZ91" i="1"/>
  <c r="DU91" i="1"/>
  <c r="EP91" i="1"/>
  <c r="FK91" i="1"/>
  <c r="GF91" i="1"/>
  <c r="F92" i="1"/>
  <c r="I92" i="1"/>
  <c r="J92" i="1"/>
  <c r="H92" i="1"/>
  <c r="K92" i="1"/>
  <c r="L92" i="1"/>
  <c r="M92" i="1"/>
  <c r="N92" i="1"/>
  <c r="O92" i="1"/>
  <c r="P92" i="1"/>
  <c r="Q92" i="1"/>
  <c r="S92" i="1"/>
  <c r="AO92" i="1"/>
  <c r="BJ92" i="1"/>
  <c r="CE92" i="1"/>
  <c r="CZ92" i="1"/>
  <c r="DU92" i="1"/>
  <c r="EP92" i="1"/>
  <c r="FK92" i="1"/>
  <c r="GF92" i="1"/>
  <c r="I93" i="1"/>
  <c r="J93" i="1"/>
  <c r="H93" i="1"/>
  <c r="K93" i="1"/>
  <c r="L93" i="1"/>
  <c r="M93" i="1"/>
  <c r="N93" i="1"/>
  <c r="O93" i="1"/>
  <c r="P93" i="1"/>
  <c r="Q93" i="1"/>
  <c r="S93" i="1"/>
  <c r="AO93" i="1"/>
  <c r="BJ93" i="1"/>
  <c r="CE93" i="1"/>
  <c r="CZ93" i="1"/>
  <c r="DU93" i="1"/>
  <c r="EP93" i="1"/>
  <c r="FK93" i="1"/>
  <c r="GF93" i="1"/>
  <c r="I94" i="1"/>
  <c r="J94" i="1"/>
  <c r="H94" i="1"/>
  <c r="K94" i="1"/>
  <c r="L94" i="1"/>
  <c r="M94" i="1"/>
  <c r="N94" i="1"/>
  <c r="O94" i="1"/>
  <c r="P94" i="1"/>
  <c r="Q94" i="1"/>
  <c r="S94" i="1"/>
  <c r="AO94" i="1"/>
  <c r="G94" i="1"/>
  <c r="BJ94" i="1"/>
  <c r="CE94" i="1"/>
  <c r="CZ94" i="1"/>
  <c r="DU94" i="1"/>
  <c r="EP94" i="1"/>
  <c r="FK94" i="1"/>
  <c r="GF94" i="1"/>
  <c r="I95" i="1"/>
  <c r="J95" i="1"/>
  <c r="H95" i="1"/>
  <c r="K95" i="1"/>
  <c r="L95" i="1"/>
  <c r="M95" i="1"/>
  <c r="N95" i="1"/>
  <c r="O95" i="1"/>
  <c r="P95" i="1"/>
  <c r="Q95" i="1"/>
  <c r="S95" i="1"/>
  <c r="AO95" i="1"/>
  <c r="G95" i="1"/>
  <c r="BJ95" i="1"/>
  <c r="CE95" i="1"/>
  <c r="CZ95" i="1"/>
  <c r="DU95" i="1"/>
  <c r="EP95" i="1"/>
  <c r="FK95" i="1"/>
  <c r="GF95" i="1"/>
  <c r="I96" i="1"/>
  <c r="J96" i="1"/>
  <c r="H96" i="1"/>
  <c r="K96" i="1"/>
  <c r="L96" i="1"/>
  <c r="M96" i="1"/>
  <c r="N96" i="1"/>
  <c r="O96" i="1"/>
  <c r="P96" i="1"/>
  <c r="Q96" i="1"/>
  <c r="S96" i="1"/>
  <c r="AO96" i="1"/>
  <c r="BJ96" i="1"/>
  <c r="CE96" i="1"/>
  <c r="CZ96" i="1"/>
  <c r="DU96" i="1"/>
  <c r="EP96" i="1"/>
  <c r="FK96" i="1"/>
  <c r="GF96" i="1"/>
  <c r="F97" i="1"/>
  <c r="I97" i="1"/>
  <c r="J97" i="1"/>
  <c r="H97" i="1"/>
  <c r="K97" i="1"/>
  <c r="L97" i="1"/>
  <c r="M97" i="1"/>
  <c r="N97" i="1"/>
  <c r="O97" i="1"/>
  <c r="P97" i="1"/>
  <c r="Q97" i="1"/>
  <c r="S97" i="1"/>
  <c r="AO97" i="1"/>
  <c r="BJ97" i="1"/>
  <c r="CE97" i="1"/>
  <c r="CZ97" i="1"/>
  <c r="DU97" i="1"/>
  <c r="EP97" i="1"/>
  <c r="FK97" i="1"/>
  <c r="GF97" i="1"/>
  <c r="I98" i="1"/>
  <c r="J98" i="1"/>
  <c r="H98" i="1"/>
  <c r="K98" i="1"/>
  <c r="L98" i="1"/>
  <c r="M98" i="1"/>
  <c r="N98" i="1"/>
  <c r="O98" i="1"/>
  <c r="P98" i="1"/>
  <c r="Q98" i="1"/>
  <c r="S98" i="1"/>
  <c r="AO98" i="1"/>
  <c r="BJ98" i="1"/>
  <c r="CE98" i="1"/>
  <c r="CZ98" i="1"/>
  <c r="DU98" i="1"/>
  <c r="EP98" i="1"/>
  <c r="FK98" i="1"/>
  <c r="GF98" i="1"/>
  <c r="F99" i="1"/>
  <c r="I99" i="1"/>
  <c r="J99" i="1"/>
  <c r="H99" i="1"/>
  <c r="K99" i="1"/>
  <c r="L99" i="1"/>
  <c r="M99" i="1"/>
  <c r="N99" i="1"/>
  <c r="O99" i="1"/>
  <c r="P99" i="1"/>
  <c r="Q99" i="1"/>
  <c r="S99" i="1"/>
  <c r="AO99" i="1"/>
  <c r="BJ99" i="1"/>
  <c r="CE99" i="1"/>
  <c r="CZ99" i="1"/>
  <c r="DU99" i="1"/>
  <c r="EP99" i="1"/>
  <c r="FK99" i="1"/>
  <c r="GF99" i="1"/>
  <c r="I100" i="1"/>
  <c r="J100" i="1"/>
  <c r="H100" i="1"/>
  <c r="K100" i="1"/>
  <c r="L100" i="1"/>
  <c r="M100" i="1"/>
  <c r="N100" i="1"/>
  <c r="O100" i="1"/>
  <c r="P100" i="1"/>
  <c r="Q100" i="1"/>
  <c r="S100" i="1"/>
  <c r="AO100" i="1"/>
  <c r="BJ100" i="1"/>
  <c r="CE100" i="1"/>
  <c r="CZ100" i="1"/>
  <c r="DU100" i="1"/>
  <c r="EP100" i="1"/>
  <c r="FK100" i="1"/>
  <c r="GF100" i="1"/>
  <c r="F101" i="1"/>
  <c r="I101" i="1"/>
  <c r="J101" i="1"/>
  <c r="H101" i="1"/>
  <c r="K101" i="1"/>
  <c r="L101" i="1"/>
  <c r="M101" i="1"/>
  <c r="N101" i="1"/>
  <c r="O101" i="1"/>
  <c r="P101" i="1"/>
  <c r="Q101" i="1"/>
  <c r="S101" i="1"/>
  <c r="AO101" i="1"/>
  <c r="BJ101" i="1"/>
  <c r="CE101" i="1"/>
  <c r="CZ101" i="1"/>
  <c r="DU101" i="1"/>
  <c r="EP101" i="1"/>
  <c r="FK101" i="1"/>
  <c r="GF101" i="1"/>
  <c r="I102" i="1"/>
  <c r="J102" i="1"/>
  <c r="H102" i="1"/>
  <c r="K102" i="1"/>
  <c r="L102" i="1"/>
  <c r="M102" i="1"/>
  <c r="N102" i="1"/>
  <c r="O102" i="1"/>
  <c r="P102" i="1"/>
  <c r="Q102" i="1"/>
  <c r="S102" i="1"/>
  <c r="AO102" i="1"/>
  <c r="BJ102" i="1"/>
  <c r="CE102" i="1"/>
  <c r="CZ102" i="1"/>
  <c r="DU102" i="1"/>
  <c r="EP102" i="1"/>
  <c r="FK102" i="1"/>
  <c r="GF102" i="1"/>
  <c r="F103" i="1"/>
  <c r="I103" i="1"/>
  <c r="J103" i="1"/>
  <c r="H103" i="1"/>
  <c r="K103" i="1"/>
  <c r="L103" i="1"/>
  <c r="M103" i="1"/>
  <c r="N103" i="1"/>
  <c r="O103" i="1"/>
  <c r="P103" i="1"/>
  <c r="Q103" i="1"/>
  <c r="S103" i="1"/>
  <c r="AO103" i="1"/>
  <c r="BJ103" i="1"/>
  <c r="CE103" i="1"/>
  <c r="CZ103" i="1"/>
  <c r="DU103" i="1"/>
  <c r="EP103" i="1"/>
  <c r="FK103" i="1"/>
  <c r="GF103" i="1"/>
  <c r="I104" i="1"/>
  <c r="J104" i="1"/>
  <c r="H104" i="1"/>
  <c r="K104" i="1"/>
  <c r="L104" i="1"/>
  <c r="M104" i="1"/>
  <c r="N104" i="1"/>
  <c r="O104" i="1"/>
  <c r="P104" i="1"/>
  <c r="Q104" i="1"/>
  <c r="S104" i="1"/>
  <c r="AO104" i="1"/>
  <c r="BJ104" i="1"/>
  <c r="CE104" i="1"/>
  <c r="CZ104" i="1"/>
  <c r="DU104" i="1"/>
  <c r="EP104" i="1"/>
  <c r="FK104" i="1"/>
  <c r="GF104" i="1"/>
  <c r="F105" i="1"/>
  <c r="I105" i="1"/>
  <c r="J105" i="1"/>
  <c r="H105" i="1"/>
  <c r="K105" i="1"/>
  <c r="L105" i="1"/>
  <c r="M105" i="1"/>
  <c r="N105" i="1"/>
  <c r="O105" i="1"/>
  <c r="P105" i="1"/>
  <c r="Q105" i="1"/>
  <c r="S105" i="1"/>
  <c r="AO105" i="1"/>
  <c r="BJ105" i="1"/>
  <c r="CE105" i="1"/>
  <c r="CZ105" i="1"/>
  <c r="DU105" i="1"/>
  <c r="EP105" i="1"/>
  <c r="FK105" i="1"/>
  <c r="GF105" i="1"/>
  <c r="I107" i="1"/>
  <c r="J107" i="1"/>
  <c r="J108" i="1"/>
  <c r="K107" i="1"/>
  <c r="L107" i="1"/>
  <c r="L108" i="1"/>
  <c r="M107" i="1"/>
  <c r="N107" i="1"/>
  <c r="N108" i="1"/>
  <c r="O107" i="1"/>
  <c r="P107" i="1"/>
  <c r="P108" i="1"/>
  <c r="Q107" i="1"/>
  <c r="S107" i="1"/>
  <c r="AO107" i="1"/>
  <c r="BJ107" i="1"/>
  <c r="CE107" i="1"/>
  <c r="CE108" i="1"/>
  <c r="CZ107" i="1"/>
  <c r="DU107" i="1"/>
  <c r="DU108" i="1"/>
  <c r="EP107" i="1"/>
  <c r="FK107" i="1"/>
  <c r="FK108" i="1"/>
  <c r="GF107" i="1"/>
  <c r="I108" i="1"/>
  <c r="K108" i="1"/>
  <c r="M108" i="1"/>
  <c r="O108" i="1"/>
  <c r="Q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D114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DO108" i="1"/>
  <c r="DP108" i="1"/>
  <c r="DQ108" i="1"/>
  <c r="DR108" i="1"/>
  <c r="DS108" i="1"/>
  <c r="DT108" i="1"/>
  <c r="DV108" i="1"/>
  <c r="DW108" i="1"/>
  <c r="DX108" i="1"/>
  <c r="DY108" i="1"/>
  <c r="DZ108" i="1"/>
  <c r="EA108" i="1"/>
  <c r="EB108" i="1"/>
  <c r="EC108" i="1"/>
  <c r="ED108" i="1"/>
  <c r="EE108" i="1"/>
  <c r="EF108" i="1"/>
  <c r="EG108" i="1"/>
  <c r="EH108" i="1"/>
  <c r="EI108" i="1"/>
  <c r="EJ108" i="1"/>
  <c r="EK108" i="1"/>
  <c r="EL108" i="1"/>
  <c r="EM108" i="1"/>
  <c r="EN108" i="1"/>
  <c r="EO108" i="1"/>
  <c r="EP108" i="1"/>
  <c r="EQ108" i="1"/>
  <c r="ER108" i="1"/>
  <c r="ES108" i="1"/>
  <c r="ET108" i="1"/>
  <c r="EU108" i="1"/>
  <c r="EV108" i="1"/>
  <c r="EW108" i="1"/>
  <c r="EX108" i="1"/>
  <c r="EY108" i="1"/>
  <c r="EZ108" i="1"/>
  <c r="FA108" i="1"/>
  <c r="FB108" i="1"/>
  <c r="FC108" i="1"/>
  <c r="FD108" i="1"/>
  <c r="FE108" i="1"/>
  <c r="FF108" i="1"/>
  <c r="FG108" i="1"/>
  <c r="FH108" i="1"/>
  <c r="FI108" i="1"/>
  <c r="FJ108" i="1"/>
  <c r="FL108" i="1"/>
  <c r="FM108" i="1"/>
  <c r="FN108" i="1"/>
  <c r="FO108" i="1"/>
  <c r="FP108" i="1"/>
  <c r="FQ108" i="1"/>
  <c r="FR108" i="1"/>
  <c r="FS108" i="1"/>
  <c r="FT108" i="1"/>
  <c r="FU108" i="1"/>
  <c r="FV108" i="1"/>
  <c r="FW108" i="1"/>
  <c r="FX108" i="1"/>
  <c r="FY108" i="1"/>
  <c r="FZ108" i="1"/>
  <c r="GA108" i="1"/>
  <c r="GB108" i="1"/>
  <c r="GC108" i="1"/>
  <c r="GD108" i="1"/>
  <c r="GE108" i="1"/>
  <c r="GF108" i="1"/>
  <c r="I110" i="1"/>
  <c r="J110" i="1"/>
  <c r="K110" i="1"/>
  <c r="L110" i="1"/>
  <c r="M110" i="1"/>
  <c r="N110" i="1"/>
  <c r="O110" i="1"/>
  <c r="P110" i="1"/>
  <c r="Q110" i="1"/>
  <c r="S110" i="1"/>
  <c r="S113" i="1"/>
  <c r="AO110" i="1"/>
  <c r="BJ110" i="1"/>
  <c r="CE110" i="1"/>
  <c r="CZ110" i="1"/>
  <c r="DU110" i="1"/>
  <c r="EP110" i="1"/>
  <c r="FK110" i="1"/>
  <c r="GF110" i="1"/>
  <c r="I111" i="1"/>
  <c r="J111" i="1"/>
  <c r="K111" i="1"/>
  <c r="L111" i="1"/>
  <c r="M111" i="1"/>
  <c r="N111" i="1"/>
  <c r="O111" i="1"/>
  <c r="P111" i="1"/>
  <c r="Q111" i="1"/>
  <c r="S111" i="1"/>
  <c r="AO111" i="1"/>
  <c r="F111" i="1"/>
  <c r="BJ111" i="1"/>
  <c r="G111" i="1"/>
  <c r="CE111" i="1"/>
  <c r="CZ111" i="1"/>
  <c r="DU111" i="1"/>
  <c r="EP111" i="1"/>
  <c r="FK111" i="1"/>
  <c r="GF111" i="1"/>
  <c r="I112" i="1"/>
  <c r="J112" i="1"/>
  <c r="K112" i="1"/>
  <c r="L112" i="1"/>
  <c r="M112" i="1"/>
  <c r="N112" i="1"/>
  <c r="O112" i="1"/>
  <c r="P112" i="1"/>
  <c r="Q112" i="1"/>
  <c r="S112" i="1"/>
  <c r="AO112" i="1"/>
  <c r="BJ112" i="1"/>
  <c r="G112" i="1"/>
  <c r="CE112" i="1"/>
  <c r="CZ112" i="1"/>
  <c r="DU112" i="1"/>
  <c r="EP112" i="1"/>
  <c r="FK112" i="1"/>
  <c r="GF112" i="1"/>
  <c r="I113" i="1"/>
  <c r="J113" i="1"/>
  <c r="K113" i="1"/>
  <c r="L113" i="1"/>
  <c r="M113" i="1"/>
  <c r="N113" i="1"/>
  <c r="O113" i="1"/>
  <c r="P113" i="1"/>
  <c r="Q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DA113" i="1"/>
  <c r="DB113" i="1"/>
  <c r="DC113" i="1"/>
  <c r="DD113" i="1"/>
  <c r="DE113" i="1"/>
  <c r="DF113" i="1"/>
  <c r="DG113" i="1"/>
  <c r="DH113" i="1"/>
  <c r="DI113" i="1"/>
  <c r="DJ113" i="1"/>
  <c r="DK113" i="1"/>
  <c r="DK114" i="1"/>
  <c r="DL113" i="1"/>
  <c r="DM113" i="1"/>
  <c r="DM114" i="1"/>
  <c r="DN113" i="1"/>
  <c r="DO113" i="1"/>
  <c r="DO114" i="1"/>
  <c r="DP113" i="1"/>
  <c r="DQ113" i="1"/>
  <c r="DQ114" i="1"/>
  <c r="DR113" i="1"/>
  <c r="DS113" i="1"/>
  <c r="DS114" i="1"/>
  <c r="DT113" i="1"/>
  <c r="DU113" i="1"/>
  <c r="DV113" i="1"/>
  <c r="DW113" i="1"/>
  <c r="DW114" i="1"/>
  <c r="DX113" i="1"/>
  <c r="DY113" i="1"/>
  <c r="DY114" i="1"/>
  <c r="DZ113" i="1"/>
  <c r="EA113" i="1"/>
  <c r="EA114" i="1"/>
  <c r="EB113" i="1"/>
  <c r="EC113" i="1"/>
  <c r="ED113" i="1"/>
  <c r="EE113" i="1"/>
  <c r="EF113" i="1"/>
  <c r="EG113" i="1"/>
  <c r="EH113" i="1"/>
  <c r="EI113" i="1"/>
  <c r="EJ113" i="1"/>
  <c r="EK113" i="1"/>
  <c r="EL113" i="1"/>
  <c r="EM113" i="1"/>
  <c r="EN113" i="1"/>
  <c r="EO113" i="1"/>
  <c r="EQ113" i="1"/>
  <c r="ER113" i="1"/>
  <c r="ES113" i="1"/>
  <c r="ET113" i="1"/>
  <c r="EU113" i="1"/>
  <c r="EV113" i="1"/>
  <c r="EW113" i="1"/>
  <c r="EX113" i="1"/>
  <c r="EY113" i="1"/>
  <c r="EZ113" i="1"/>
  <c r="FA113" i="1"/>
  <c r="FB113" i="1"/>
  <c r="FC113" i="1"/>
  <c r="FD113" i="1"/>
  <c r="FE113" i="1"/>
  <c r="FF113" i="1"/>
  <c r="FG113" i="1"/>
  <c r="FH113" i="1"/>
  <c r="FI113" i="1"/>
  <c r="FJ113" i="1"/>
  <c r="FK113" i="1"/>
  <c r="FL113" i="1"/>
  <c r="FM113" i="1"/>
  <c r="FN113" i="1"/>
  <c r="FO113" i="1"/>
  <c r="FP113" i="1"/>
  <c r="FQ113" i="1"/>
  <c r="FR113" i="1"/>
  <c r="FS113" i="1"/>
  <c r="FT113" i="1"/>
  <c r="FU113" i="1"/>
  <c r="FV113" i="1"/>
  <c r="FW113" i="1"/>
  <c r="FX113" i="1"/>
  <c r="FY113" i="1"/>
  <c r="FZ113" i="1"/>
  <c r="GA113" i="1"/>
  <c r="GB113" i="1"/>
  <c r="GC113" i="1"/>
  <c r="GD113" i="1"/>
  <c r="GE113" i="1"/>
  <c r="T114" i="1"/>
  <c r="V114" i="1"/>
  <c r="X114" i="1"/>
  <c r="Z114" i="1"/>
  <c r="AB114" i="1"/>
  <c r="AD114" i="1"/>
  <c r="AF114" i="1"/>
  <c r="AH114" i="1"/>
  <c r="AJ114" i="1"/>
  <c r="AL114" i="1"/>
  <c r="AN114" i="1"/>
  <c r="AP114" i="1"/>
  <c r="AR114" i="1"/>
  <c r="AT114" i="1"/>
  <c r="AV114" i="1"/>
  <c r="AX114" i="1"/>
  <c r="AZ114" i="1"/>
  <c r="BB114" i="1"/>
  <c r="BD114" i="1"/>
  <c r="BF114" i="1"/>
  <c r="BH114" i="1"/>
  <c r="BL114" i="1"/>
  <c r="BN114" i="1"/>
  <c r="BP114" i="1"/>
  <c r="BR114" i="1"/>
  <c r="BT114" i="1"/>
  <c r="BV114" i="1"/>
  <c r="BX114" i="1"/>
  <c r="BZ114" i="1"/>
  <c r="CB114" i="1"/>
  <c r="CF114" i="1"/>
  <c r="CH114" i="1"/>
  <c r="CJ114" i="1"/>
  <c r="CL114" i="1"/>
  <c r="CN114" i="1"/>
  <c r="CP114" i="1"/>
  <c r="CR114" i="1"/>
  <c r="CT114" i="1"/>
  <c r="CV114" i="1"/>
  <c r="CX114" i="1"/>
  <c r="DB114" i="1"/>
  <c r="DD114" i="1"/>
  <c r="DF114" i="1"/>
  <c r="DH114" i="1"/>
  <c r="DJ114" i="1"/>
  <c r="DL114" i="1"/>
  <c r="DN114" i="1"/>
  <c r="DP114" i="1"/>
  <c r="DR114" i="1"/>
  <c r="DX114" i="1"/>
  <c r="DZ114" i="1"/>
  <c r="ED114" i="1"/>
  <c r="EF114" i="1"/>
  <c r="EH114" i="1"/>
  <c r="EJ114" i="1"/>
  <c r="EL114" i="1"/>
  <c r="EN114" i="1"/>
  <c r="ER114" i="1"/>
  <c r="ET114" i="1"/>
  <c r="EV114" i="1"/>
  <c r="EX114" i="1"/>
  <c r="EZ114" i="1"/>
  <c r="FB114" i="1"/>
  <c r="FD114" i="1"/>
  <c r="FF114" i="1"/>
  <c r="FH114" i="1"/>
  <c r="FL114" i="1"/>
  <c r="FN114" i="1"/>
  <c r="FP114" i="1"/>
  <c r="FR114" i="1"/>
  <c r="FT114" i="1"/>
  <c r="FV114" i="1"/>
  <c r="FX114" i="1"/>
  <c r="FZ114" i="1"/>
  <c r="GB114" i="1"/>
  <c r="GD114" i="1"/>
  <c r="H111" i="1"/>
  <c r="GF113" i="1"/>
  <c r="EP113" i="1"/>
  <c r="CZ113" i="1"/>
  <c r="BJ113" i="1"/>
  <c r="G110" i="1"/>
  <c r="G113" i="1"/>
  <c r="G107" i="1"/>
  <c r="G108" i="1"/>
  <c r="AO108" i="1"/>
  <c r="R107" i="1"/>
  <c r="R108" i="1"/>
  <c r="H107" i="1"/>
  <c r="H108" i="1"/>
  <c r="G104" i="1"/>
  <c r="R104" i="1"/>
  <c r="G102" i="1"/>
  <c r="R102" i="1"/>
  <c r="G100" i="1"/>
  <c r="R100" i="1"/>
  <c r="G98" i="1"/>
  <c r="R98" i="1"/>
  <c r="G96" i="1"/>
  <c r="F96" i="1"/>
  <c r="R96" i="1"/>
  <c r="F71" i="1"/>
  <c r="F112" i="1"/>
  <c r="H112" i="1"/>
  <c r="F110" i="1"/>
  <c r="F113" i="1"/>
  <c r="H110" i="1"/>
  <c r="F107" i="1"/>
  <c r="F108" i="1"/>
  <c r="G105" i="1"/>
  <c r="R105" i="1"/>
  <c r="F104" i="1"/>
  <c r="G103" i="1"/>
  <c r="R103" i="1"/>
  <c r="F102" i="1"/>
  <c r="G101" i="1"/>
  <c r="R101" i="1"/>
  <c r="F100" i="1"/>
  <c r="G99" i="1"/>
  <c r="R99" i="1"/>
  <c r="F98" i="1"/>
  <c r="G97" i="1"/>
  <c r="R97" i="1"/>
  <c r="DI114" i="1"/>
  <c r="DG114" i="1"/>
  <c r="DE114" i="1"/>
  <c r="DC114" i="1"/>
  <c r="DA114" i="1"/>
  <c r="FK78" i="1"/>
  <c r="GE114" i="1"/>
  <c r="GC114" i="1"/>
  <c r="GA114" i="1"/>
  <c r="FY114" i="1"/>
  <c r="FW114" i="1"/>
  <c r="FU114" i="1"/>
  <c r="FS114" i="1"/>
  <c r="FQ114" i="1"/>
  <c r="FO114" i="1"/>
  <c r="FM114" i="1"/>
  <c r="FI114" i="1"/>
  <c r="FG114" i="1"/>
  <c r="FE114" i="1"/>
  <c r="FC114" i="1"/>
  <c r="FA114" i="1"/>
  <c r="EY114" i="1"/>
  <c r="EW114" i="1"/>
  <c r="EU114" i="1"/>
  <c r="ES114" i="1"/>
  <c r="EQ114" i="1"/>
  <c r="CW114" i="1"/>
  <c r="CU114" i="1"/>
  <c r="CS114" i="1"/>
  <c r="CQ114" i="1"/>
  <c r="CO114" i="1"/>
  <c r="CM114" i="1"/>
  <c r="CK114" i="1"/>
  <c r="CI114" i="1"/>
  <c r="CG114" i="1"/>
  <c r="CC114" i="1"/>
  <c r="CA114" i="1"/>
  <c r="BY114" i="1"/>
  <c r="BW114" i="1"/>
  <c r="BU114" i="1"/>
  <c r="BS114" i="1"/>
  <c r="BQ114" i="1"/>
  <c r="BO114" i="1"/>
  <c r="BM114" i="1"/>
  <c r="BK114" i="1"/>
  <c r="R95" i="1"/>
  <c r="F95" i="1"/>
  <c r="R94" i="1"/>
  <c r="F94" i="1"/>
  <c r="G93" i="1"/>
  <c r="R93" i="1"/>
  <c r="G91" i="1"/>
  <c r="R91" i="1"/>
  <c r="G89" i="1"/>
  <c r="R89" i="1"/>
  <c r="G87" i="1"/>
  <c r="R87" i="1"/>
  <c r="G85" i="1"/>
  <c r="R85" i="1"/>
  <c r="G83" i="1"/>
  <c r="R83" i="1"/>
  <c r="G81" i="1"/>
  <c r="R81" i="1"/>
  <c r="H76" i="1"/>
  <c r="H74" i="1"/>
  <c r="H72" i="1"/>
  <c r="G71" i="1"/>
  <c r="EP70" i="1"/>
  <c r="F70" i="1"/>
  <c r="R70" i="1"/>
  <c r="G70" i="1"/>
  <c r="EP68" i="1"/>
  <c r="EB78" i="1"/>
  <c r="F68" i="1"/>
  <c r="R68" i="1"/>
  <c r="G68" i="1"/>
  <c r="H67" i="1"/>
  <c r="H65" i="1"/>
  <c r="H63" i="1"/>
  <c r="S61" i="1"/>
  <c r="S78" i="1"/>
  <c r="DT78" i="1"/>
  <c r="DT114" i="1"/>
  <c r="DU61" i="1"/>
  <c r="CZ78" i="1"/>
  <c r="BJ78" i="1"/>
  <c r="G60" i="1"/>
  <c r="R60" i="1"/>
  <c r="G58" i="1"/>
  <c r="R58" i="1"/>
  <c r="G56" i="1"/>
  <c r="R56" i="1"/>
  <c r="G54" i="1"/>
  <c r="R54" i="1"/>
  <c r="G51" i="1"/>
  <c r="F51" i="1"/>
  <c r="R51" i="1"/>
  <c r="G47" i="1"/>
  <c r="F47" i="1"/>
  <c r="R47" i="1"/>
  <c r="G43" i="1"/>
  <c r="F43" i="1"/>
  <c r="R43" i="1"/>
  <c r="H37" i="1"/>
  <c r="H33" i="1"/>
  <c r="G28" i="1"/>
  <c r="F28" i="1"/>
  <c r="R28" i="1"/>
  <c r="EP25" i="1"/>
  <c r="R25" i="1"/>
  <c r="EB29" i="1"/>
  <c r="F25" i="1"/>
  <c r="G25" i="1"/>
  <c r="H24" i="1"/>
  <c r="Q29" i="1"/>
  <c r="Q114" i="1"/>
  <c r="O29" i="1"/>
  <c r="O114" i="1"/>
  <c r="M29" i="1"/>
  <c r="M114" i="1"/>
  <c r="K29" i="1"/>
  <c r="K114" i="1"/>
  <c r="H20" i="1"/>
  <c r="I29" i="1"/>
  <c r="F19" i="1"/>
  <c r="FK29" i="1"/>
  <c r="F17" i="1"/>
  <c r="G17" i="1"/>
  <c r="AO29" i="1"/>
  <c r="AO114" i="1"/>
  <c r="R17" i="1"/>
  <c r="P29" i="1"/>
  <c r="L29" i="1"/>
  <c r="H17" i="1"/>
  <c r="R112" i="1"/>
  <c r="R111" i="1"/>
  <c r="R110" i="1"/>
  <c r="F93" i="1"/>
  <c r="G92" i="1"/>
  <c r="R92" i="1"/>
  <c r="F91" i="1"/>
  <c r="G90" i="1"/>
  <c r="R90" i="1"/>
  <c r="F89" i="1"/>
  <c r="G88" i="1"/>
  <c r="R88" i="1"/>
  <c r="F87" i="1"/>
  <c r="G86" i="1"/>
  <c r="R86" i="1"/>
  <c r="F85" i="1"/>
  <c r="G84" i="1"/>
  <c r="R84" i="1"/>
  <c r="F83" i="1"/>
  <c r="G82" i="1"/>
  <c r="R82" i="1"/>
  <c r="F81" i="1"/>
  <c r="G80" i="1"/>
  <c r="R80" i="1"/>
  <c r="F77" i="1"/>
  <c r="H77" i="1"/>
  <c r="FK75" i="1"/>
  <c r="R75" i="1"/>
  <c r="F74" i="1"/>
  <c r="R74" i="1"/>
  <c r="G74" i="1"/>
  <c r="F73" i="1"/>
  <c r="H73" i="1"/>
  <c r="S71" i="1"/>
  <c r="FJ78" i="1"/>
  <c r="FJ114" i="1"/>
  <c r="FK71" i="1"/>
  <c r="R71" i="1"/>
  <c r="H70" i="1"/>
  <c r="I69" i="1"/>
  <c r="DV78" i="1"/>
  <c r="DV114" i="1"/>
  <c r="H68" i="1"/>
  <c r="F66" i="1"/>
  <c r="H66" i="1"/>
  <c r="DU64" i="1"/>
  <c r="R64" i="1"/>
  <c r="F63" i="1"/>
  <c r="R63" i="1"/>
  <c r="G63" i="1"/>
  <c r="F62" i="1"/>
  <c r="H62" i="1"/>
  <c r="GF78" i="1"/>
  <c r="EP78" i="1"/>
  <c r="G61" i="1"/>
  <c r="F60" i="1"/>
  <c r="G59" i="1"/>
  <c r="R59" i="1"/>
  <c r="F58" i="1"/>
  <c r="G57" i="1"/>
  <c r="R57" i="1"/>
  <c r="F56" i="1"/>
  <c r="G55" i="1"/>
  <c r="R55" i="1"/>
  <c r="F54" i="1"/>
  <c r="G53" i="1"/>
  <c r="F53" i="1"/>
  <c r="R53" i="1"/>
  <c r="G49" i="1"/>
  <c r="F49" i="1"/>
  <c r="R49" i="1"/>
  <c r="G45" i="1"/>
  <c r="F45" i="1"/>
  <c r="R45" i="1"/>
  <c r="G41" i="1"/>
  <c r="F41" i="1"/>
  <c r="R41" i="1"/>
  <c r="P78" i="1"/>
  <c r="N78" i="1"/>
  <c r="N114" i="1"/>
  <c r="L78" i="1"/>
  <c r="J78" i="1"/>
  <c r="J114" i="1"/>
  <c r="H41" i="1"/>
  <c r="I39" i="1"/>
  <c r="H35" i="1"/>
  <c r="S39" i="1"/>
  <c r="F39" i="1"/>
  <c r="H31" i="1"/>
  <c r="G26" i="1"/>
  <c r="F26" i="1"/>
  <c r="R26" i="1"/>
  <c r="S22" i="1"/>
  <c r="DU22" i="1"/>
  <c r="R22" i="1"/>
  <c r="F22" i="1"/>
  <c r="G19" i="1"/>
  <c r="R77" i="1"/>
  <c r="R76" i="1"/>
  <c r="R73" i="1"/>
  <c r="R72" i="1"/>
  <c r="R67" i="1"/>
  <c r="R66" i="1"/>
  <c r="R65" i="1"/>
  <c r="R62" i="1"/>
  <c r="G52" i="1"/>
  <c r="R52" i="1"/>
  <c r="G50" i="1"/>
  <c r="R50" i="1"/>
  <c r="G48" i="1"/>
  <c r="R48" i="1"/>
  <c r="G46" i="1"/>
  <c r="R46" i="1"/>
  <c r="G44" i="1"/>
  <c r="R44" i="1"/>
  <c r="G42" i="1"/>
  <c r="R42" i="1"/>
  <c r="F38" i="1"/>
  <c r="H38" i="1"/>
  <c r="F36" i="1"/>
  <c r="H36" i="1"/>
  <c r="F34" i="1"/>
  <c r="H34" i="1"/>
  <c r="F32" i="1"/>
  <c r="H32" i="1"/>
  <c r="GF39" i="1"/>
  <c r="EP39" i="1"/>
  <c r="CZ39" i="1"/>
  <c r="BJ39" i="1"/>
  <c r="BJ114" i="1"/>
  <c r="G31" i="1"/>
  <c r="G39" i="1"/>
  <c r="G27" i="1"/>
  <c r="R27" i="1"/>
  <c r="H25" i="1"/>
  <c r="F23" i="1"/>
  <c r="H23" i="1"/>
  <c r="CZ21" i="1"/>
  <c r="CY29" i="1"/>
  <c r="CY114" i="1"/>
  <c r="F21" i="1"/>
  <c r="S21" i="1"/>
  <c r="H21" i="1"/>
  <c r="S19" i="1"/>
  <c r="S29" i="1"/>
  <c r="S114" i="1"/>
  <c r="CE19" i="1"/>
  <c r="R19" i="1"/>
  <c r="G18" i="1"/>
  <c r="R18" i="1"/>
  <c r="R38" i="1"/>
  <c r="R37" i="1"/>
  <c r="R36" i="1"/>
  <c r="R35" i="1"/>
  <c r="R34" i="1"/>
  <c r="R33" i="1"/>
  <c r="R32" i="1"/>
  <c r="R31" i="1"/>
  <c r="R24" i="1"/>
  <c r="R23" i="1"/>
  <c r="R20" i="1"/>
  <c r="G21" i="1"/>
  <c r="CZ29" i="1"/>
  <c r="CZ114" i="1"/>
  <c r="H78" i="1"/>
  <c r="H29" i="1"/>
  <c r="H114" i="1"/>
  <c r="P114" i="1"/>
  <c r="F29" i="1"/>
  <c r="DU29" i="1"/>
  <c r="DU78" i="1"/>
  <c r="G64" i="1"/>
  <c r="R39" i="1"/>
  <c r="R21" i="1"/>
  <c r="G22" i="1"/>
  <c r="GF114" i="1"/>
  <c r="EP29" i="1"/>
  <c r="EP114" i="1"/>
  <c r="H39" i="1"/>
  <c r="R61" i="1"/>
  <c r="R78" i="1"/>
  <c r="H69" i="1"/>
  <c r="I78" i="1"/>
  <c r="I114" i="1"/>
  <c r="R113" i="1"/>
  <c r="L114" i="1"/>
  <c r="R29" i="1"/>
  <c r="G29" i="1"/>
  <c r="CE29" i="1"/>
  <c r="CE114" i="1"/>
  <c r="FK114" i="1"/>
  <c r="EB114" i="1"/>
  <c r="F61" i="1"/>
  <c r="F78" i="1"/>
  <c r="G75" i="1"/>
  <c r="G78" i="1"/>
  <c r="H113" i="1"/>
  <c r="F64" i="1"/>
  <c r="F75" i="1"/>
  <c r="G114" i="1"/>
  <c r="F114" i="1"/>
  <c r="R114" i="1"/>
  <c r="DU114" i="1"/>
</calcChain>
</file>

<file path=xl/sharedStrings.xml><?xml version="1.0" encoding="utf-8"?>
<sst xmlns="http://schemas.openxmlformats.org/spreadsheetml/2006/main" count="520" uniqueCount="241">
  <si>
    <t>Wydział Elektryczny</t>
  </si>
  <si>
    <t>Nazwa kierunku studiów</t>
  </si>
  <si>
    <t>Automatyka i robotyka</t>
  </si>
  <si>
    <t>Dziedziny nauki</t>
  </si>
  <si>
    <t>dziedzina nauk inżynieryjno-technicznych</t>
  </si>
  <si>
    <t>Dyscypliny naukowe</t>
  </si>
  <si>
    <t>automatyka, elektronika i elektrotechnika (100%)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</si>
  <si>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</si>
  <si>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</si>
  <si>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</si>
  <si>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</si>
  <si>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</si>
  <si>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</si>
  <si>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</si>
  <si>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</si>
  <si>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</si>
  <si>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</si>
  <si>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</si>
  <si>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AR_1A_S_2021_2022_Z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</si>
  <si>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</si>
  <si>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</si>
  <si>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</si>
  <si>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</si>
  <si>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</si>
  <si>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</si>
  <si>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</si>
  <si>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</si>
  <si>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</si>
  <si>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</si>
  <si>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</si>
  <si>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</si>
  <si>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</si>
  <si>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</si>
  <si>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</si>
  <si>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</si>
  <si>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</si>
  <si>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</si>
  <si>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</si>
  <si>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</si>
  <si>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</si>
  <si>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</si>
  <si>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</si>
  <si>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</si>
  <si>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</si>
  <si>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</si>
  <si>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</si>
  <si>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</si>
  <si>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</si>
  <si>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</si>
  <si>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</si>
  <si>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</si>
  <si>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</si>
  <si>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</si>
  <si>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</si>
  <si>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</si>
  <si>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</si>
  <si>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</si>
  <si>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</si>
  <si>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</si>
  <si>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</si>
  <si>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</si>
  <si>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</si>
  <si>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Problemy ekologiczne w technice</t>
  </si>
  <si>
    <t>A02</t>
  </si>
  <si>
    <t>Wychowanie fizyczne 1</t>
  </si>
  <si>
    <t>Blok obieralny 2</t>
  </si>
  <si>
    <t>A04</t>
  </si>
  <si>
    <t>Wychowanie fizyczne 2</t>
  </si>
  <si>
    <t>Blok obieralny 4</t>
  </si>
  <si>
    <t>Blok obieralny 5</t>
  </si>
  <si>
    <t>e</t>
  </si>
  <si>
    <t>A07</t>
  </si>
  <si>
    <t>BHP i ergonomia</t>
  </si>
  <si>
    <t>A08</t>
  </si>
  <si>
    <t>Ochrona własności intelektualnej</t>
  </si>
  <si>
    <t>Blok obieralny 6</t>
  </si>
  <si>
    <t>A10</t>
  </si>
  <si>
    <t>Socjologia</t>
  </si>
  <si>
    <t>A11</t>
  </si>
  <si>
    <t>Etyka</t>
  </si>
  <si>
    <t>A14</t>
  </si>
  <si>
    <t>Filozofia</t>
  </si>
  <si>
    <t>Razem</t>
  </si>
  <si>
    <t>Moduły/Przedmioty kształcenia podstawowego</t>
  </si>
  <si>
    <t>B01</t>
  </si>
  <si>
    <t>Algebra</t>
  </si>
  <si>
    <t>B02</t>
  </si>
  <si>
    <t>Wprowadzenie do analizy matematycznej</t>
  </si>
  <si>
    <t>B03</t>
  </si>
  <si>
    <t>Podstawy algorytmizacji i programowania</t>
  </si>
  <si>
    <t>B04</t>
  </si>
  <si>
    <t>Grafika inżynierska</t>
  </si>
  <si>
    <t>B05</t>
  </si>
  <si>
    <t>Fizyka 1</t>
  </si>
  <si>
    <t>B06</t>
  </si>
  <si>
    <t>Informatyka i programowanie obiektowe</t>
  </si>
  <si>
    <t>B07</t>
  </si>
  <si>
    <t>Analiza matematyczna</t>
  </si>
  <si>
    <t>B08</t>
  </si>
  <si>
    <t>Fizyka 2</t>
  </si>
  <si>
    <t>Moduły/Przedmioty kształcenia kierunkowego</t>
  </si>
  <si>
    <t>C01</t>
  </si>
  <si>
    <t>Wprowadzenie do automatyki i robotyki</t>
  </si>
  <si>
    <t>C02</t>
  </si>
  <si>
    <t>Komputerowe wspomaganie prac inżynierskich</t>
  </si>
  <si>
    <t>C03</t>
  </si>
  <si>
    <t>Metody matematyczne automatyki i robotyki</t>
  </si>
  <si>
    <t>C04</t>
  </si>
  <si>
    <t>Inżynieria materiałowa</t>
  </si>
  <si>
    <t>C05</t>
  </si>
  <si>
    <t>Sygnały i systemy dynamiczne</t>
  </si>
  <si>
    <t>C06</t>
  </si>
  <si>
    <t>Sterowniki swobodnie programowalne</t>
  </si>
  <si>
    <t>C07</t>
  </si>
  <si>
    <t>Elektrotechnika</t>
  </si>
  <si>
    <t>C08</t>
  </si>
  <si>
    <t>Teoria sterowania</t>
  </si>
  <si>
    <t>C09</t>
  </si>
  <si>
    <t>Projektowanie układów sterowania dyskretnego</t>
  </si>
  <si>
    <t>C10</t>
  </si>
  <si>
    <t>Modelowanie i identyfikacja procesów</t>
  </si>
  <si>
    <t>C11</t>
  </si>
  <si>
    <t>Metrologia przemysłowa</t>
  </si>
  <si>
    <t>C12</t>
  </si>
  <si>
    <t>Informatyka przemysłowa</t>
  </si>
  <si>
    <t>C13</t>
  </si>
  <si>
    <t>Elektronika analogowa i cyfrowa</t>
  </si>
  <si>
    <t>C14</t>
  </si>
  <si>
    <t>Maszyny i napędy elektryczne</t>
  </si>
  <si>
    <t>C15</t>
  </si>
  <si>
    <t>Mikrokontrolery i urządzenia wbudowane</t>
  </si>
  <si>
    <t>C16</t>
  </si>
  <si>
    <t>Cyfrowe algorytmy sterowania</t>
  </si>
  <si>
    <t>C17</t>
  </si>
  <si>
    <t>Nieliniowe układy sterowania</t>
  </si>
  <si>
    <t>C18</t>
  </si>
  <si>
    <t>Teoria manipulatorów</t>
  </si>
  <si>
    <t>C19</t>
  </si>
  <si>
    <t>Techniki przetwarzania sygnałów</t>
  </si>
  <si>
    <t>C20</t>
  </si>
  <si>
    <t>Metody sztucznej inteligencji i inżynierii wiedzy</t>
  </si>
  <si>
    <t>Blok obieralny 7</t>
  </si>
  <si>
    <t>C22</t>
  </si>
  <si>
    <t>Technika regulacji automatycznej</t>
  </si>
  <si>
    <t>Blok obieralny 8</t>
  </si>
  <si>
    <t>Blok obieralny 9</t>
  </si>
  <si>
    <t>C25</t>
  </si>
  <si>
    <t>Platformy systemów wbudowanych</t>
  </si>
  <si>
    <t>C26</t>
  </si>
  <si>
    <t>Przetwarzanie i analiza obrazów</t>
  </si>
  <si>
    <t>C27</t>
  </si>
  <si>
    <t>Sterowanie optymalne i modalne</t>
  </si>
  <si>
    <t>Blok obieralny 10</t>
  </si>
  <si>
    <t>Blok obieralny 11</t>
  </si>
  <si>
    <t>Blok obieralny 12</t>
  </si>
  <si>
    <t>Blok obieralny 13</t>
  </si>
  <si>
    <t>C32</t>
  </si>
  <si>
    <t>Praca dyplomowa inżynierska</t>
  </si>
  <si>
    <t>C33</t>
  </si>
  <si>
    <t>Seminarium dyplomowe</t>
  </si>
  <si>
    <t>Blok obieralny 14</t>
  </si>
  <si>
    <t>Blok obieralny 15</t>
  </si>
  <si>
    <t>C36</t>
  </si>
  <si>
    <t>Instalacje elektryczne</t>
  </si>
  <si>
    <t>C37</t>
  </si>
  <si>
    <t>Miernictwo wielkości nieelektrycznych</t>
  </si>
  <si>
    <t>Moduły/Przedmioty obieralne</t>
  </si>
  <si>
    <t>A03.1</t>
  </si>
  <si>
    <t>Język angielski 1</t>
  </si>
  <si>
    <t>A03.2</t>
  </si>
  <si>
    <t>Język niemiecki 1</t>
  </si>
  <si>
    <t>A05.1</t>
  </si>
  <si>
    <t>Język angielski 2</t>
  </si>
  <si>
    <t>A05.2</t>
  </si>
  <si>
    <t>Język niemiecki 2</t>
  </si>
  <si>
    <t>A06.1</t>
  </si>
  <si>
    <t>Język angielski 3</t>
  </si>
  <si>
    <t>A06.2</t>
  </si>
  <si>
    <t>Język niemiecki 3</t>
  </si>
  <si>
    <t>A09.1</t>
  </si>
  <si>
    <t>Aspekty prawne przedsiębiorczości</t>
  </si>
  <si>
    <t>A09.2</t>
  </si>
  <si>
    <t>Ekonomika zarządzania jakością</t>
  </si>
  <si>
    <t>C21.1</t>
  </si>
  <si>
    <t>Przemysłowe systemy wizualizacji i monitorowania procesów</t>
  </si>
  <si>
    <t>C21.2</t>
  </si>
  <si>
    <t>Diagnostyka i nadzór procesów przemysłowych</t>
  </si>
  <si>
    <t>C23.1</t>
  </si>
  <si>
    <t>Optoelektronika w automatyce</t>
  </si>
  <si>
    <t>C23.2</t>
  </si>
  <si>
    <t>Czujniki fotoniczne i systemy światłowodowe w automatyce i robotyce</t>
  </si>
  <si>
    <t>C24.1</t>
  </si>
  <si>
    <t>Programowanie cyfrowych serwonapędów</t>
  </si>
  <si>
    <t>C24.2</t>
  </si>
  <si>
    <t>Projektowanie systemów kontrolno-pomiarowych</t>
  </si>
  <si>
    <t>C28.1</t>
  </si>
  <si>
    <t>Roboty mobilne</t>
  </si>
  <si>
    <t>C28.2</t>
  </si>
  <si>
    <t>Metody nawigacji w robotyce mobilnej</t>
  </si>
  <si>
    <t>C29.1</t>
  </si>
  <si>
    <t>Elementy identyfikacji w zastosowaniach pomiarowych</t>
  </si>
  <si>
    <t>C29.2</t>
  </si>
  <si>
    <t>Analiza danych pomiarowych</t>
  </si>
  <si>
    <t>C30.1</t>
  </si>
  <si>
    <t>Inżynierskie metody optymalizacji</t>
  </si>
  <si>
    <t>C30.2</t>
  </si>
  <si>
    <t>Elementy programowania matematycznego</t>
  </si>
  <si>
    <t>C31.1</t>
  </si>
  <si>
    <t>Sterowanie procesami dyskretnymi</t>
  </si>
  <si>
    <t>C31.2</t>
  </si>
  <si>
    <t>Badania operacyjne</t>
  </si>
  <si>
    <t>C34.1</t>
  </si>
  <si>
    <t>Robotyka przemysłowa</t>
  </si>
  <si>
    <t>C34.2</t>
  </si>
  <si>
    <t>Projektowanie stanowisk zrobotyzowanych</t>
  </si>
  <si>
    <t>C35.1</t>
  </si>
  <si>
    <t>Sterowanie złożonymi układami mechanicznymi</t>
  </si>
  <si>
    <t>C35.2</t>
  </si>
  <si>
    <t>Elementy nieliniowego modelowania i sterowania</t>
  </si>
  <si>
    <t>Praktyki zawodowe (w tygodniach)</t>
  </si>
  <si>
    <t>P01</t>
  </si>
  <si>
    <t>Praktyka zawodowa</t>
  </si>
  <si>
    <t>Przedmioty jednorazowe</t>
  </si>
  <si>
    <t>A12</t>
  </si>
  <si>
    <t>Szkolenie BHP i przeciwpożarowe</t>
  </si>
  <si>
    <t>A13</t>
  </si>
  <si>
    <t>Szkolenie biblioteczne</t>
  </si>
  <si>
    <t>A15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</si>
  <si>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</si>
  <si>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</si>
  <si>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</si>
  <si>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</si>
  <si>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</si>
  <si>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</si>
  <si>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</si>
  <si>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</si>
  <si>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lektorat</t>
  </si>
  <si>
    <t>projekty</t>
  </si>
  <si>
    <t>praca dyplomowa</t>
  </si>
  <si>
    <t>praktyki</t>
  </si>
  <si>
    <t xml:space="preserve">Załącznik nr 1 do Uchwały nr  162 Senatu ZUT z dnia 28 czerwca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</si>
</sst>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6DA69467-6F3D-4AD7-9B93-53466854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209550</xdr:colOff>
      <xdr:row>3</xdr:row>
      <xdr:rowOff>123825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D78D6048-AC49-461B-901E-2D81FB40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28"/>
  <sheetViews>
    <sheetView tabSelected="1" topLeftCell="AU1" workbookViewId="0">
      <selection activeCell="BV9" sqref="BV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85546875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85546875" customWidth="1"/>
    <col min="49" max="49" width="3.5703125" customWidth="1"/>
    <col min="50" max="50" width="2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85546875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85546875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85546875" customWidth="1"/>
    <col min="112" max="112" width="3.5703125" customWidth="1"/>
    <col min="113" max="113" width="2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5" width="3.85546875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2" width="3.85546875" customWidth="1"/>
    <col min="133" max="133" width="3.5703125" customWidth="1"/>
    <col min="134" max="134" width="2" customWidth="1"/>
    <col min="135" max="135" width="3.5703125" customWidth="1"/>
    <col min="136" max="136" width="2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6" width="3.85546875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1" width="3.5703125" customWidth="1"/>
    <col min="152" max="152" width="2" customWidth="1"/>
    <col min="153" max="153" width="3.85546875" customWidth="1"/>
    <col min="154" max="154" width="3.5703125" customWidth="1"/>
    <col min="155" max="155" width="2" customWidth="1"/>
    <col min="156" max="156" width="3.5703125" customWidth="1"/>
    <col min="157" max="157" width="2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7" width="3.85546875" customWidth="1"/>
    <col min="168" max="168" width="3.5703125" customWidth="1"/>
    <col min="169" max="169" width="2" customWidth="1"/>
    <col min="170" max="170" width="3.5703125" customWidth="1"/>
    <col min="171" max="171" width="2" customWidth="1"/>
    <col min="172" max="172" width="3.5703125" customWidth="1"/>
    <col min="173" max="173" width="2" customWidth="1"/>
    <col min="174" max="174" width="3.85546875" customWidth="1"/>
    <col min="175" max="175" width="3.5703125" customWidth="1"/>
    <col min="176" max="176" width="2" customWidth="1"/>
    <col min="177" max="177" width="3.5703125" customWidth="1"/>
    <col min="178" max="178" width="2" customWidth="1"/>
    <col min="179" max="179" width="3.5703125" customWidth="1"/>
    <col min="180" max="180" width="2" customWidth="1"/>
    <col min="181" max="181" width="3.5703125" customWidth="1"/>
    <col min="182" max="182" width="2" customWidth="1"/>
    <col min="183" max="183" width="3.5703125" customWidth="1"/>
    <col min="184" max="184" width="2" customWidth="1"/>
    <col min="185" max="185" width="3.5703125" customWidth="1"/>
    <col min="186" max="186" width="2" customWidth="1"/>
    <col min="187" max="188" width="3.85546875" customWidth="1"/>
  </cols>
  <sheetData>
    <row r="1" spans="1:188" ht="15.75" x14ac:dyDescent="0.2">
      <c r="E1" s="2" t="s">
        <v>0</v>
      </c>
    </row>
    <row r="2" spans="1:188" x14ac:dyDescent="0.2">
      <c r="E2" t="s">
        <v>1</v>
      </c>
      <c r="F2" s="1" t="s">
        <v>2</v>
      </c>
    </row>
    <row r="3" spans="1:188" x14ac:dyDescent="0.2">
      <c r="E3" t="s">
        <v>3</v>
      </c>
      <c r="F3" s="1" t="s">
        <v>4</v>
      </c>
    </row>
    <row r="4" spans="1:188" x14ac:dyDescent="0.2">
      <c r="E4" t="s">
        <v>5</v>
      </c>
      <c r="F4" s="1" t="s">
        <v>6</v>
      </c>
    </row>
    <row r="5" spans="1:188" x14ac:dyDescent="0.2">
      <c r="E5" t="s">
        <v>7</v>
      </c>
      <c r="F5" s="1" t="s">
        <v>8</v>
      </c>
    </row>
    <row r="6" spans="1:188" x14ac:dyDescent="0.2">
      <c r="E6" t="s">
        <v>9</v>
      </c>
      <c r="F6" s="1" t="s">
        <v>10</v>
      </c>
    </row>
    <row r="7" spans="1:188" x14ac:dyDescent="0.2">
      <c r="E7" t="s">
        <v>11</v>
      </c>
      <c r="F7" s="1" t="s">
        <v>12</v>
      </c>
      <c r="CG7" t="s">
        <v>13</v>
      </c>
    </row>
    <row r="8" spans="1:188" x14ac:dyDescent="0.2">
      <c r="E8" t="s">
        <v>14</v>
      </c>
      <c r="F8" s="1" t="s">
        <v>15</v>
      </c>
      <c r="CG8" t="s">
        <v>16</v>
      </c>
    </row>
    <row r="9" spans="1:188" x14ac:dyDescent="0.2">
      <c r="E9" t="s">
        <v>17</v>
      </c>
      <c r="F9" s="1" t="s">
        <v>18</v>
      </c>
      <c r="CG9" t="s">
        <v>240</v>
      </c>
    </row>
    <row r="11" spans="1:188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42</v>
      </c>
      <c r="S12" s="15" t="s">
        <v>43</v>
      </c>
      <c r="T12" s="15" t="s">
        <v>44</v>
      </c>
      <c r="U12" s="17" t="s">
        <v>45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50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 t="s">
        <v>53</v>
      </c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 t="s">
        <v>56</v>
      </c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</row>
    <row r="13" spans="1:188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46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49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52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 t="s">
        <v>54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 t="s">
        <v>55</v>
      </c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 t="s">
        <v>57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 t="s">
        <v>58</v>
      </c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</row>
    <row r="14" spans="1:188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8"/>
      <c r="Z14" s="18"/>
      <c r="AA14" s="14" t="s">
        <v>47</v>
      </c>
      <c r="AB14" s="18" t="s">
        <v>33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47</v>
      </c>
      <c r="AO14" s="14" t="s">
        <v>48</v>
      </c>
      <c r="AP14" s="18" t="s">
        <v>32</v>
      </c>
      <c r="AQ14" s="18"/>
      <c r="AR14" s="18"/>
      <c r="AS14" s="18"/>
      <c r="AT14" s="18"/>
      <c r="AU14" s="18"/>
      <c r="AV14" s="14" t="s">
        <v>47</v>
      </c>
      <c r="AW14" s="18" t="s">
        <v>33</v>
      </c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47</v>
      </c>
      <c r="BJ14" s="14" t="s">
        <v>48</v>
      </c>
      <c r="BK14" s="18" t="s">
        <v>32</v>
      </c>
      <c r="BL14" s="18"/>
      <c r="BM14" s="18"/>
      <c r="BN14" s="18"/>
      <c r="BO14" s="18"/>
      <c r="BP14" s="18"/>
      <c r="BQ14" s="14" t="s">
        <v>47</v>
      </c>
      <c r="BR14" s="18" t="s">
        <v>33</v>
      </c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47</v>
      </c>
      <c r="CE14" s="14" t="s">
        <v>48</v>
      </c>
      <c r="CF14" s="18" t="s">
        <v>32</v>
      </c>
      <c r="CG14" s="18"/>
      <c r="CH14" s="18"/>
      <c r="CI14" s="18"/>
      <c r="CJ14" s="18"/>
      <c r="CK14" s="18"/>
      <c r="CL14" s="14" t="s">
        <v>47</v>
      </c>
      <c r="CM14" s="18" t="s">
        <v>33</v>
      </c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47</v>
      </c>
      <c r="CZ14" s="14" t="s">
        <v>48</v>
      </c>
      <c r="DA14" s="18" t="s">
        <v>32</v>
      </c>
      <c r="DB14" s="18"/>
      <c r="DC14" s="18"/>
      <c r="DD14" s="18"/>
      <c r="DE14" s="18"/>
      <c r="DF14" s="18"/>
      <c r="DG14" s="14" t="s">
        <v>47</v>
      </c>
      <c r="DH14" s="18" t="s">
        <v>33</v>
      </c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4" t="s">
        <v>47</v>
      </c>
      <c r="DU14" s="14" t="s">
        <v>48</v>
      </c>
      <c r="DV14" s="18" t="s">
        <v>32</v>
      </c>
      <c r="DW14" s="18"/>
      <c r="DX14" s="18"/>
      <c r="DY14" s="18"/>
      <c r="DZ14" s="18"/>
      <c r="EA14" s="18"/>
      <c r="EB14" s="14" t="s">
        <v>47</v>
      </c>
      <c r="EC14" s="18" t="s">
        <v>33</v>
      </c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4" t="s">
        <v>47</v>
      </c>
      <c r="EP14" s="14" t="s">
        <v>48</v>
      </c>
      <c r="EQ14" s="18" t="s">
        <v>32</v>
      </c>
      <c r="ER14" s="18"/>
      <c r="ES14" s="18"/>
      <c r="ET14" s="18"/>
      <c r="EU14" s="18"/>
      <c r="EV14" s="18"/>
      <c r="EW14" s="14" t="s">
        <v>47</v>
      </c>
      <c r="EX14" s="18" t="s">
        <v>33</v>
      </c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4" t="s">
        <v>47</v>
      </c>
      <c r="FK14" s="14" t="s">
        <v>48</v>
      </c>
      <c r="FL14" s="18" t="s">
        <v>32</v>
      </c>
      <c r="FM14" s="18"/>
      <c r="FN14" s="18"/>
      <c r="FO14" s="18"/>
      <c r="FP14" s="18"/>
      <c r="FQ14" s="18"/>
      <c r="FR14" s="14" t="s">
        <v>47</v>
      </c>
      <c r="FS14" s="18" t="s">
        <v>33</v>
      </c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4" t="s">
        <v>47</v>
      </c>
      <c r="GF14" s="14" t="s">
        <v>48</v>
      </c>
    </row>
    <row r="15" spans="1:188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35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4"/>
      <c r="AB15" s="16" t="s">
        <v>35</v>
      </c>
      <c r="AC15" s="16"/>
      <c r="AD15" s="16" t="s">
        <v>37</v>
      </c>
      <c r="AE15" s="16"/>
      <c r="AF15" s="16" t="s">
        <v>38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4"/>
      <c r="AW15" s="16" t="s">
        <v>35</v>
      </c>
      <c r="AX15" s="16"/>
      <c r="AY15" s="16" t="s">
        <v>37</v>
      </c>
      <c r="AZ15" s="16"/>
      <c r="BA15" s="16" t="s">
        <v>38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4"/>
      <c r="BR15" s="16" t="s">
        <v>35</v>
      </c>
      <c r="BS15" s="16"/>
      <c r="BT15" s="16" t="s">
        <v>37</v>
      </c>
      <c r="BU15" s="16"/>
      <c r="BV15" s="16" t="s">
        <v>38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4"/>
      <c r="CM15" s="16" t="s">
        <v>35</v>
      </c>
      <c r="CN15" s="16"/>
      <c r="CO15" s="16" t="s">
        <v>37</v>
      </c>
      <c r="CP15" s="16"/>
      <c r="CQ15" s="16" t="s">
        <v>38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4"/>
      <c r="CZ15" s="14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4"/>
      <c r="DH15" s="16" t="s">
        <v>35</v>
      </c>
      <c r="DI15" s="16"/>
      <c r="DJ15" s="16" t="s">
        <v>37</v>
      </c>
      <c r="DK15" s="16"/>
      <c r="DL15" s="16" t="s">
        <v>38</v>
      </c>
      <c r="DM15" s="16"/>
      <c r="DN15" s="16" t="s">
        <v>39</v>
      </c>
      <c r="DO15" s="16"/>
      <c r="DP15" s="16" t="s">
        <v>40</v>
      </c>
      <c r="DQ15" s="16"/>
      <c r="DR15" s="16" t="s">
        <v>41</v>
      </c>
      <c r="DS15" s="16"/>
      <c r="DT15" s="14"/>
      <c r="DU15" s="14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4"/>
      <c r="EC15" s="16" t="s">
        <v>35</v>
      </c>
      <c r="ED15" s="16"/>
      <c r="EE15" s="16" t="s">
        <v>37</v>
      </c>
      <c r="EF15" s="16"/>
      <c r="EG15" s="16" t="s">
        <v>38</v>
      </c>
      <c r="EH15" s="16"/>
      <c r="EI15" s="16" t="s">
        <v>39</v>
      </c>
      <c r="EJ15" s="16"/>
      <c r="EK15" s="16" t="s">
        <v>40</v>
      </c>
      <c r="EL15" s="16"/>
      <c r="EM15" s="16" t="s">
        <v>41</v>
      </c>
      <c r="EN15" s="16"/>
      <c r="EO15" s="14"/>
      <c r="EP15" s="14"/>
      <c r="EQ15" s="16" t="s">
        <v>34</v>
      </c>
      <c r="ER15" s="16"/>
      <c r="ES15" s="16" t="s">
        <v>35</v>
      </c>
      <c r="ET15" s="16"/>
      <c r="EU15" s="16" t="s">
        <v>36</v>
      </c>
      <c r="EV15" s="16"/>
      <c r="EW15" s="14"/>
      <c r="EX15" s="16" t="s">
        <v>35</v>
      </c>
      <c r="EY15" s="16"/>
      <c r="EZ15" s="16" t="s">
        <v>37</v>
      </c>
      <c r="FA15" s="16"/>
      <c r="FB15" s="16" t="s">
        <v>38</v>
      </c>
      <c r="FC15" s="16"/>
      <c r="FD15" s="16" t="s">
        <v>39</v>
      </c>
      <c r="FE15" s="16"/>
      <c r="FF15" s="16" t="s">
        <v>40</v>
      </c>
      <c r="FG15" s="16"/>
      <c r="FH15" s="16" t="s">
        <v>41</v>
      </c>
      <c r="FI15" s="16"/>
      <c r="FJ15" s="14"/>
      <c r="FK15" s="14"/>
      <c r="FL15" s="16" t="s">
        <v>34</v>
      </c>
      <c r="FM15" s="16"/>
      <c r="FN15" s="16" t="s">
        <v>35</v>
      </c>
      <c r="FO15" s="16"/>
      <c r="FP15" s="16" t="s">
        <v>36</v>
      </c>
      <c r="FQ15" s="16"/>
      <c r="FR15" s="14"/>
      <c r="FS15" s="16" t="s">
        <v>35</v>
      </c>
      <c r="FT15" s="16"/>
      <c r="FU15" s="16" t="s">
        <v>37</v>
      </c>
      <c r="FV15" s="16"/>
      <c r="FW15" s="16" t="s">
        <v>38</v>
      </c>
      <c r="FX15" s="16"/>
      <c r="FY15" s="16" t="s">
        <v>39</v>
      </c>
      <c r="FZ15" s="16"/>
      <c r="GA15" s="16" t="s">
        <v>40</v>
      </c>
      <c r="GB15" s="16"/>
      <c r="GC15" s="16" t="s">
        <v>41</v>
      </c>
      <c r="GD15" s="16"/>
      <c r="GE15" s="14"/>
      <c r="GF15" s="14"/>
    </row>
    <row r="16" spans="1:188" ht="20.100000000000001" customHeight="1" x14ac:dyDescent="0.2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9"/>
      <c r="GF16" s="13"/>
    </row>
    <row r="17" spans="1:188" x14ac:dyDescent="0.2">
      <c r="A17" s="6"/>
      <c r="B17" s="6"/>
      <c r="C17" s="6"/>
      <c r="D17" s="6" t="s">
        <v>61</v>
      </c>
      <c r="E17" s="3" t="s">
        <v>62</v>
      </c>
      <c r="F17" s="6">
        <f>COUNTIF(U17:GD17,"e")</f>
        <v>0</v>
      </c>
      <c r="G17" s="6">
        <f>COUNTIF(U17:GD17,"z")</f>
        <v>1</v>
      </c>
      <c r="H17" s="6">
        <f t="shared" ref="H17:H28" si="0">SUM(I17:Q17)</f>
        <v>15</v>
      </c>
      <c r="I17" s="6">
        <f t="shared" ref="I17:I28" si="1">U17+AP17+BK17+CF17+DA17+DV17+EQ17+FL17</f>
        <v>15</v>
      </c>
      <c r="J17" s="6">
        <f t="shared" ref="J17:J28" si="2">W17+AR17+BM17+CH17+DC17+DX17+ES17+FN17</f>
        <v>0</v>
      </c>
      <c r="K17" s="6">
        <f t="shared" ref="K17:K28" si="3">Y17+AT17+BO17+CJ17+DE17+DZ17+EU17+FP17</f>
        <v>0</v>
      </c>
      <c r="L17" s="6">
        <f t="shared" ref="L17:L28" si="4">AB17+AW17+BR17+CM17+DH17+EC17+EX17+FS17</f>
        <v>0</v>
      </c>
      <c r="M17" s="6">
        <f t="shared" ref="M17:M28" si="5">AD17+AY17+BT17+CO17+DJ17+EE17+EZ17+FU17</f>
        <v>0</v>
      </c>
      <c r="N17" s="6">
        <f t="shared" ref="N17:N28" si="6">AF17+BA17+BV17+CQ17+DL17+EG17+FB17+FW17</f>
        <v>0</v>
      </c>
      <c r="O17" s="6">
        <f t="shared" ref="O17:O28" si="7">AH17+BC17+BX17+CS17+DN17+EI17+FD17+FY17</f>
        <v>0</v>
      </c>
      <c r="P17" s="6">
        <f t="shared" ref="P17:P28" si="8">AJ17+BE17+BZ17+CU17+DP17+EK17+FF17+GA17</f>
        <v>0</v>
      </c>
      <c r="Q17" s="6">
        <f t="shared" ref="Q17:Q28" si="9">AL17+BG17+CB17+CW17+DR17+EM17+FH17+GC17</f>
        <v>0</v>
      </c>
      <c r="R17" s="7">
        <f t="shared" ref="R17:R28" si="10">AO17+BJ17+CE17+CZ17+DU17+EP17+FK17+GF17</f>
        <v>1</v>
      </c>
      <c r="S17" s="7">
        <f t="shared" ref="S17:S28" si="11">AN17+BI17+CD17+CY17+DT17+EO17+FJ17+GE17</f>
        <v>0</v>
      </c>
      <c r="T17" s="7">
        <v>0.6</v>
      </c>
      <c r="U17" s="11">
        <v>15</v>
      </c>
      <c r="V17" s="10" t="s">
        <v>60</v>
      </c>
      <c r="W17" s="11"/>
      <c r="X17" s="10"/>
      <c r="Y17" s="11"/>
      <c r="Z17" s="10"/>
      <c r="AA17" s="7">
        <v>1</v>
      </c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8" si="12">AA17+AN17</f>
        <v>1</v>
      </c>
      <c r="AP17" s="11"/>
      <c r="AQ17" s="10"/>
      <c r="AR17" s="11"/>
      <c r="AS17" s="10"/>
      <c r="AT17" s="11"/>
      <c r="AU17" s="10"/>
      <c r="AV17" s="7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8" si="13">AV17+BI17</f>
        <v>0</v>
      </c>
      <c r="BK17" s="11"/>
      <c r="BL17" s="10"/>
      <c r="BM17" s="11"/>
      <c r="BN17" s="10"/>
      <c r="BO17" s="11"/>
      <c r="BP17" s="10"/>
      <c r="BQ17" s="7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8" si="14">BQ17+CD17</f>
        <v>0</v>
      </c>
      <c r="CF17" s="11"/>
      <c r="CG17" s="10"/>
      <c r="CH17" s="11"/>
      <c r="CI17" s="10"/>
      <c r="CJ17" s="11"/>
      <c r="CK17" s="10"/>
      <c r="CL17" s="7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8" si="15">CL17+CY17</f>
        <v>0</v>
      </c>
      <c r="DA17" s="11"/>
      <c r="DB17" s="10"/>
      <c r="DC17" s="11"/>
      <c r="DD17" s="10"/>
      <c r="DE17" s="11"/>
      <c r="DF17" s="10"/>
      <c r="DG17" s="7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8" si="16">DG17+DT17</f>
        <v>0</v>
      </c>
      <c r="DV17" s="11"/>
      <c r="DW17" s="10"/>
      <c r="DX17" s="11"/>
      <c r="DY17" s="10"/>
      <c r="DZ17" s="11"/>
      <c r="EA17" s="10"/>
      <c r="EB17" s="7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8" si="17">EB17+EO17</f>
        <v>0</v>
      </c>
      <c r="EQ17" s="11"/>
      <c r="ER17" s="10"/>
      <c r="ES17" s="11"/>
      <c r="ET17" s="10"/>
      <c r="EU17" s="11"/>
      <c r="EV17" s="10"/>
      <c r="EW17" s="7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8" si="18">EW17+FJ17</f>
        <v>0</v>
      </c>
      <c r="FL17" s="11"/>
      <c r="FM17" s="10"/>
      <c r="FN17" s="11"/>
      <c r="FO17" s="10"/>
      <c r="FP17" s="11"/>
      <c r="FQ17" s="10"/>
      <c r="FR17" s="7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8" si="19">FR17+GE17</f>
        <v>0</v>
      </c>
    </row>
    <row r="18" spans="1:188" x14ac:dyDescent="0.2">
      <c r="A18" s="6"/>
      <c r="B18" s="6"/>
      <c r="C18" s="6"/>
      <c r="D18" s="6" t="s">
        <v>63</v>
      </c>
      <c r="E18" s="3" t="s">
        <v>64</v>
      </c>
      <c r="F18" s="6">
        <f>COUNTIF(U18:GD18,"e")</f>
        <v>0</v>
      </c>
      <c r="G18" s="6">
        <f>COUNTIF(U18:GD18,"z")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30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0</v>
      </c>
      <c r="S18" s="7">
        <f t="shared" si="11"/>
        <v>0</v>
      </c>
      <c r="T18" s="7">
        <v>0</v>
      </c>
      <c r="U18" s="11"/>
      <c r="V18" s="10"/>
      <c r="W18" s="11"/>
      <c r="X18" s="10"/>
      <c r="Y18" s="11"/>
      <c r="Z18" s="10"/>
      <c r="AA18" s="7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7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7"/>
      <c r="BR18" s="11">
        <v>30</v>
      </c>
      <c r="BS18" s="10" t="s">
        <v>60</v>
      </c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>
        <v>0</v>
      </c>
      <c r="CE18" s="7">
        <f t="shared" si="14"/>
        <v>0</v>
      </c>
      <c r="CF18" s="11"/>
      <c r="CG18" s="10"/>
      <c r="CH18" s="11"/>
      <c r="CI18" s="10"/>
      <c r="CJ18" s="11"/>
      <c r="CK18" s="10"/>
      <c r="CL18" s="7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11"/>
      <c r="DF18" s="10"/>
      <c r="DG18" s="7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11"/>
      <c r="EA18" s="10"/>
      <c r="EB18" s="7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11"/>
      <c r="EV18" s="10"/>
      <c r="EW18" s="7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11"/>
      <c r="FQ18" s="10"/>
      <c r="FR18" s="7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">
      <c r="A19" s="6">
        <v>2</v>
      </c>
      <c r="B19" s="6">
        <v>1</v>
      </c>
      <c r="C19" s="6"/>
      <c r="D19" s="6"/>
      <c r="E19" s="3" t="s">
        <v>65</v>
      </c>
      <c r="F19" s="6">
        <f>$B$19*COUNTIF(U19:GD19,"e")</f>
        <v>0</v>
      </c>
      <c r="G19" s="6">
        <f>$B$19*COUNTIF(U19:GD19,"z")</f>
        <v>1</v>
      </c>
      <c r="H19" s="6">
        <f t="shared" si="0"/>
        <v>30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30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2</v>
      </c>
      <c r="T19" s="7">
        <f>$B$19*1.2</f>
        <v>1.2</v>
      </c>
      <c r="U19" s="11"/>
      <c r="V19" s="10"/>
      <c r="W19" s="11"/>
      <c r="X19" s="10"/>
      <c r="Y19" s="11"/>
      <c r="Z19" s="10"/>
      <c r="AA19" s="7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7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7"/>
      <c r="BR19" s="11"/>
      <c r="BS19" s="10"/>
      <c r="BT19" s="11"/>
      <c r="BU19" s="10"/>
      <c r="BV19" s="11">
        <f>$B$19*30</f>
        <v>30</v>
      </c>
      <c r="BW19" s="10" t="s">
        <v>60</v>
      </c>
      <c r="BX19" s="11"/>
      <c r="BY19" s="10"/>
      <c r="BZ19" s="11"/>
      <c r="CA19" s="10"/>
      <c r="CB19" s="11"/>
      <c r="CC19" s="10"/>
      <c r="CD19" s="7">
        <f>$B$19*2</f>
        <v>2</v>
      </c>
      <c r="CE19" s="7">
        <f t="shared" si="14"/>
        <v>2</v>
      </c>
      <c r="CF19" s="11"/>
      <c r="CG19" s="10"/>
      <c r="CH19" s="11"/>
      <c r="CI19" s="10"/>
      <c r="CJ19" s="11"/>
      <c r="CK19" s="10"/>
      <c r="CL19" s="7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7"/>
      <c r="DH19" s="11"/>
      <c r="DI19" s="10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7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11"/>
      <c r="EV19" s="10"/>
      <c r="EW19" s="7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11"/>
      <c r="FQ19" s="10"/>
      <c r="FR19" s="7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">
      <c r="A20" s="6"/>
      <c r="B20" s="6"/>
      <c r="C20" s="6"/>
      <c r="D20" s="6" t="s">
        <v>66</v>
      </c>
      <c r="E20" s="3" t="s">
        <v>67</v>
      </c>
      <c r="F20" s="6">
        <f>COUNTIF(U20:GD20,"e")</f>
        <v>0</v>
      </c>
      <c r="G20" s="6">
        <f>COUNTIF(U20:GD20,"z")</f>
        <v>1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30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0</v>
      </c>
      <c r="S20" s="7">
        <f t="shared" si="11"/>
        <v>0</v>
      </c>
      <c r="T20" s="7">
        <v>0</v>
      </c>
      <c r="U20" s="11"/>
      <c r="V20" s="10"/>
      <c r="W20" s="11"/>
      <c r="X20" s="10"/>
      <c r="Y20" s="11"/>
      <c r="Z20" s="10"/>
      <c r="AA20" s="7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11"/>
      <c r="AU20" s="10"/>
      <c r="AV20" s="7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7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7"/>
      <c r="CM20" s="11">
        <v>30</v>
      </c>
      <c r="CN20" s="10" t="s">
        <v>60</v>
      </c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>
        <v>0</v>
      </c>
      <c r="CZ20" s="7">
        <f t="shared" si="15"/>
        <v>0</v>
      </c>
      <c r="DA20" s="11"/>
      <c r="DB20" s="10"/>
      <c r="DC20" s="11"/>
      <c r="DD20" s="10"/>
      <c r="DE20" s="11"/>
      <c r="DF20" s="10"/>
      <c r="DG20" s="7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7"/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11"/>
      <c r="EV20" s="10"/>
      <c r="EW20" s="7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11"/>
      <c r="FQ20" s="10"/>
      <c r="FR20" s="7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">
      <c r="A21" s="6">
        <v>4</v>
      </c>
      <c r="B21" s="6">
        <v>1</v>
      </c>
      <c r="C21" s="6"/>
      <c r="D21" s="6"/>
      <c r="E21" s="3" t="s">
        <v>68</v>
      </c>
      <c r="F21" s="6">
        <f>$B$21*COUNTIF(U21:GD21,"e")</f>
        <v>0</v>
      </c>
      <c r="G21" s="6">
        <f>$B$21*COUNTIF(U21:GD21,"z")</f>
        <v>1</v>
      </c>
      <c r="H21" s="6">
        <f t="shared" si="0"/>
        <v>60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60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3</v>
      </c>
      <c r="S21" s="7">
        <f t="shared" si="11"/>
        <v>3</v>
      </c>
      <c r="T21" s="7">
        <f>$B$21*2.4</f>
        <v>2.4</v>
      </c>
      <c r="U21" s="11"/>
      <c r="V21" s="10"/>
      <c r="W21" s="11"/>
      <c r="X21" s="10"/>
      <c r="Y21" s="11"/>
      <c r="Z21" s="10"/>
      <c r="AA21" s="7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11"/>
      <c r="AU21" s="10"/>
      <c r="AV21" s="7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7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7"/>
      <c r="CM21" s="11"/>
      <c r="CN21" s="10"/>
      <c r="CO21" s="11"/>
      <c r="CP21" s="10"/>
      <c r="CQ21" s="11">
        <f>$B$21*60</f>
        <v>60</v>
      </c>
      <c r="CR21" s="10" t="s">
        <v>60</v>
      </c>
      <c r="CS21" s="11"/>
      <c r="CT21" s="10"/>
      <c r="CU21" s="11"/>
      <c r="CV21" s="10"/>
      <c r="CW21" s="11"/>
      <c r="CX21" s="10"/>
      <c r="CY21" s="7">
        <f>$B$21*3</f>
        <v>3</v>
      </c>
      <c r="CZ21" s="7">
        <f t="shared" si="15"/>
        <v>3</v>
      </c>
      <c r="DA21" s="11"/>
      <c r="DB21" s="10"/>
      <c r="DC21" s="11"/>
      <c r="DD21" s="10"/>
      <c r="DE21" s="11"/>
      <c r="DF21" s="10"/>
      <c r="DG21" s="7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7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11"/>
      <c r="EV21" s="10"/>
      <c r="EW21" s="7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11"/>
      <c r="FQ21" s="10"/>
      <c r="FR21" s="7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">
      <c r="A22" s="6">
        <v>5</v>
      </c>
      <c r="B22" s="6">
        <v>1</v>
      </c>
      <c r="C22" s="6"/>
      <c r="D22" s="6"/>
      <c r="E22" s="3" t="s">
        <v>69</v>
      </c>
      <c r="F22" s="6">
        <f>$B$22*COUNTIF(U22:GD22,"e")</f>
        <v>1</v>
      </c>
      <c r="G22" s="6">
        <f>$B$22*COUNTIF(U22:GD22,"z")</f>
        <v>0</v>
      </c>
      <c r="H22" s="6">
        <f t="shared" si="0"/>
        <v>60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60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3</v>
      </c>
      <c r="S22" s="7">
        <f t="shared" si="11"/>
        <v>3</v>
      </c>
      <c r="T22" s="7">
        <f>$B$22*2.6</f>
        <v>2.6</v>
      </c>
      <c r="U22" s="11"/>
      <c r="V22" s="10"/>
      <c r="W22" s="11"/>
      <c r="X22" s="10"/>
      <c r="Y22" s="11"/>
      <c r="Z22" s="10"/>
      <c r="AA22" s="7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11"/>
      <c r="AU22" s="10"/>
      <c r="AV22" s="7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7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7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7"/>
      <c r="DH22" s="11"/>
      <c r="DI22" s="10"/>
      <c r="DJ22" s="11"/>
      <c r="DK22" s="10"/>
      <c r="DL22" s="11">
        <f>$B$22*60</f>
        <v>60</v>
      </c>
      <c r="DM22" s="10" t="s">
        <v>70</v>
      </c>
      <c r="DN22" s="11"/>
      <c r="DO22" s="10"/>
      <c r="DP22" s="11"/>
      <c r="DQ22" s="10"/>
      <c r="DR22" s="11"/>
      <c r="DS22" s="10"/>
      <c r="DT22" s="7">
        <f>$B$22*3</f>
        <v>3</v>
      </c>
      <c r="DU22" s="7">
        <f t="shared" si="16"/>
        <v>3</v>
      </c>
      <c r="DV22" s="11"/>
      <c r="DW22" s="10"/>
      <c r="DX22" s="11"/>
      <c r="DY22" s="10"/>
      <c r="DZ22" s="11"/>
      <c r="EA22" s="10"/>
      <c r="EB22" s="7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11"/>
      <c r="EV22" s="10"/>
      <c r="EW22" s="7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11"/>
      <c r="FQ22" s="10"/>
      <c r="FR22" s="7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">
      <c r="A23" s="6"/>
      <c r="B23" s="6"/>
      <c r="C23" s="6"/>
      <c r="D23" s="6" t="s">
        <v>71</v>
      </c>
      <c r="E23" s="3" t="s">
        <v>72</v>
      </c>
      <c r="F23" s="6">
        <f>COUNTIF(U23:GD23,"e")</f>
        <v>0</v>
      </c>
      <c r="G23" s="6">
        <f>COUNTIF(U23:GD23,"z")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1</v>
      </c>
      <c r="S23" s="7">
        <f t="shared" si="11"/>
        <v>0</v>
      </c>
      <c r="T23" s="7">
        <v>0.6</v>
      </c>
      <c r="U23" s="11"/>
      <c r="V23" s="10"/>
      <c r="W23" s="11"/>
      <c r="X23" s="10"/>
      <c r="Y23" s="11"/>
      <c r="Z23" s="10"/>
      <c r="AA23" s="7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7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7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/>
      <c r="CK23" s="10"/>
      <c r="CL23" s="7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11"/>
      <c r="DF23" s="10"/>
      <c r="DG23" s="7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>
        <v>15</v>
      </c>
      <c r="DW23" s="10" t="s">
        <v>60</v>
      </c>
      <c r="DX23" s="11"/>
      <c r="DY23" s="10"/>
      <c r="DZ23" s="11"/>
      <c r="EA23" s="10"/>
      <c r="EB23" s="7">
        <v>1</v>
      </c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1</v>
      </c>
      <c r="EQ23" s="11"/>
      <c r="ER23" s="10"/>
      <c r="ES23" s="11"/>
      <c r="ET23" s="10"/>
      <c r="EU23" s="11"/>
      <c r="EV23" s="10"/>
      <c r="EW23" s="7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11"/>
      <c r="FQ23" s="10"/>
      <c r="FR23" s="7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">
      <c r="A24" s="6"/>
      <c r="B24" s="6"/>
      <c r="C24" s="6"/>
      <c r="D24" s="6" t="s">
        <v>73</v>
      </c>
      <c r="E24" s="3" t="s">
        <v>74</v>
      </c>
      <c r="F24" s="6">
        <f>COUNTIF(U24:GD24,"e")</f>
        <v>0</v>
      </c>
      <c r="G24" s="6">
        <f>COUNTIF(U24:GD24,"z")</f>
        <v>1</v>
      </c>
      <c r="H24" s="6">
        <f t="shared" si="0"/>
        <v>5</v>
      </c>
      <c r="I24" s="6">
        <f t="shared" si="1"/>
        <v>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0</v>
      </c>
      <c r="S24" s="7">
        <f t="shared" si="11"/>
        <v>0</v>
      </c>
      <c r="T24" s="7">
        <v>0</v>
      </c>
      <c r="U24" s="11"/>
      <c r="V24" s="10"/>
      <c r="W24" s="11"/>
      <c r="X24" s="10"/>
      <c r="Y24" s="11"/>
      <c r="Z24" s="10"/>
      <c r="AA24" s="7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7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7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7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11"/>
      <c r="DF24" s="10"/>
      <c r="DG24" s="7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>
        <v>5</v>
      </c>
      <c r="DW24" s="10" t="s">
        <v>60</v>
      </c>
      <c r="DX24" s="11"/>
      <c r="DY24" s="10"/>
      <c r="DZ24" s="11"/>
      <c r="EA24" s="10"/>
      <c r="EB24" s="7">
        <v>0</v>
      </c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11"/>
      <c r="EV24" s="10"/>
      <c r="EW24" s="7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11"/>
      <c r="FQ24" s="10"/>
      <c r="FR24" s="7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x14ac:dyDescent="0.2">
      <c r="A25" s="6">
        <v>6</v>
      </c>
      <c r="B25" s="6">
        <v>1</v>
      </c>
      <c r="C25" s="6"/>
      <c r="D25" s="6"/>
      <c r="E25" s="3" t="s">
        <v>75</v>
      </c>
      <c r="F25" s="6">
        <f>$B$25*COUNTIF(U25:GD25,"e")</f>
        <v>0</v>
      </c>
      <c r="G25" s="6">
        <f>$B$25*COUNTIF(U25:GD25,"z")</f>
        <v>1</v>
      </c>
      <c r="H25" s="6">
        <f t="shared" si="0"/>
        <v>30</v>
      </c>
      <c r="I25" s="6">
        <f t="shared" si="1"/>
        <v>30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2</v>
      </c>
      <c r="S25" s="7">
        <f t="shared" si="11"/>
        <v>0</v>
      </c>
      <c r="T25" s="7">
        <f>$B$25*1.2</f>
        <v>1.2</v>
      </c>
      <c r="U25" s="11"/>
      <c r="V25" s="10"/>
      <c r="W25" s="11"/>
      <c r="X25" s="10"/>
      <c r="Y25" s="11"/>
      <c r="Z25" s="10"/>
      <c r="AA25" s="7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7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7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7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7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>
        <f>$B$25*30</f>
        <v>30</v>
      </c>
      <c r="DW25" s="10" t="s">
        <v>60</v>
      </c>
      <c r="DX25" s="11"/>
      <c r="DY25" s="10"/>
      <c r="DZ25" s="11"/>
      <c r="EA25" s="10"/>
      <c r="EB25" s="7">
        <f>$B$25*2</f>
        <v>2</v>
      </c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2</v>
      </c>
      <c r="EQ25" s="11"/>
      <c r="ER25" s="10"/>
      <c r="ES25" s="11"/>
      <c r="ET25" s="10"/>
      <c r="EU25" s="11"/>
      <c r="EV25" s="10"/>
      <c r="EW25" s="7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11"/>
      <c r="FQ25" s="10"/>
      <c r="FR25" s="7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</row>
    <row r="26" spans="1:188" x14ac:dyDescent="0.2">
      <c r="A26" s="6"/>
      <c r="B26" s="6"/>
      <c r="C26" s="6"/>
      <c r="D26" s="6" t="s">
        <v>76</v>
      </c>
      <c r="E26" s="3" t="s">
        <v>77</v>
      </c>
      <c r="F26" s="6">
        <f>COUNTIF(U26:GD26,"e")</f>
        <v>0</v>
      </c>
      <c r="G26" s="6">
        <f>COUNTIF(U26:GD26,"z")</f>
        <v>1</v>
      </c>
      <c r="H26" s="6">
        <f t="shared" si="0"/>
        <v>15</v>
      </c>
      <c r="I26" s="6">
        <f t="shared" si="1"/>
        <v>15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1</v>
      </c>
      <c r="S26" s="7">
        <f t="shared" si="11"/>
        <v>0</v>
      </c>
      <c r="T26" s="7">
        <v>0.6</v>
      </c>
      <c r="U26" s="11"/>
      <c r="V26" s="10"/>
      <c r="W26" s="11"/>
      <c r="X26" s="10"/>
      <c r="Y26" s="11"/>
      <c r="Z26" s="10"/>
      <c r="AA26" s="7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11"/>
      <c r="AU26" s="10"/>
      <c r="AV26" s="7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11"/>
      <c r="BP26" s="10"/>
      <c r="BQ26" s="7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11"/>
      <c r="CK26" s="10"/>
      <c r="CL26" s="7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/>
      <c r="DB26" s="10"/>
      <c r="DC26" s="11"/>
      <c r="DD26" s="10"/>
      <c r="DE26" s="11"/>
      <c r="DF26" s="10"/>
      <c r="DG26" s="7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>
        <v>15</v>
      </c>
      <c r="DW26" s="10" t="s">
        <v>60</v>
      </c>
      <c r="DX26" s="11"/>
      <c r="DY26" s="10"/>
      <c r="DZ26" s="11"/>
      <c r="EA26" s="10"/>
      <c r="EB26" s="7">
        <v>1</v>
      </c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1</v>
      </c>
      <c r="EQ26" s="11"/>
      <c r="ER26" s="10"/>
      <c r="ES26" s="11"/>
      <c r="ET26" s="10"/>
      <c r="EU26" s="11"/>
      <c r="EV26" s="10"/>
      <c r="EW26" s="7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/>
      <c r="FM26" s="10"/>
      <c r="FN26" s="11"/>
      <c r="FO26" s="10"/>
      <c r="FP26" s="11"/>
      <c r="FQ26" s="10"/>
      <c r="FR26" s="7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0</v>
      </c>
    </row>
    <row r="27" spans="1:188" x14ac:dyDescent="0.2">
      <c r="A27" s="6"/>
      <c r="B27" s="6"/>
      <c r="C27" s="6"/>
      <c r="D27" s="6" t="s">
        <v>78</v>
      </c>
      <c r="E27" s="3" t="s">
        <v>79</v>
      </c>
      <c r="F27" s="6">
        <f>COUNTIF(U27:GD27,"e")</f>
        <v>0</v>
      </c>
      <c r="G27" s="6">
        <f>COUNTIF(U27:GD27,"z")</f>
        <v>1</v>
      </c>
      <c r="H27" s="6">
        <f t="shared" si="0"/>
        <v>15</v>
      </c>
      <c r="I27" s="6">
        <f t="shared" si="1"/>
        <v>15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7">
        <f t="shared" si="10"/>
        <v>1</v>
      </c>
      <c r="S27" s="7">
        <f t="shared" si="11"/>
        <v>0</v>
      </c>
      <c r="T27" s="7">
        <v>0.6</v>
      </c>
      <c r="U27" s="11"/>
      <c r="V27" s="10"/>
      <c r="W27" s="11"/>
      <c r="X27" s="10"/>
      <c r="Y27" s="11"/>
      <c r="Z27" s="10"/>
      <c r="AA27" s="7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2"/>
        <v>0</v>
      </c>
      <c r="AP27" s="11"/>
      <c r="AQ27" s="10"/>
      <c r="AR27" s="11"/>
      <c r="AS27" s="10"/>
      <c r="AT27" s="11"/>
      <c r="AU27" s="10"/>
      <c r="AV27" s="7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3"/>
        <v>0</v>
      </c>
      <c r="BK27" s="11"/>
      <c r="BL27" s="10"/>
      <c r="BM27" s="11"/>
      <c r="BN27" s="10"/>
      <c r="BO27" s="11"/>
      <c r="BP27" s="10"/>
      <c r="BQ27" s="7"/>
      <c r="BR27" s="11"/>
      <c r="BS27" s="10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4"/>
        <v>0</v>
      </c>
      <c r="CF27" s="11"/>
      <c r="CG27" s="10"/>
      <c r="CH27" s="11"/>
      <c r="CI27" s="10"/>
      <c r="CJ27" s="11"/>
      <c r="CK27" s="10"/>
      <c r="CL27" s="7"/>
      <c r="CM27" s="11"/>
      <c r="CN27" s="10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15"/>
        <v>0</v>
      </c>
      <c r="DA27" s="11"/>
      <c r="DB27" s="10"/>
      <c r="DC27" s="11"/>
      <c r="DD27" s="10"/>
      <c r="DE27" s="11"/>
      <c r="DF27" s="10"/>
      <c r="DG27" s="7"/>
      <c r="DH27" s="11"/>
      <c r="DI27" s="10"/>
      <c r="DJ27" s="11"/>
      <c r="DK27" s="10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6"/>
        <v>0</v>
      </c>
      <c r="DV27" s="11">
        <v>15</v>
      </c>
      <c r="DW27" s="10" t="s">
        <v>60</v>
      </c>
      <c r="DX27" s="11"/>
      <c r="DY27" s="10"/>
      <c r="DZ27" s="11"/>
      <c r="EA27" s="10"/>
      <c r="EB27" s="7">
        <v>1</v>
      </c>
      <c r="EC27" s="11"/>
      <c r="ED27" s="10"/>
      <c r="EE27" s="11"/>
      <c r="EF27" s="10"/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7"/>
        <v>1</v>
      </c>
      <c r="EQ27" s="11"/>
      <c r="ER27" s="10"/>
      <c r="ES27" s="11"/>
      <c r="ET27" s="10"/>
      <c r="EU27" s="11"/>
      <c r="EV27" s="10"/>
      <c r="EW27" s="7"/>
      <c r="EX27" s="11"/>
      <c r="EY27" s="10"/>
      <c r="EZ27" s="11"/>
      <c r="FA27" s="10"/>
      <c r="FB27" s="11"/>
      <c r="FC27" s="10"/>
      <c r="FD27" s="11"/>
      <c r="FE27" s="10"/>
      <c r="FF27" s="11"/>
      <c r="FG27" s="10"/>
      <c r="FH27" s="11"/>
      <c r="FI27" s="10"/>
      <c r="FJ27" s="7"/>
      <c r="FK27" s="7">
        <f t="shared" si="18"/>
        <v>0</v>
      </c>
      <c r="FL27" s="11"/>
      <c r="FM27" s="10"/>
      <c r="FN27" s="11"/>
      <c r="FO27" s="10"/>
      <c r="FP27" s="11"/>
      <c r="FQ27" s="10"/>
      <c r="FR27" s="7"/>
      <c r="FS27" s="11"/>
      <c r="FT27" s="10"/>
      <c r="FU27" s="11"/>
      <c r="FV27" s="10"/>
      <c r="FW27" s="11"/>
      <c r="FX27" s="10"/>
      <c r="FY27" s="11"/>
      <c r="FZ27" s="10"/>
      <c r="GA27" s="11"/>
      <c r="GB27" s="10"/>
      <c r="GC27" s="11"/>
      <c r="GD27" s="10"/>
      <c r="GE27" s="7"/>
      <c r="GF27" s="7">
        <f t="shared" si="19"/>
        <v>0</v>
      </c>
    </row>
    <row r="28" spans="1:188" x14ac:dyDescent="0.2">
      <c r="A28" s="6"/>
      <c r="B28" s="6"/>
      <c r="C28" s="6"/>
      <c r="D28" s="6" t="s">
        <v>80</v>
      </c>
      <c r="E28" s="3" t="s">
        <v>81</v>
      </c>
      <c r="F28" s="6">
        <f>COUNTIF(U28:GD28,"e")</f>
        <v>0</v>
      </c>
      <c r="G28" s="6">
        <f>COUNTIF(U28:GD28,"z")</f>
        <v>1</v>
      </c>
      <c r="H28" s="6">
        <f t="shared" si="0"/>
        <v>15</v>
      </c>
      <c r="I28" s="6">
        <f t="shared" si="1"/>
        <v>15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7">
        <f t="shared" si="10"/>
        <v>1</v>
      </c>
      <c r="S28" s="7">
        <f t="shared" si="11"/>
        <v>0</v>
      </c>
      <c r="T28" s="7">
        <v>0.6</v>
      </c>
      <c r="U28" s="11"/>
      <c r="V28" s="10"/>
      <c r="W28" s="11"/>
      <c r="X28" s="10"/>
      <c r="Y28" s="11"/>
      <c r="Z28" s="10"/>
      <c r="AA28" s="7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12"/>
        <v>0</v>
      </c>
      <c r="AP28" s="11"/>
      <c r="AQ28" s="10"/>
      <c r="AR28" s="11"/>
      <c r="AS28" s="10"/>
      <c r="AT28" s="11"/>
      <c r="AU28" s="10"/>
      <c r="AV28" s="7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13"/>
        <v>0</v>
      </c>
      <c r="BK28" s="11"/>
      <c r="BL28" s="10"/>
      <c r="BM28" s="11"/>
      <c r="BN28" s="10"/>
      <c r="BO28" s="11"/>
      <c r="BP28" s="10"/>
      <c r="BQ28" s="7"/>
      <c r="BR28" s="11"/>
      <c r="BS28" s="10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14"/>
        <v>0</v>
      </c>
      <c r="CF28" s="11"/>
      <c r="CG28" s="10"/>
      <c r="CH28" s="11"/>
      <c r="CI28" s="10"/>
      <c r="CJ28" s="11"/>
      <c r="CK28" s="10"/>
      <c r="CL28" s="7"/>
      <c r="CM28" s="11"/>
      <c r="CN28" s="10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15"/>
        <v>0</v>
      </c>
      <c r="DA28" s="11"/>
      <c r="DB28" s="10"/>
      <c r="DC28" s="11"/>
      <c r="DD28" s="10"/>
      <c r="DE28" s="11"/>
      <c r="DF28" s="10"/>
      <c r="DG28" s="7"/>
      <c r="DH28" s="11"/>
      <c r="DI28" s="10"/>
      <c r="DJ28" s="11"/>
      <c r="DK28" s="10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16"/>
        <v>0</v>
      </c>
      <c r="DV28" s="11">
        <v>15</v>
      </c>
      <c r="DW28" s="10" t="s">
        <v>60</v>
      </c>
      <c r="DX28" s="11"/>
      <c r="DY28" s="10"/>
      <c r="DZ28" s="11"/>
      <c r="EA28" s="10"/>
      <c r="EB28" s="7">
        <v>1</v>
      </c>
      <c r="EC28" s="11"/>
      <c r="ED28" s="10"/>
      <c r="EE28" s="11"/>
      <c r="EF28" s="10"/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17"/>
        <v>1</v>
      </c>
      <c r="EQ28" s="11"/>
      <c r="ER28" s="10"/>
      <c r="ES28" s="11"/>
      <c r="ET28" s="10"/>
      <c r="EU28" s="11"/>
      <c r="EV28" s="10"/>
      <c r="EW28" s="7"/>
      <c r="EX28" s="11"/>
      <c r="EY28" s="10"/>
      <c r="EZ28" s="11"/>
      <c r="FA28" s="10"/>
      <c r="FB28" s="11"/>
      <c r="FC28" s="10"/>
      <c r="FD28" s="11"/>
      <c r="FE28" s="10"/>
      <c r="FF28" s="11"/>
      <c r="FG28" s="10"/>
      <c r="FH28" s="11"/>
      <c r="FI28" s="10"/>
      <c r="FJ28" s="7"/>
      <c r="FK28" s="7">
        <f t="shared" si="18"/>
        <v>0</v>
      </c>
      <c r="FL28" s="11"/>
      <c r="FM28" s="10"/>
      <c r="FN28" s="11"/>
      <c r="FO28" s="10"/>
      <c r="FP28" s="11"/>
      <c r="FQ28" s="10"/>
      <c r="FR28" s="7"/>
      <c r="FS28" s="11"/>
      <c r="FT28" s="10"/>
      <c r="FU28" s="11"/>
      <c r="FV28" s="10"/>
      <c r="FW28" s="11"/>
      <c r="FX28" s="10"/>
      <c r="FY28" s="11"/>
      <c r="FZ28" s="10"/>
      <c r="GA28" s="11"/>
      <c r="GB28" s="10"/>
      <c r="GC28" s="11"/>
      <c r="GD28" s="10"/>
      <c r="GE28" s="7"/>
      <c r="GF28" s="7">
        <f t="shared" si="19"/>
        <v>0</v>
      </c>
    </row>
    <row r="29" spans="1:188" ht="15.95" customHeight="1" x14ac:dyDescent="0.2">
      <c r="A29" s="6"/>
      <c r="B29" s="6"/>
      <c r="C29" s="6"/>
      <c r="D29" s="6"/>
      <c r="E29" s="6" t="s">
        <v>82</v>
      </c>
      <c r="F29" s="6">
        <f t="shared" ref="F29:AK29" si="20">SUM(F17:F28)</f>
        <v>1</v>
      </c>
      <c r="G29" s="6">
        <f t="shared" si="20"/>
        <v>11</v>
      </c>
      <c r="H29" s="6">
        <f t="shared" si="20"/>
        <v>320</v>
      </c>
      <c r="I29" s="6">
        <f t="shared" si="20"/>
        <v>110</v>
      </c>
      <c r="J29" s="6">
        <f t="shared" si="20"/>
        <v>0</v>
      </c>
      <c r="K29" s="6">
        <f t="shared" si="20"/>
        <v>0</v>
      </c>
      <c r="L29" s="6">
        <f t="shared" si="20"/>
        <v>60</v>
      </c>
      <c r="M29" s="6">
        <f t="shared" si="20"/>
        <v>0</v>
      </c>
      <c r="N29" s="6">
        <f t="shared" si="20"/>
        <v>150</v>
      </c>
      <c r="O29" s="6">
        <f t="shared" si="20"/>
        <v>0</v>
      </c>
      <c r="P29" s="6">
        <f t="shared" si="20"/>
        <v>0</v>
      </c>
      <c r="Q29" s="6">
        <f t="shared" si="20"/>
        <v>0</v>
      </c>
      <c r="R29" s="7">
        <f t="shared" si="20"/>
        <v>15</v>
      </c>
      <c r="S29" s="7">
        <f t="shared" si="20"/>
        <v>8</v>
      </c>
      <c r="T29" s="7">
        <f t="shared" si="20"/>
        <v>10.399999999999997</v>
      </c>
      <c r="U29" s="11">
        <f t="shared" si="20"/>
        <v>15</v>
      </c>
      <c r="V29" s="10">
        <f t="shared" si="20"/>
        <v>0</v>
      </c>
      <c r="W29" s="11">
        <f t="shared" si="20"/>
        <v>0</v>
      </c>
      <c r="X29" s="10">
        <f t="shared" si="20"/>
        <v>0</v>
      </c>
      <c r="Y29" s="11">
        <f t="shared" si="20"/>
        <v>0</v>
      </c>
      <c r="Z29" s="10">
        <f t="shared" si="20"/>
        <v>0</v>
      </c>
      <c r="AA29" s="7">
        <f t="shared" si="20"/>
        <v>1</v>
      </c>
      <c r="AB29" s="11">
        <f t="shared" si="20"/>
        <v>0</v>
      </c>
      <c r="AC29" s="10">
        <f t="shared" si="20"/>
        <v>0</v>
      </c>
      <c r="AD29" s="11">
        <f t="shared" si="20"/>
        <v>0</v>
      </c>
      <c r="AE29" s="10">
        <f t="shared" si="20"/>
        <v>0</v>
      </c>
      <c r="AF29" s="11">
        <f t="shared" si="20"/>
        <v>0</v>
      </c>
      <c r="AG29" s="10">
        <f t="shared" si="20"/>
        <v>0</v>
      </c>
      <c r="AH29" s="11">
        <f t="shared" si="20"/>
        <v>0</v>
      </c>
      <c r="AI29" s="10">
        <f t="shared" si="20"/>
        <v>0</v>
      </c>
      <c r="AJ29" s="11">
        <f t="shared" si="20"/>
        <v>0</v>
      </c>
      <c r="AK29" s="10">
        <f t="shared" si="20"/>
        <v>0</v>
      </c>
      <c r="AL29" s="11">
        <f t="shared" ref="AL29:BQ29" si="21">SUM(AL17:AL28)</f>
        <v>0</v>
      </c>
      <c r="AM29" s="10">
        <f t="shared" si="21"/>
        <v>0</v>
      </c>
      <c r="AN29" s="7">
        <f t="shared" si="21"/>
        <v>0</v>
      </c>
      <c r="AO29" s="7">
        <f t="shared" si="21"/>
        <v>1</v>
      </c>
      <c r="AP29" s="11">
        <f t="shared" si="21"/>
        <v>0</v>
      </c>
      <c r="AQ29" s="10">
        <f t="shared" si="21"/>
        <v>0</v>
      </c>
      <c r="AR29" s="11">
        <f t="shared" si="21"/>
        <v>0</v>
      </c>
      <c r="AS29" s="10">
        <f t="shared" si="21"/>
        <v>0</v>
      </c>
      <c r="AT29" s="11">
        <f t="shared" si="21"/>
        <v>0</v>
      </c>
      <c r="AU29" s="10">
        <f t="shared" si="21"/>
        <v>0</v>
      </c>
      <c r="AV29" s="7">
        <f t="shared" si="21"/>
        <v>0</v>
      </c>
      <c r="AW29" s="11">
        <f t="shared" si="21"/>
        <v>0</v>
      </c>
      <c r="AX29" s="10">
        <f t="shared" si="21"/>
        <v>0</v>
      </c>
      <c r="AY29" s="11">
        <f t="shared" si="21"/>
        <v>0</v>
      </c>
      <c r="AZ29" s="10">
        <f t="shared" si="21"/>
        <v>0</v>
      </c>
      <c r="BA29" s="11">
        <f t="shared" si="21"/>
        <v>0</v>
      </c>
      <c r="BB29" s="10">
        <f t="shared" si="21"/>
        <v>0</v>
      </c>
      <c r="BC29" s="11">
        <f t="shared" si="21"/>
        <v>0</v>
      </c>
      <c r="BD29" s="10">
        <f t="shared" si="21"/>
        <v>0</v>
      </c>
      <c r="BE29" s="11">
        <f t="shared" si="21"/>
        <v>0</v>
      </c>
      <c r="BF29" s="10">
        <f t="shared" si="21"/>
        <v>0</v>
      </c>
      <c r="BG29" s="11">
        <f t="shared" si="21"/>
        <v>0</v>
      </c>
      <c r="BH29" s="10">
        <f t="shared" si="21"/>
        <v>0</v>
      </c>
      <c r="BI29" s="7">
        <f t="shared" si="21"/>
        <v>0</v>
      </c>
      <c r="BJ29" s="7">
        <f t="shared" si="21"/>
        <v>0</v>
      </c>
      <c r="BK29" s="11">
        <f t="shared" si="21"/>
        <v>0</v>
      </c>
      <c r="BL29" s="10">
        <f t="shared" si="21"/>
        <v>0</v>
      </c>
      <c r="BM29" s="11">
        <f t="shared" si="21"/>
        <v>0</v>
      </c>
      <c r="BN29" s="10">
        <f t="shared" si="21"/>
        <v>0</v>
      </c>
      <c r="BO29" s="11">
        <f t="shared" si="21"/>
        <v>0</v>
      </c>
      <c r="BP29" s="10">
        <f t="shared" si="21"/>
        <v>0</v>
      </c>
      <c r="BQ29" s="7">
        <f t="shared" si="21"/>
        <v>0</v>
      </c>
      <c r="BR29" s="11">
        <f t="shared" ref="BR29:CW29" si="22">SUM(BR17:BR28)</f>
        <v>30</v>
      </c>
      <c r="BS29" s="10">
        <f t="shared" si="22"/>
        <v>0</v>
      </c>
      <c r="BT29" s="11">
        <f t="shared" si="22"/>
        <v>0</v>
      </c>
      <c r="BU29" s="10">
        <f t="shared" si="22"/>
        <v>0</v>
      </c>
      <c r="BV29" s="11">
        <f t="shared" si="22"/>
        <v>30</v>
      </c>
      <c r="BW29" s="10">
        <f t="shared" si="22"/>
        <v>0</v>
      </c>
      <c r="BX29" s="11">
        <f t="shared" si="22"/>
        <v>0</v>
      </c>
      <c r="BY29" s="10">
        <f t="shared" si="22"/>
        <v>0</v>
      </c>
      <c r="BZ29" s="11">
        <f t="shared" si="22"/>
        <v>0</v>
      </c>
      <c r="CA29" s="10">
        <f t="shared" si="22"/>
        <v>0</v>
      </c>
      <c r="CB29" s="11">
        <f t="shared" si="22"/>
        <v>0</v>
      </c>
      <c r="CC29" s="10">
        <f t="shared" si="22"/>
        <v>0</v>
      </c>
      <c r="CD29" s="7">
        <f t="shared" si="22"/>
        <v>2</v>
      </c>
      <c r="CE29" s="7">
        <f t="shared" si="22"/>
        <v>2</v>
      </c>
      <c r="CF29" s="11">
        <f t="shared" si="22"/>
        <v>0</v>
      </c>
      <c r="CG29" s="10">
        <f t="shared" si="22"/>
        <v>0</v>
      </c>
      <c r="CH29" s="11">
        <f t="shared" si="22"/>
        <v>0</v>
      </c>
      <c r="CI29" s="10">
        <f t="shared" si="22"/>
        <v>0</v>
      </c>
      <c r="CJ29" s="11">
        <f t="shared" si="22"/>
        <v>0</v>
      </c>
      <c r="CK29" s="10">
        <f t="shared" si="22"/>
        <v>0</v>
      </c>
      <c r="CL29" s="7">
        <f t="shared" si="22"/>
        <v>0</v>
      </c>
      <c r="CM29" s="11">
        <f t="shared" si="22"/>
        <v>30</v>
      </c>
      <c r="CN29" s="10">
        <f t="shared" si="22"/>
        <v>0</v>
      </c>
      <c r="CO29" s="11">
        <f t="shared" si="22"/>
        <v>0</v>
      </c>
      <c r="CP29" s="10">
        <f t="shared" si="22"/>
        <v>0</v>
      </c>
      <c r="CQ29" s="11">
        <f t="shared" si="22"/>
        <v>60</v>
      </c>
      <c r="CR29" s="10">
        <f t="shared" si="22"/>
        <v>0</v>
      </c>
      <c r="CS29" s="11">
        <f t="shared" si="22"/>
        <v>0</v>
      </c>
      <c r="CT29" s="10">
        <f t="shared" si="22"/>
        <v>0</v>
      </c>
      <c r="CU29" s="11">
        <f t="shared" si="22"/>
        <v>0</v>
      </c>
      <c r="CV29" s="10">
        <f t="shared" si="22"/>
        <v>0</v>
      </c>
      <c r="CW29" s="11">
        <f t="shared" si="22"/>
        <v>0</v>
      </c>
      <c r="CX29" s="10">
        <f t="shared" ref="CX29:EC29" si="23">SUM(CX17:CX28)</f>
        <v>0</v>
      </c>
      <c r="CY29" s="7">
        <f t="shared" si="23"/>
        <v>3</v>
      </c>
      <c r="CZ29" s="7">
        <f t="shared" si="23"/>
        <v>3</v>
      </c>
      <c r="DA29" s="11">
        <f t="shared" si="23"/>
        <v>0</v>
      </c>
      <c r="DB29" s="10">
        <f t="shared" si="23"/>
        <v>0</v>
      </c>
      <c r="DC29" s="11">
        <f t="shared" si="23"/>
        <v>0</v>
      </c>
      <c r="DD29" s="10">
        <f t="shared" si="23"/>
        <v>0</v>
      </c>
      <c r="DE29" s="11">
        <f t="shared" si="23"/>
        <v>0</v>
      </c>
      <c r="DF29" s="10">
        <f t="shared" si="23"/>
        <v>0</v>
      </c>
      <c r="DG29" s="7">
        <f t="shared" si="23"/>
        <v>0</v>
      </c>
      <c r="DH29" s="11">
        <f t="shared" si="23"/>
        <v>0</v>
      </c>
      <c r="DI29" s="10">
        <f t="shared" si="23"/>
        <v>0</v>
      </c>
      <c r="DJ29" s="11">
        <f t="shared" si="23"/>
        <v>0</v>
      </c>
      <c r="DK29" s="10">
        <f t="shared" si="23"/>
        <v>0</v>
      </c>
      <c r="DL29" s="11">
        <f t="shared" si="23"/>
        <v>60</v>
      </c>
      <c r="DM29" s="10">
        <f t="shared" si="23"/>
        <v>0</v>
      </c>
      <c r="DN29" s="11">
        <f t="shared" si="23"/>
        <v>0</v>
      </c>
      <c r="DO29" s="10">
        <f t="shared" si="23"/>
        <v>0</v>
      </c>
      <c r="DP29" s="11">
        <f t="shared" si="23"/>
        <v>0</v>
      </c>
      <c r="DQ29" s="10">
        <f t="shared" si="23"/>
        <v>0</v>
      </c>
      <c r="DR29" s="11">
        <f t="shared" si="23"/>
        <v>0</v>
      </c>
      <c r="DS29" s="10">
        <f t="shared" si="23"/>
        <v>0</v>
      </c>
      <c r="DT29" s="7">
        <f t="shared" si="23"/>
        <v>3</v>
      </c>
      <c r="DU29" s="7">
        <f t="shared" si="23"/>
        <v>3</v>
      </c>
      <c r="DV29" s="11">
        <f t="shared" si="23"/>
        <v>95</v>
      </c>
      <c r="DW29" s="10">
        <f t="shared" si="23"/>
        <v>0</v>
      </c>
      <c r="DX29" s="11">
        <f t="shared" si="23"/>
        <v>0</v>
      </c>
      <c r="DY29" s="10">
        <f t="shared" si="23"/>
        <v>0</v>
      </c>
      <c r="DZ29" s="11">
        <f t="shared" si="23"/>
        <v>0</v>
      </c>
      <c r="EA29" s="10">
        <f t="shared" si="23"/>
        <v>0</v>
      </c>
      <c r="EB29" s="7">
        <f t="shared" si="23"/>
        <v>6</v>
      </c>
      <c r="EC29" s="11">
        <f t="shared" si="23"/>
        <v>0</v>
      </c>
      <c r="ED29" s="10">
        <f t="shared" ref="ED29:FI29" si="24">SUM(ED17:ED28)</f>
        <v>0</v>
      </c>
      <c r="EE29" s="11">
        <f t="shared" si="24"/>
        <v>0</v>
      </c>
      <c r="EF29" s="10">
        <f t="shared" si="24"/>
        <v>0</v>
      </c>
      <c r="EG29" s="11">
        <f t="shared" si="24"/>
        <v>0</v>
      </c>
      <c r="EH29" s="10">
        <f t="shared" si="24"/>
        <v>0</v>
      </c>
      <c r="EI29" s="11">
        <f t="shared" si="24"/>
        <v>0</v>
      </c>
      <c r="EJ29" s="10">
        <f t="shared" si="24"/>
        <v>0</v>
      </c>
      <c r="EK29" s="11">
        <f t="shared" si="24"/>
        <v>0</v>
      </c>
      <c r="EL29" s="10">
        <f t="shared" si="24"/>
        <v>0</v>
      </c>
      <c r="EM29" s="11">
        <f t="shared" si="24"/>
        <v>0</v>
      </c>
      <c r="EN29" s="10">
        <f t="shared" si="24"/>
        <v>0</v>
      </c>
      <c r="EO29" s="7">
        <f t="shared" si="24"/>
        <v>0</v>
      </c>
      <c r="EP29" s="7">
        <f t="shared" si="24"/>
        <v>6</v>
      </c>
      <c r="EQ29" s="11">
        <f t="shared" si="24"/>
        <v>0</v>
      </c>
      <c r="ER29" s="10">
        <f t="shared" si="24"/>
        <v>0</v>
      </c>
      <c r="ES29" s="11">
        <f t="shared" si="24"/>
        <v>0</v>
      </c>
      <c r="ET29" s="10">
        <f t="shared" si="24"/>
        <v>0</v>
      </c>
      <c r="EU29" s="11">
        <f t="shared" si="24"/>
        <v>0</v>
      </c>
      <c r="EV29" s="10">
        <f t="shared" si="24"/>
        <v>0</v>
      </c>
      <c r="EW29" s="7">
        <f t="shared" si="24"/>
        <v>0</v>
      </c>
      <c r="EX29" s="11">
        <f t="shared" si="24"/>
        <v>0</v>
      </c>
      <c r="EY29" s="10">
        <f t="shared" si="24"/>
        <v>0</v>
      </c>
      <c r="EZ29" s="11">
        <f t="shared" si="24"/>
        <v>0</v>
      </c>
      <c r="FA29" s="10">
        <f t="shared" si="24"/>
        <v>0</v>
      </c>
      <c r="FB29" s="11">
        <f t="shared" si="24"/>
        <v>0</v>
      </c>
      <c r="FC29" s="10">
        <f t="shared" si="24"/>
        <v>0</v>
      </c>
      <c r="FD29" s="11">
        <f t="shared" si="24"/>
        <v>0</v>
      </c>
      <c r="FE29" s="10">
        <f t="shared" si="24"/>
        <v>0</v>
      </c>
      <c r="FF29" s="11">
        <f t="shared" si="24"/>
        <v>0</v>
      </c>
      <c r="FG29" s="10">
        <f t="shared" si="24"/>
        <v>0</v>
      </c>
      <c r="FH29" s="11">
        <f t="shared" si="24"/>
        <v>0</v>
      </c>
      <c r="FI29" s="10">
        <f t="shared" si="24"/>
        <v>0</v>
      </c>
      <c r="FJ29" s="7">
        <f t="shared" ref="FJ29:GF29" si="25">SUM(FJ17:FJ28)</f>
        <v>0</v>
      </c>
      <c r="FK29" s="7">
        <f t="shared" si="25"/>
        <v>0</v>
      </c>
      <c r="FL29" s="11">
        <f t="shared" si="25"/>
        <v>0</v>
      </c>
      <c r="FM29" s="10">
        <f t="shared" si="25"/>
        <v>0</v>
      </c>
      <c r="FN29" s="11">
        <f t="shared" si="25"/>
        <v>0</v>
      </c>
      <c r="FO29" s="10">
        <f t="shared" si="25"/>
        <v>0</v>
      </c>
      <c r="FP29" s="11">
        <f t="shared" si="25"/>
        <v>0</v>
      </c>
      <c r="FQ29" s="10">
        <f t="shared" si="25"/>
        <v>0</v>
      </c>
      <c r="FR29" s="7">
        <f t="shared" si="25"/>
        <v>0</v>
      </c>
      <c r="FS29" s="11">
        <f t="shared" si="25"/>
        <v>0</v>
      </c>
      <c r="FT29" s="10">
        <f t="shared" si="25"/>
        <v>0</v>
      </c>
      <c r="FU29" s="11">
        <f t="shared" si="25"/>
        <v>0</v>
      </c>
      <c r="FV29" s="10">
        <f t="shared" si="25"/>
        <v>0</v>
      </c>
      <c r="FW29" s="11">
        <f t="shared" si="25"/>
        <v>0</v>
      </c>
      <c r="FX29" s="10">
        <f t="shared" si="25"/>
        <v>0</v>
      </c>
      <c r="FY29" s="11">
        <f t="shared" si="25"/>
        <v>0</v>
      </c>
      <c r="FZ29" s="10">
        <f t="shared" si="25"/>
        <v>0</v>
      </c>
      <c r="GA29" s="11">
        <f t="shared" si="25"/>
        <v>0</v>
      </c>
      <c r="GB29" s="10">
        <f t="shared" si="25"/>
        <v>0</v>
      </c>
      <c r="GC29" s="11">
        <f t="shared" si="25"/>
        <v>0</v>
      </c>
      <c r="GD29" s="10">
        <f t="shared" si="25"/>
        <v>0</v>
      </c>
      <c r="GE29" s="7">
        <f t="shared" si="25"/>
        <v>0</v>
      </c>
      <c r="GF29" s="7">
        <f t="shared" si="25"/>
        <v>0</v>
      </c>
    </row>
    <row r="30" spans="1:188" ht="20.100000000000001" customHeight="1" x14ac:dyDescent="0.2">
      <c r="A30" s="19" t="s">
        <v>83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9"/>
      <c r="GF30" s="13"/>
    </row>
    <row r="31" spans="1:188" x14ac:dyDescent="0.2">
      <c r="A31" s="6"/>
      <c r="B31" s="6"/>
      <c r="C31" s="6"/>
      <c r="D31" s="6" t="s">
        <v>84</v>
      </c>
      <c r="E31" s="3" t="s">
        <v>85</v>
      </c>
      <c r="F31" s="6">
        <f t="shared" ref="F31:F38" si="26">COUNTIF(U31:GD31,"e")</f>
        <v>1</v>
      </c>
      <c r="G31" s="6">
        <f t="shared" ref="G31:G38" si="27">COUNTIF(U31:GD31,"z")</f>
        <v>1</v>
      </c>
      <c r="H31" s="6">
        <f t="shared" ref="H31:H38" si="28">SUM(I31:Q31)</f>
        <v>60</v>
      </c>
      <c r="I31" s="6">
        <f t="shared" ref="I31:I38" si="29">U31+AP31+BK31+CF31+DA31+DV31+EQ31+FL31</f>
        <v>30</v>
      </c>
      <c r="J31" s="6">
        <f t="shared" ref="J31:J38" si="30">W31+AR31+BM31+CH31+DC31+DX31+ES31+FN31</f>
        <v>30</v>
      </c>
      <c r="K31" s="6">
        <f t="shared" ref="K31:K38" si="31">Y31+AT31+BO31+CJ31+DE31+DZ31+EU31+FP31</f>
        <v>0</v>
      </c>
      <c r="L31" s="6">
        <f t="shared" ref="L31:L38" si="32">AB31+AW31+BR31+CM31+DH31+EC31+EX31+FS31</f>
        <v>0</v>
      </c>
      <c r="M31" s="6">
        <f t="shared" ref="M31:M38" si="33">AD31+AY31+BT31+CO31+DJ31+EE31+EZ31+FU31</f>
        <v>0</v>
      </c>
      <c r="N31" s="6">
        <f t="shared" ref="N31:N38" si="34">AF31+BA31+BV31+CQ31+DL31+EG31+FB31+FW31</f>
        <v>0</v>
      </c>
      <c r="O31" s="6">
        <f t="shared" ref="O31:O38" si="35">AH31+BC31+BX31+CS31+DN31+EI31+FD31+FY31</f>
        <v>0</v>
      </c>
      <c r="P31" s="6">
        <f t="shared" ref="P31:P38" si="36">AJ31+BE31+BZ31+CU31+DP31+EK31+FF31+GA31</f>
        <v>0</v>
      </c>
      <c r="Q31" s="6">
        <f t="shared" ref="Q31:Q38" si="37">AL31+BG31+CB31+CW31+DR31+EM31+FH31+GC31</f>
        <v>0</v>
      </c>
      <c r="R31" s="7">
        <f t="shared" ref="R31:R38" si="38">AO31+BJ31+CE31+CZ31+DU31+EP31+FK31+GF31</f>
        <v>5</v>
      </c>
      <c r="S31" s="7">
        <f t="shared" ref="S31:S38" si="39">AN31+BI31+CD31+CY31+DT31+EO31+FJ31+GE31</f>
        <v>0</v>
      </c>
      <c r="T31" s="7">
        <v>2.6</v>
      </c>
      <c r="U31" s="11">
        <v>30</v>
      </c>
      <c r="V31" s="10" t="s">
        <v>70</v>
      </c>
      <c r="W31" s="11">
        <v>30</v>
      </c>
      <c r="X31" s="10" t="s">
        <v>60</v>
      </c>
      <c r="Y31" s="11"/>
      <c r="Z31" s="10"/>
      <c r="AA31" s="7">
        <v>5</v>
      </c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ref="AO31:AO38" si="40">AA31+AN31</f>
        <v>5</v>
      </c>
      <c r="AP31" s="11"/>
      <c r="AQ31" s="10"/>
      <c r="AR31" s="11"/>
      <c r="AS31" s="10"/>
      <c r="AT31" s="11"/>
      <c r="AU31" s="10"/>
      <c r="AV31" s="7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ref="BJ31:BJ38" si="41">AV31+BI31</f>
        <v>0</v>
      </c>
      <c r="BK31" s="11"/>
      <c r="BL31" s="10"/>
      <c r="BM31" s="11"/>
      <c r="BN31" s="10"/>
      <c r="BO31" s="11"/>
      <c r="BP31" s="10"/>
      <c r="BQ31" s="7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ref="CE31:CE38" si="42">BQ31+CD31</f>
        <v>0</v>
      </c>
      <c r="CF31" s="11"/>
      <c r="CG31" s="10"/>
      <c r="CH31" s="11"/>
      <c r="CI31" s="10"/>
      <c r="CJ31" s="11"/>
      <c r="CK31" s="10"/>
      <c r="CL31" s="7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ref="CZ31:CZ38" si="43">CL31+CY31</f>
        <v>0</v>
      </c>
      <c r="DA31" s="11"/>
      <c r="DB31" s="10"/>
      <c r="DC31" s="11"/>
      <c r="DD31" s="10"/>
      <c r="DE31" s="11"/>
      <c r="DF31" s="10"/>
      <c r="DG31" s="7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ref="DU31:DU38" si="44">DG31+DT31</f>
        <v>0</v>
      </c>
      <c r="DV31" s="11"/>
      <c r="DW31" s="10"/>
      <c r="DX31" s="11"/>
      <c r="DY31" s="10"/>
      <c r="DZ31" s="11"/>
      <c r="EA31" s="10"/>
      <c r="EB31" s="7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ref="EP31:EP38" si="45">EB31+EO31</f>
        <v>0</v>
      </c>
      <c r="EQ31" s="11"/>
      <c r="ER31" s="10"/>
      <c r="ES31" s="11"/>
      <c r="ET31" s="10"/>
      <c r="EU31" s="11"/>
      <c r="EV31" s="10"/>
      <c r="EW31" s="7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ref="FK31:FK38" si="46">EW31+FJ31</f>
        <v>0</v>
      </c>
      <c r="FL31" s="11"/>
      <c r="FM31" s="10"/>
      <c r="FN31" s="11"/>
      <c r="FO31" s="10"/>
      <c r="FP31" s="11"/>
      <c r="FQ31" s="10"/>
      <c r="FR31" s="7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ref="GF31:GF38" si="47">FR31+GE31</f>
        <v>0</v>
      </c>
    </row>
    <row r="32" spans="1:188" x14ac:dyDescent="0.2">
      <c r="A32" s="6"/>
      <c r="B32" s="6"/>
      <c r="C32" s="6"/>
      <c r="D32" s="6" t="s">
        <v>86</v>
      </c>
      <c r="E32" s="3" t="s">
        <v>87</v>
      </c>
      <c r="F32" s="6">
        <f t="shared" si="26"/>
        <v>0</v>
      </c>
      <c r="G32" s="6">
        <f t="shared" si="27"/>
        <v>2</v>
      </c>
      <c r="H32" s="6">
        <f t="shared" si="28"/>
        <v>60</v>
      </c>
      <c r="I32" s="6">
        <f t="shared" si="29"/>
        <v>30</v>
      </c>
      <c r="J32" s="6">
        <f t="shared" si="30"/>
        <v>30</v>
      </c>
      <c r="K32" s="6">
        <f t="shared" si="31"/>
        <v>0</v>
      </c>
      <c r="L32" s="6">
        <f t="shared" si="32"/>
        <v>0</v>
      </c>
      <c r="M32" s="6">
        <f t="shared" si="33"/>
        <v>0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5</v>
      </c>
      <c r="S32" s="7">
        <f t="shared" si="39"/>
        <v>0</v>
      </c>
      <c r="T32" s="7">
        <v>2.4</v>
      </c>
      <c r="U32" s="11">
        <v>30</v>
      </c>
      <c r="V32" s="10" t="s">
        <v>60</v>
      </c>
      <c r="W32" s="11">
        <v>30</v>
      </c>
      <c r="X32" s="10" t="s">
        <v>60</v>
      </c>
      <c r="Y32" s="11"/>
      <c r="Z32" s="10"/>
      <c r="AA32" s="7">
        <v>5</v>
      </c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40"/>
        <v>5</v>
      </c>
      <c r="AP32" s="11"/>
      <c r="AQ32" s="10"/>
      <c r="AR32" s="11"/>
      <c r="AS32" s="10"/>
      <c r="AT32" s="11"/>
      <c r="AU32" s="10"/>
      <c r="AV32" s="7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11"/>
      <c r="BP32" s="10"/>
      <c r="BQ32" s="7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11"/>
      <c r="CK32" s="10"/>
      <c r="CL32" s="7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11"/>
      <c r="DF32" s="10"/>
      <c r="DG32" s="7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11"/>
      <c r="EA32" s="10"/>
      <c r="EB32" s="7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11"/>
      <c r="EV32" s="10"/>
      <c r="EW32" s="7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11"/>
      <c r="FQ32" s="10"/>
      <c r="FR32" s="7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">
      <c r="A33" s="6"/>
      <c r="B33" s="6"/>
      <c r="C33" s="6"/>
      <c r="D33" s="6" t="s">
        <v>88</v>
      </c>
      <c r="E33" s="3" t="s">
        <v>89</v>
      </c>
      <c r="F33" s="6">
        <f t="shared" si="26"/>
        <v>1</v>
      </c>
      <c r="G33" s="6">
        <f t="shared" si="27"/>
        <v>1</v>
      </c>
      <c r="H33" s="6">
        <f t="shared" si="28"/>
        <v>75</v>
      </c>
      <c r="I33" s="6">
        <f t="shared" si="29"/>
        <v>45</v>
      </c>
      <c r="J33" s="6">
        <f t="shared" si="30"/>
        <v>0</v>
      </c>
      <c r="K33" s="6">
        <f t="shared" si="31"/>
        <v>0</v>
      </c>
      <c r="L33" s="6">
        <f t="shared" si="32"/>
        <v>0</v>
      </c>
      <c r="M33" s="6">
        <f t="shared" si="33"/>
        <v>30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6</v>
      </c>
      <c r="S33" s="7">
        <f t="shared" si="39"/>
        <v>2.6</v>
      </c>
      <c r="T33" s="7">
        <v>3.2</v>
      </c>
      <c r="U33" s="11">
        <v>45</v>
      </c>
      <c r="V33" s="10" t="s">
        <v>70</v>
      </c>
      <c r="W33" s="11"/>
      <c r="X33" s="10"/>
      <c r="Y33" s="11"/>
      <c r="Z33" s="10"/>
      <c r="AA33" s="7">
        <v>3.4</v>
      </c>
      <c r="AB33" s="11"/>
      <c r="AC33" s="10"/>
      <c r="AD33" s="11">
        <v>30</v>
      </c>
      <c r="AE33" s="10" t="s">
        <v>60</v>
      </c>
      <c r="AF33" s="11"/>
      <c r="AG33" s="10"/>
      <c r="AH33" s="11"/>
      <c r="AI33" s="10"/>
      <c r="AJ33" s="11"/>
      <c r="AK33" s="10"/>
      <c r="AL33" s="11"/>
      <c r="AM33" s="10"/>
      <c r="AN33" s="7">
        <v>2.6</v>
      </c>
      <c r="AO33" s="7">
        <f t="shared" si="40"/>
        <v>6</v>
      </c>
      <c r="AP33" s="11"/>
      <c r="AQ33" s="10"/>
      <c r="AR33" s="11"/>
      <c r="AS33" s="10"/>
      <c r="AT33" s="11"/>
      <c r="AU33" s="10"/>
      <c r="AV33" s="7"/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1"/>
        <v>0</v>
      </c>
      <c r="BK33" s="11"/>
      <c r="BL33" s="10"/>
      <c r="BM33" s="11"/>
      <c r="BN33" s="10"/>
      <c r="BO33" s="11"/>
      <c r="BP33" s="10"/>
      <c r="BQ33" s="7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11"/>
      <c r="CK33" s="10"/>
      <c r="CL33" s="7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11"/>
      <c r="DF33" s="10"/>
      <c r="DG33" s="7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11"/>
      <c r="EA33" s="10"/>
      <c r="EB33" s="7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11"/>
      <c r="EV33" s="10"/>
      <c r="EW33" s="7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11"/>
      <c r="FQ33" s="10"/>
      <c r="FR33" s="7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">
      <c r="A34" s="6"/>
      <c r="B34" s="6"/>
      <c r="C34" s="6"/>
      <c r="D34" s="6" t="s">
        <v>90</v>
      </c>
      <c r="E34" s="3" t="s">
        <v>91</v>
      </c>
      <c r="F34" s="6">
        <f t="shared" si="26"/>
        <v>0</v>
      </c>
      <c r="G34" s="6">
        <f t="shared" si="27"/>
        <v>2</v>
      </c>
      <c r="H34" s="6">
        <f t="shared" si="28"/>
        <v>45</v>
      </c>
      <c r="I34" s="6">
        <f t="shared" si="29"/>
        <v>15</v>
      </c>
      <c r="J34" s="6">
        <f t="shared" si="30"/>
        <v>0</v>
      </c>
      <c r="K34" s="6">
        <f t="shared" si="31"/>
        <v>0</v>
      </c>
      <c r="L34" s="6">
        <f t="shared" si="32"/>
        <v>0</v>
      </c>
      <c r="M34" s="6">
        <f t="shared" si="33"/>
        <v>30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3</v>
      </c>
      <c r="S34" s="7">
        <f t="shared" si="39"/>
        <v>2</v>
      </c>
      <c r="T34" s="7">
        <v>1.8</v>
      </c>
      <c r="U34" s="11">
        <v>15</v>
      </c>
      <c r="V34" s="10" t="s">
        <v>60</v>
      </c>
      <c r="W34" s="11"/>
      <c r="X34" s="10"/>
      <c r="Y34" s="11"/>
      <c r="Z34" s="10"/>
      <c r="AA34" s="7">
        <v>1</v>
      </c>
      <c r="AB34" s="11"/>
      <c r="AC34" s="10"/>
      <c r="AD34" s="11">
        <v>30</v>
      </c>
      <c r="AE34" s="10" t="s">
        <v>60</v>
      </c>
      <c r="AF34" s="11"/>
      <c r="AG34" s="10"/>
      <c r="AH34" s="11"/>
      <c r="AI34" s="10"/>
      <c r="AJ34" s="11"/>
      <c r="AK34" s="10"/>
      <c r="AL34" s="11"/>
      <c r="AM34" s="10"/>
      <c r="AN34" s="7">
        <v>2</v>
      </c>
      <c r="AO34" s="7">
        <f t="shared" si="40"/>
        <v>3</v>
      </c>
      <c r="AP34" s="11"/>
      <c r="AQ34" s="10"/>
      <c r="AR34" s="11"/>
      <c r="AS34" s="10"/>
      <c r="AT34" s="11"/>
      <c r="AU34" s="10"/>
      <c r="AV34" s="7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1"/>
        <v>0</v>
      </c>
      <c r="BK34" s="11"/>
      <c r="BL34" s="10"/>
      <c r="BM34" s="11"/>
      <c r="BN34" s="10"/>
      <c r="BO34" s="11"/>
      <c r="BP34" s="10"/>
      <c r="BQ34" s="7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11"/>
      <c r="CK34" s="10"/>
      <c r="CL34" s="7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11"/>
      <c r="DF34" s="10"/>
      <c r="DG34" s="7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11"/>
      <c r="EA34" s="10"/>
      <c r="EB34" s="7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11"/>
      <c r="EV34" s="10"/>
      <c r="EW34" s="7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11"/>
      <c r="FQ34" s="10"/>
      <c r="FR34" s="7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">
      <c r="A35" s="6"/>
      <c r="B35" s="6"/>
      <c r="C35" s="6"/>
      <c r="D35" s="6" t="s">
        <v>92</v>
      </c>
      <c r="E35" s="3" t="s">
        <v>93</v>
      </c>
      <c r="F35" s="6">
        <f t="shared" si="26"/>
        <v>1</v>
      </c>
      <c r="G35" s="6">
        <f t="shared" si="27"/>
        <v>2</v>
      </c>
      <c r="H35" s="6">
        <f t="shared" si="28"/>
        <v>75</v>
      </c>
      <c r="I35" s="6">
        <f t="shared" si="29"/>
        <v>30</v>
      </c>
      <c r="J35" s="6">
        <f t="shared" si="30"/>
        <v>30</v>
      </c>
      <c r="K35" s="6">
        <f t="shared" si="31"/>
        <v>0</v>
      </c>
      <c r="L35" s="6">
        <f t="shared" si="32"/>
        <v>0</v>
      </c>
      <c r="M35" s="6">
        <f t="shared" si="33"/>
        <v>15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5</v>
      </c>
      <c r="S35" s="7">
        <f t="shared" si="39"/>
        <v>1</v>
      </c>
      <c r="T35" s="7">
        <v>3.2</v>
      </c>
      <c r="U35" s="11"/>
      <c r="V35" s="10"/>
      <c r="W35" s="11"/>
      <c r="X35" s="10"/>
      <c r="Y35" s="11"/>
      <c r="Z35" s="10"/>
      <c r="AA35" s="7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>
        <v>30</v>
      </c>
      <c r="AQ35" s="10" t="s">
        <v>70</v>
      </c>
      <c r="AR35" s="11">
        <v>30</v>
      </c>
      <c r="AS35" s="10" t="s">
        <v>60</v>
      </c>
      <c r="AT35" s="11"/>
      <c r="AU35" s="10"/>
      <c r="AV35" s="7">
        <v>4</v>
      </c>
      <c r="AW35" s="11"/>
      <c r="AX35" s="10"/>
      <c r="AY35" s="11">
        <v>15</v>
      </c>
      <c r="AZ35" s="10" t="s">
        <v>60</v>
      </c>
      <c r="BA35" s="11"/>
      <c r="BB35" s="10"/>
      <c r="BC35" s="11"/>
      <c r="BD35" s="10"/>
      <c r="BE35" s="11"/>
      <c r="BF35" s="10"/>
      <c r="BG35" s="11"/>
      <c r="BH35" s="10"/>
      <c r="BI35" s="7">
        <v>1</v>
      </c>
      <c r="BJ35" s="7">
        <f t="shared" si="41"/>
        <v>5</v>
      </c>
      <c r="BK35" s="11"/>
      <c r="BL35" s="10"/>
      <c r="BM35" s="11"/>
      <c r="BN35" s="10"/>
      <c r="BO35" s="11"/>
      <c r="BP35" s="10"/>
      <c r="BQ35" s="7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11"/>
      <c r="CK35" s="10"/>
      <c r="CL35" s="7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11"/>
      <c r="DF35" s="10"/>
      <c r="DG35" s="7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11"/>
      <c r="EA35" s="10"/>
      <c r="EB35" s="7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11"/>
      <c r="EV35" s="10"/>
      <c r="EW35" s="7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11"/>
      <c r="FQ35" s="10"/>
      <c r="FR35" s="7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">
      <c r="A36" s="6"/>
      <c r="B36" s="6"/>
      <c r="C36" s="6"/>
      <c r="D36" s="6" t="s">
        <v>94</v>
      </c>
      <c r="E36" s="3" t="s">
        <v>95</v>
      </c>
      <c r="F36" s="6">
        <f t="shared" si="26"/>
        <v>1</v>
      </c>
      <c r="G36" s="6">
        <f t="shared" si="27"/>
        <v>1</v>
      </c>
      <c r="H36" s="6">
        <f t="shared" si="28"/>
        <v>75</v>
      </c>
      <c r="I36" s="6">
        <f t="shared" si="29"/>
        <v>30</v>
      </c>
      <c r="J36" s="6">
        <f t="shared" si="30"/>
        <v>0</v>
      </c>
      <c r="K36" s="6">
        <f t="shared" si="31"/>
        <v>0</v>
      </c>
      <c r="L36" s="6">
        <f t="shared" si="32"/>
        <v>0</v>
      </c>
      <c r="M36" s="6">
        <f t="shared" si="33"/>
        <v>45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5</v>
      </c>
      <c r="S36" s="7">
        <f t="shared" si="39"/>
        <v>3</v>
      </c>
      <c r="T36" s="7">
        <v>3.2</v>
      </c>
      <c r="U36" s="11"/>
      <c r="V36" s="10"/>
      <c r="W36" s="11"/>
      <c r="X36" s="10"/>
      <c r="Y36" s="11"/>
      <c r="Z36" s="10"/>
      <c r="AA36" s="7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>
        <v>30</v>
      </c>
      <c r="AQ36" s="10" t="s">
        <v>70</v>
      </c>
      <c r="AR36" s="11"/>
      <c r="AS36" s="10"/>
      <c r="AT36" s="11"/>
      <c r="AU36" s="10"/>
      <c r="AV36" s="7">
        <v>2</v>
      </c>
      <c r="AW36" s="11"/>
      <c r="AX36" s="10"/>
      <c r="AY36" s="11">
        <v>45</v>
      </c>
      <c r="AZ36" s="10" t="s">
        <v>60</v>
      </c>
      <c r="BA36" s="11"/>
      <c r="BB36" s="10"/>
      <c r="BC36" s="11"/>
      <c r="BD36" s="10"/>
      <c r="BE36" s="11"/>
      <c r="BF36" s="10"/>
      <c r="BG36" s="11"/>
      <c r="BH36" s="10"/>
      <c r="BI36" s="7">
        <v>3</v>
      </c>
      <c r="BJ36" s="7">
        <f t="shared" si="41"/>
        <v>5</v>
      </c>
      <c r="BK36" s="11"/>
      <c r="BL36" s="10"/>
      <c r="BM36" s="11"/>
      <c r="BN36" s="10"/>
      <c r="BO36" s="11"/>
      <c r="BP36" s="10"/>
      <c r="BQ36" s="7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/>
      <c r="CG36" s="10"/>
      <c r="CH36" s="11"/>
      <c r="CI36" s="10"/>
      <c r="CJ36" s="11"/>
      <c r="CK36" s="10"/>
      <c r="CL36" s="7"/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11"/>
      <c r="DF36" s="10"/>
      <c r="DG36" s="7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11"/>
      <c r="EA36" s="10"/>
      <c r="EB36" s="7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11"/>
      <c r="EV36" s="10"/>
      <c r="EW36" s="7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11"/>
      <c r="FQ36" s="10"/>
      <c r="FR36" s="7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x14ac:dyDescent="0.2">
      <c r="A37" s="6"/>
      <c r="B37" s="6"/>
      <c r="C37" s="6"/>
      <c r="D37" s="6" t="s">
        <v>96</v>
      </c>
      <c r="E37" s="3" t="s">
        <v>97</v>
      </c>
      <c r="F37" s="6">
        <f t="shared" si="26"/>
        <v>0</v>
      </c>
      <c r="G37" s="6">
        <f t="shared" si="27"/>
        <v>2</v>
      </c>
      <c r="H37" s="6">
        <f t="shared" si="28"/>
        <v>60</v>
      </c>
      <c r="I37" s="6">
        <f t="shared" si="29"/>
        <v>30</v>
      </c>
      <c r="J37" s="6">
        <f t="shared" si="30"/>
        <v>30</v>
      </c>
      <c r="K37" s="6">
        <f t="shared" si="31"/>
        <v>0</v>
      </c>
      <c r="L37" s="6">
        <f t="shared" si="32"/>
        <v>0</v>
      </c>
      <c r="M37" s="6">
        <f t="shared" si="33"/>
        <v>0</v>
      </c>
      <c r="N37" s="6">
        <f t="shared" si="34"/>
        <v>0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7">
        <f t="shared" si="38"/>
        <v>4</v>
      </c>
      <c r="S37" s="7">
        <f t="shared" si="39"/>
        <v>0</v>
      </c>
      <c r="T37" s="7">
        <v>2.4</v>
      </c>
      <c r="U37" s="11"/>
      <c r="V37" s="10"/>
      <c r="W37" s="11"/>
      <c r="X37" s="10"/>
      <c r="Y37" s="11"/>
      <c r="Z37" s="10"/>
      <c r="AA37" s="7"/>
      <c r="AB37" s="11"/>
      <c r="AC37" s="10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40"/>
        <v>0</v>
      </c>
      <c r="AP37" s="11">
        <v>30</v>
      </c>
      <c r="AQ37" s="10" t="s">
        <v>60</v>
      </c>
      <c r="AR37" s="11">
        <v>30</v>
      </c>
      <c r="AS37" s="10" t="s">
        <v>60</v>
      </c>
      <c r="AT37" s="11"/>
      <c r="AU37" s="10"/>
      <c r="AV37" s="7">
        <v>4</v>
      </c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41"/>
        <v>4</v>
      </c>
      <c r="BK37" s="11"/>
      <c r="BL37" s="10"/>
      <c r="BM37" s="11"/>
      <c r="BN37" s="10"/>
      <c r="BO37" s="11"/>
      <c r="BP37" s="10"/>
      <c r="BQ37" s="7"/>
      <c r="BR37" s="11"/>
      <c r="BS37" s="10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2"/>
        <v>0</v>
      </c>
      <c r="CF37" s="11"/>
      <c r="CG37" s="10"/>
      <c r="CH37" s="11"/>
      <c r="CI37" s="10"/>
      <c r="CJ37" s="11"/>
      <c r="CK37" s="10"/>
      <c r="CL37" s="7"/>
      <c r="CM37" s="11"/>
      <c r="CN37" s="10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3"/>
        <v>0</v>
      </c>
      <c r="DA37" s="11"/>
      <c r="DB37" s="10"/>
      <c r="DC37" s="11"/>
      <c r="DD37" s="10"/>
      <c r="DE37" s="11"/>
      <c r="DF37" s="10"/>
      <c r="DG37" s="7"/>
      <c r="DH37" s="11"/>
      <c r="DI37" s="10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4"/>
        <v>0</v>
      </c>
      <c r="DV37" s="11"/>
      <c r="DW37" s="10"/>
      <c r="DX37" s="11"/>
      <c r="DY37" s="10"/>
      <c r="DZ37" s="11"/>
      <c r="EA37" s="10"/>
      <c r="EB37" s="7"/>
      <c r="EC37" s="11"/>
      <c r="ED37" s="10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5"/>
        <v>0</v>
      </c>
      <c r="EQ37" s="11"/>
      <c r="ER37" s="10"/>
      <c r="ES37" s="11"/>
      <c r="ET37" s="10"/>
      <c r="EU37" s="11"/>
      <c r="EV37" s="10"/>
      <c r="EW37" s="7"/>
      <c r="EX37" s="11"/>
      <c r="EY37" s="10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6"/>
        <v>0</v>
      </c>
      <c r="FL37" s="11"/>
      <c r="FM37" s="10"/>
      <c r="FN37" s="11"/>
      <c r="FO37" s="10"/>
      <c r="FP37" s="11"/>
      <c r="FQ37" s="10"/>
      <c r="FR37" s="7"/>
      <c r="FS37" s="11"/>
      <c r="FT37" s="10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7"/>
        <v>0</v>
      </c>
    </row>
    <row r="38" spans="1:188" x14ac:dyDescent="0.2">
      <c r="A38" s="6"/>
      <c r="B38" s="6"/>
      <c r="C38" s="6"/>
      <c r="D38" s="6" t="s">
        <v>98</v>
      </c>
      <c r="E38" s="3" t="s">
        <v>99</v>
      </c>
      <c r="F38" s="6">
        <f t="shared" si="26"/>
        <v>1</v>
      </c>
      <c r="G38" s="6">
        <f t="shared" si="27"/>
        <v>2</v>
      </c>
      <c r="H38" s="6">
        <f t="shared" si="28"/>
        <v>60</v>
      </c>
      <c r="I38" s="6">
        <f t="shared" si="29"/>
        <v>15</v>
      </c>
      <c r="J38" s="6">
        <f t="shared" si="30"/>
        <v>30</v>
      </c>
      <c r="K38" s="6">
        <f t="shared" si="31"/>
        <v>0</v>
      </c>
      <c r="L38" s="6">
        <f t="shared" si="32"/>
        <v>0</v>
      </c>
      <c r="M38" s="6">
        <f t="shared" si="33"/>
        <v>15</v>
      </c>
      <c r="N38" s="6">
        <f t="shared" si="34"/>
        <v>0</v>
      </c>
      <c r="O38" s="6">
        <f t="shared" si="35"/>
        <v>0</v>
      </c>
      <c r="P38" s="6">
        <f t="shared" si="36"/>
        <v>0</v>
      </c>
      <c r="Q38" s="6">
        <f t="shared" si="37"/>
        <v>0</v>
      </c>
      <c r="R38" s="7">
        <f t="shared" si="38"/>
        <v>4</v>
      </c>
      <c r="S38" s="7">
        <f t="shared" si="39"/>
        <v>1</v>
      </c>
      <c r="T38" s="7">
        <v>2.6</v>
      </c>
      <c r="U38" s="11"/>
      <c r="V38" s="10"/>
      <c r="W38" s="11"/>
      <c r="X38" s="10"/>
      <c r="Y38" s="11"/>
      <c r="Z38" s="10"/>
      <c r="AA38" s="7"/>
      <c r="AB38" s="11"/>
      <c r="AC38" s="10"/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40"/>
        <v>0</v>
      </c>
      <c r="AP38" s="11"/>
      <c r="AQ38" s="10"/>
      <c r="AR38" s="11"/>
      <c r="AS38" s="10"/>
      <c r="AT38" s="11"/>
      <c r="AU38" s="10"/>
      <c r="AV38" s="7"/>
      <c r="AW38" s="11"/>
      <c r="AX38" s="10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1"/>
        <v>0</v>
      </c>
      <c r="BK38" s="11">
        <v>15</v>
      </c>
      <c r="BL38" s="10" t="s">
        <v>70</v>
      </c>
      <c r="BM38" s="11">
        <v>30</v>
      </c>
      <c r="BN38" s="10" t="s">
        <v>60</v>
      </c>
      <c r="BO38" s="11"/>
      <c r="BP38" s="10"/>
      <c r="BQ38" s="7">
        <v>3</v>
      </c>
      <c r="BR38" s="11"/>
      <c r="BS38" s="10"/>
      <c r="BT38" s="11">
        <v>15</v>
      </c>
      <c r="BU38" s="10" t="s">
        <v>60</v>
      </c>
      <c r="BV38" s="11"/>
      <c r="BW38" s="10"/>
      <c r="BX38" s="11"/>
      <c r="BY38" s="10"/>
      <c r="BZ38" s="11"/>
      <c r="CA38" s="10"/>
      <c r="CB38" s="11"/>
      <c r="CC38" s="10"/>
      <c r="CD38" s="7">
        <v>1</v>
      </c>
      <c r="CE38" s="7">
        <f t="shared" si="42"/>
        <v>4</v>
      </c>
      <c r="CF38" s="11"/>
      <c r="CG38" s="10"/>
      <c r="CH38" s="11"/>
      <c r="CI38" s="10"/>
      <c r="CJ38" s="11"/>
      <c r="CK38" s="10"/>
      <c r="CL38" s="7"/>
      <c r="CM38" s="11"/>
      <c r="CN38" s="10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3"/>
        <v>0</v>
      </c>
      <c r="DA38" s="11"/>
      <c r="DB38" s="10"/>
      <c r="DC38" s="11"/>
      <c r="DD38" s="10"/>
      <c r="DE38" s="11"/>
      <c r="DF38" s="10"/>
      <c r="DG38" s="7"/>
      <c r="DH38" s="11"/>
      <c r="DI38" s="10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4"/>
        <v>0</v>
      </c>
      <c r="DV38" s="11"/>
      <c r="DW38" s="10"/>
      <c r="DX38" s="11"/>
      <c r="DY38" s="10"/>
      <c r="DZ38" s="11"/>
      <c r="EA38" s="10"/>
      <c r="EB38" s="7"/>
      <c r="EC38" s="11"/>
      <c r="ED38" s="10"/>
      <c r="EE38" s="11"/>
      <c r="EF38" s="10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5"/>
        <v>0</v>
      </c>
      <c r="EQ38" s="11"/>
      <c r="ER38" s="10"/>
      <c r="ES38" s="11"/>
      <c r="ET38" s="10"/>
      <c r="EU38" s="11"/>
      <c r="EV38" s="10"/>
      <c r="EW38" s="7"/>
      <c r="EX38" s="11"/>
      <c r="EY38" s="10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7"/>
      <c r="FK38" s="7">
        <f t="shared" si="46"/>
        <v>0</v>
      </c>
      <c r="FL38" s="11"/>
      <c r="FM38" s="10"/>
      <c r="FN38" s="11"/>
      <c r="FO38" s="10"/>
      <c r="FP38" s="11"/>
      <c r="FQ38" s="10"/>
      <c r="FR38" s="7"/>
      <c r="FS38" s="11"/>
      <c r="FT38" s="10"/>
      <c r="FU38" s="11"/>
      <c r="FV38" s="10"/>
      <c r="FW38" s="11"/>
      <c r="FX38" s="10"/>
      <c r="FY38" s="11"/>
      <c r="FZ38" s="10"/>
      <c r="GA38" s="11"/>
      <c r="GB38" s="10"/>
      <c r="GC38" s="11"/>
      <c r="GD38" s="10"/>
      <c r="GE38" s="7"/>
      <c r="GF38" s="7">
        <f t="shared" si="47"/>
        <v>0</v>
      </c>
    </row>
    <row r="39" spans="1:188" ht="15.95" customHeight="1" x14ac:dyDescent="0.2">
      <c r="A39" s="6"/>
      <c r="B39" s="6"/>
      <c r="C39" s="6"/>
      <c r="D39" s="6"/>
      <c r="E39" s="6" t="s">
        <v>82</v>
      </c>
      <c r="F39" s="6">
        <f t="shared" ref="F39:AK39" si="48">SUM(F31:F38)</f>
        <v>5</v>
      </c>
      <c r="G39" s="6">
        <f t="shared" si="48"/>
        <v>13</v>
      </c>
      <c r="H39" s="6">
        <f t="shared" si="48"/>
        <v>510</v>
      </c>
      <c r="I39" s="6">
        <f t="shared" si="48"/>
        <v>225</v>
      </c>
      <c r="J39" s="6">
        <f t="shared" si="48"/>
        <v>150</v>
      </c>
      <c r="K39" s="6">
        <f t="shared" si="48"/>
        <v>0</v>
      </c>
      <c r="L39" s="6">
        <f t="shared" si="48"/>
        <v>0</v>
      </c>
      <c r="M39" s="6">
        <f t="shared" si="48"/>
        <v>135</v>
      </c>
      <c r="N39" s="6">
        <f t="shared" si="48"/>
        <v>0</v>
      </c>
      <c r="O39" s="6">
        <f t="shared" si="48"/>
        <v>0</v>
      </c>
      <c r="P39" s="6">
        <f t="shared" si="48"/>
        <v>0</v>
      </c>
      <c r="Q39" s="6">
        <f t="shared" si="48"/>
        <v>0</v>
      </c>
      <c r="R39" s="7">
        <f t="shared" si="48"/>
        <v>37</v>
      </c>
      <c r="S39" s="7">
        <f t="shared" si="48"/>
        <v>9.6</v>
      </c>
      <c r="T39" s="7">
        <f t="shared" si="48"/>
        <v>21.4</v>
      </c>
      <c r="U39" s="11">
        <f t="shared" si="48"/>
        <v>120</v>
      </c>
      <c r="V39" s="10">
        <f t="shared" si="48"/>
        <v>0</v>
      </c>
      <c r="W39" s="11">
        <f t="shared" si="48"/>
        <v>60</v>
      </c>
      <c r="X39" s="10">
        <f t="shared" si="48"/>
        <v>0</v>
      </c>
      <c r="Y39" s="11">
        <f t="shared" si="48"/>
        <v>0</v>
      </c>
      <c r="Z39" s="10">
        <f t="shared" si="48"/>
        <v>0</v>
      </c>
      <c r="AA39" s="7">
        <f t="shared" si="48"/>
        <v>14.4</v>
      </c>
      <c r="AB39" s="11">
        <f t="shared" si="48"/>
        <v>0</v>
      </c>
      <c r="AC39" s="10">
        <f t="shared" si="48"/>
        <v>0</v>
      </c>
      <c r="AD39" s="11">
        <f t="shared" si="48"/>
        <v>60</v>
      </c>
      <c r="AE39" s="10">
        <f t="shared" si="48"/>
        <v>0</v>
      </c>
      <c r="AF39" s="11">
        <f t="shared" si="48"/>
        <v>0</v>
      </c>
      <c r="AG39" s="10">
        <f t="shared" si="48"/>
        <v>0</v>
      </c>
      <c r="AH39" s="11">
        <f t="shared" si="48"/>
        <v>0</v>
      </c>
      <c r="AI39" s="10">
        <f t="shared" si="48"/>
        <v>0</v>
      </c>
      <c r="AJ39" s="11">
        <f t="shared" si="48"/>
        <v>0</v>
      </c>
      <c r="AK39" s="10">
        <f t="shared" si="48"/>
        <v>0</v>
      </c>
      <c r="AL39" s="11">
        <f t="shared" ref="AL39:BQ39" si="49">SUM(AL31:AL38)</f>
        <v>0</v>
      </c>
      <c r="AM39" s="10">
        <f t="shared" si="49"/>
        <v>0</v>
      </c>
      <c r="AN39" s="7">
        <f t="shared" si="49"/>
        <v>4.5999999999999996</v>
      </c>
      <c r="AO39" s="7">
        <f t="shared" si="49"/>
        <v>19</v>
      </c>
      <c r="AP39" s="11">
        <f t="shared" si="49"/>
        <v>90</v>
      </c>
      <c r="AQ39" s="10">
        <f t="shared" si="49"/>
        <v>0</v>
      </c>
      <c r="AR39" s="11">
        <f t="shared" si="49"/>
        <v>60</v>
      </c>
      <c r="AS39" s="10">
        <f t="shared" si="49"/>
        <v>0</v>
      </c>
      <c r="AT39" s="11">
        <f t="shared" si="49"/>
        <v>0</v>
      </c>
      <c r="AU39" s="10">
        <f t="shared" si="49"/>
        <v>0</v>
      </c>
      <c r="AV39" s="7">
        <f t="shared" si="49"/>
        <v>10</v>
      </c>
      <c r="AW39" s="11">
        <f t="shared" si="49"/>
        <v>0</v>
      </c>
      <c r="AX39" s="10">
        <f t="shared" si="49"/>
        <v>0</v>
      </c>
      <c r="AY39" s="11">
        <f t="shared" si="49"/>
        <v>60</v>
      </c>
      <c r="AZ39" s="10">
        <f t="shared" si="49"/>
        <v>0</v>
      </c>
      <c r="BA39" s="11">
        <f t="shared" si="49"/>
        <v>0</v>
      </c>
      <c r="BB39" s="10">
        <f t="shared" si="49"/>
        <v>0</v>
      </c>
      <c r="BC39" s="11">
        <f t="shared" si="49"/>
        <v>0</v>
      </c>
      <c r="BD39" s="10">
        <f t="shared" si="49"/>
        <v>0</v>
      </c>
      <c r="BE39" s="11">
        <f t="shared" si="49"/>
        <v>0</v>
      </c>
      <c r="BF39" s="10">
        <f t="shared" si="49"/>
        <v>0</v>
      </c>
      <c r="BG39" s="11">
        <f t="shared" si="49"/>
        <v>0</v>
      </c>
      <c r="BH39" s="10">
        <f t="shared" si="49"/>
        <v>0</v>
      </c>
      <c r="BI39" s="7">
        <f t="shared" si="49"/>
        <v>4</v>
      </c>
      <c r="BJ39" s="7">
        <f t="shared" si="49"/>
        <v>14</v>
      </c>
      <c r="BK39" s="11">
        <f t="shared" si="49"/>
        <v>15</v>
      </c>
      <c r="BL39" s="10">
        <f t="shared" si="49"/>
        <v>0</v>
      </c>
      <c r="BM39" s="11">
        <f t="shared" si="49"/>
        <v>30</v>
      </c>
      <c r="BN39" s="10">
        <f t="shared" si="49"/>
        <v>0</v>
      </c>
      <c r="BO39" s="11">
        <f t="shared" si="49"/>
        <v>0</v>
      </c>
      <c r="BP39" s="10">
        <f t="shared" si="49"/>
        <v>0</v>
      </c>
      <c r="BQ39" s="7">
        <f t="shared" si="49"/>
        <v>3</v>
      </c>
      <c r="BR39" s="11">
        <f t="shared" ref="BR39:CW39" si="50">SUM(BR31:BR38)</f>
        <v>0</v>
      </c>
      <c r="BS39" s="10">
        <f t="shared" si="50"/>
        <v>0</v>
      </c>
      <c r="BT39" s="11">
        <f t="shared" si="50"/>
        <v>15</v>
      </c>
      <c r="BU39" s="10">
        <f t="shared" si="50"/>
        <v>0</v>
      </c>
      <c r="BV39" s="11">
        <f t="shared" si="50"/>
        <v>0</v>
      </c>
      <c r="BW39" s="10">
        <f t="shared" si="50"/>
        <v>0</v>
      </c>
      <c r="BX39" s="11">
        <f t="shared" si="50"/>
        <v>0</v>
      </c>
      <c r="BY39" s="10">
        <f t="shared" si="50"/>
        <v>0</v>
      </c>
      <c r="BZ39" s="11">
        <f t="shared" si="50"/>
        <v>0</v>
      </c>
      <c r="CA39" s="10">
        <f t="shared" si="50"/>
        <v>0</v>
      </c>
      <c r="CB39" s="11">
        <f t="shared" si="50"/>
        <v>0</v>
      </c>
      <c r="CC39" s="10">
        <f t="shared" si="50"/>
        <v>0</v>
      </c>
      <c r="CD39" s="7">
        <f t="shared" si="50"/>
        <v>1</v>
      </c>
      <c r="CE39" s="7">
        <f t="shared" si="50"/>
        <v>4</v>
      </c>
      <c r="CF39" s="11">
        <f t="shared" si="50"/>
        <v>0</v>
      </c>
      <c r="CG39" s="10">
        <f t="shared" si="50"/>
        <v>0</v>
      </c>
      <c r="CH39" s="11">
        <f t="shared" si="50"/>
        <v>0</v>
      </c>
      <c r="CI39" s="10">
        <f t="shared" si="50"/>
        <v>0</v>
      </c>
      <c r="CJ39" s="11">
        <f t="shared" si="50"/>
        <v>0</v>
      </c>
      <c r="CK39" s="10">
        <f t="shared" si="50"/>
        <v>0</v>
      </c>
      <c r="CL39" s="7">
        <f t="shared" si="50"/>
        <v>0</v>
      </c>
      <c r="CM39" s="11">
        <f t="shared" si="50"/>
        <v>0</v>
      </c>
      <c r="CN39" s="10">
        <f t="shared" si="50"/>
        <v>0</v>
      </c>
      <c r="CO39" s="11">
        <f t="shared" si="50"/>
        <v>0</v>
      </c>
      <c r="CP39" s="10">
        <f t="shared" si="50"/>
        <v>0</v>
      </c>
      <c r="CQ39" s="11">
        <f t="shared" si="50"/>
        <v>0</v>
      </c>
      <c r="CR39" s="10">
        <f t="shared" si="50"/>
        <v>0</v>
      </c>
      <c r="CS39" s="11">
        <f t="shared" si="50"/>
        <v>0</v>
      </c>
      <c r="CT39" s="10">
        <f t="shared" si="50"/>
        <v>0</v>
      </c>
      <c r="CU39" s="11">
        <f t="shared" si="50"/>
        <v>0</v>
      </c>
      <c r="CV39" s="10">
        <f t="shared" si="50"/>
        <v>0</v>
      </c>
      <c r="CW39" s="11">
        <f t="shared" si="50"/>
        <v>0</v>
      </c>
      <c r="CX39" s="10">
        <f t="shared" ref="CX39:EC39" si="51">SUM(CX31:CX38)</f>
        <v>0</v>
      </c>
      <c r="CY39" s="7">
        <f t="shared" si="51"/>
        <v>0</v>
      </c>
      <c r="CZ39" s="7">
        <f t="shared" si="51"/>
        <v>0</v>
      </c>
      <c r="DA39" s="11">
        <f t="shared" si="51"/>
        <v>0</v>
      </c>
      <c r="DB39" s="10">
        <f t="shared" si="51"/>
        <v>0</v>
      </c>
      <c r="DC39" s="11">
        <f t="shared" si="51"/>
        <v>0</v>
      </c>
      <c r="DD39" s="10">
        <f t="shared" si="51"/>
        <v>0</v>
      </c>
      <c r="DE39" s="11">
        <f t="shared" si="51"/>
        <v>0</v>
      </c>
      <c r="DF39" s="10">
        <f t="shared" si="51"/>
        <v>0</v>
      </c>
      <c r="DG39" s="7">
        <f t="shared" si="51"/>
        <v>0</v>
      </c>
      <c r="DH39" s="11">
        <f t="shared" si="51"/>
        <v>0</v>
      </c>
      <c r="DI39" s="10">
        <f t="shared" si="51"/>
        <v>0</v>
      </c>
      <c r="DJ39" s="11">
        <f t="shared" si="51"/>
        <v>0</v>
      </c>
      <c r="DK39" s="10">
        <f t="shared" si="51"/>
        <v>0</v>
      </c>
      <c r="DL39" s="11">
        <f t="shared" si="51"/>
        <v>0</v>
      </c>
      <c r="DM39" s="10">
        <f t="shared" si="51"/>
        <v>0</v>
      </c>
      <c r="DN39" s="11">
        <f t="shared" si="51"/>
        <v>0</v>
      </c>
      <c r="DO39" s="10">
        <f t="shared" si="51"/>
        <v>0</v>
      </c>
      <c r="DP39" s="11">
        <f t="shared" si="51"/>
        <v>0</v>
      </c>
      <c r="DQ39" s="10">
        <f t="shared" si="51"/>
        <v>0</v>
      </c>
      <c r="DR39" s="11">
        <f t="shared" si="51"/>
        <v>0</v>
      </c>
      <c r="DS39" s="10">
        <f t="shared" si="51"/>
        <v>0</v>
      </c>
      <c r="DT39" s="7">
        <f t="shared" si="51"/>
        <v>0</v>
      </c>
      <c r="DU39" s="7">
        <f t="shared" si="51"/>
        <v>0</v>
      </c>
      <c r="DV39" s="11">
        <f t="shared" si="51"/>
        <v>0</v>
      </c>
      <c r="DW39" s="10">
        <f t="shared" si="51"/>
        <v>0</v>
      </c>
      <c r="DX39" s="11">
        <f t="shared" si="51"/>
        <v>0</v>
      </c>
      <c r="DY39" s="10">
        <f t="shared" si="51"/>
        <v>0</v>
      </c>
      <c r="DZ39" s="11">
        <f t="shared" si="51"/>
        <v>0</v>
      </c>
      <c r="EA39" s="10">
        <f t="shared" si="51"/>
        <v>0</v>
      </c>
      <c r="EB39" s="7">
        <f t="shared" si="51"/>
        <v>0</v>
      </c>
      <c r="EC39" s="11">
        <f t="shared" si="51"/>
        <v>0</v>
      </c>
      <c r="ED39" s="10">
        <f t="shared" ref="ED39:FI39" si="52">SUM(ED31:ED38)</f>
        <v>0</v>
      </c>
      <c r="EE39" s="11">
        <f t="shared" si="52"/>
        <v>0</v>
      </c>
      <c r="EF39" s="10">
        <f t="shared" si="52"/>
        <v>0</v>
      </c>
      <c r="EG39" s="11">
        <f t="shared" si="52"/>
        <v>0</v>
      </c>
      <c r="EH39" s="10">
        <f t="shared" si="52"/>
        <v>0</v>
      </c>
      <c r="EI39" s="11">
        <f t="shared" si="52"/>
        <v>0</v>
      </c>
      <c r="EJ39" s="10">
        <f t="shared" si="52"/>
        <v>0</v>
      </c>
      <c r="EK39" s="11">
        <f t="shared" si="52"/>
        <v>0</v>
      </c>
      <c r="EL39" s="10">
        <f t="shared" si="52"/>
        <v>0</v>
      </c>
      <c r="EM39" s="11">
        <f t="shared" si="52"/>
        <v>0</v>
      </c>
      <c r="EN39" s="10">
        <f t="shared" si="52"/>
        <v>0</v>
      </c>
      <c r="EO39" s="7">
        <f t="shared" si="52"/>
        <v>0</v>
      </c>
      <c r="EP39" s="7">
        <f t="shared" si="52"/>
        <v>0</v>
      </c>
      <c r="EQ39" s="11">
        <f t="shared" si="52"/>
        <v>0</v>
      </c>
      <c r="ER39" s="10">
        <f t="shared" si="52"/>
        <v>0</v>
      </c>
      <c r="ES39" s="11">
        <f t="shared" si="52"/>
        <v>0</v>
      </c>
      <c r="ET39" s="10">
        <f t="shared" si="52"/>
        <v>0</v>
      </c>
      <c r="EU39" s="11">
        <f t="shared" si="52"/>
        <v>0</v>
      </c>
      <c r="EV39" s="10">
        <f t="shared" si="52"/>
        <v>0</v>
      </c>
      <c r="EW39" s="7">
        <f t="shared" si="52"/>
        <v>0</v>
      </c>
      <c r="EX39" s="11">
        <f t="shared" si="52"/>
        <v>0</v>
      </c>
      <c r="EY39" s="10">
        <f t="shared" si="52"/>
        <v>0</v>
      </c>
      <c r="EZ39" s="11">
        <f t="shared" si="52"/>
        <v>0</v>
      </c>
      <c r="FA39" s="10">
        <f t="shared" si="52"/>
        <v>0</v>
      </c>
      <c r="FB39" s="11">
        <f t="shared" si="52"/>
        <v>0</v>
      </c>
      <c r="FC39" s="10">
        <f t="shared" si="52"/>
        <v>0</v>
      </c>
      <c r="FD39" s="11">
        <f t="shared" si="52"/>
        <v>0</v>
      </c>
      <c r="FE39" s="10">
        <f t="shared" si="52"/>
        <v>0</v>
      </c>
      <c r="FF39" s="11">
        <f t="shared" si="52"/>
        <v>0</v>
      </c>
      <c r="FG39" s="10">
        <f t="shared" si="52"/>
        <v>0</v>
      </c>
      <c r="FH39" s="11">
        <f t="shared" si="52"/>
        <v>0</v>
      </c>
      <c r="FI39" s="10">
        <f t="shared" si="52"/>
        <v>0</v>
      </c>
      <c r="FJ39" s="7">
        <f t="shared" ref="FJ39:GF39" si="53">SUM(FJ31:FJ38)</f>
        <v>0</v>
      </c>
      <c r="FK39" s="7">
        <f t="shared" si="53"/>
        <v>0</v>
      </c>
      <c r="FL39" s="11">
        <f t="shared" si="53"/>
        <v>0</v>
      </c>
      <c r="FM39" s="10">
        <f t="shared" si="53"/>
        <v>0</v>
      </c>
      <c r="FN39" s="11">
        <f t="shared" si="53"/>
        <v>0</v>
      </c>
      <c r="FO39" s="10">
        <f t="shared" si="53"/>
        <v>0</v>
      </c>
      <c r="FP39" s="11">
        <f t="shared" si="53"/>
        <v>0</v>
      </c>
      <c r="FQ39" s="10">
        <f t="shared" si="53"/>
        <v>0</v>
      </c>
      <c r="FR39" s="7">
        <f t="shared" si="53"/>
        <v>0</v>
      </c>
      <c r="FS39" s="11">
        <f t="shared" si="53"/>
        <v>0</v>
      </c>
      <c r="FT39" s="10">
        <f t="shared" si="53"/>
        <v>0</v>
      </c>
      <c r="FU39" s="11">
        <f t="shared" si="53"/>
        <v>0</v>
      </c>
      <c r="FV39" s="10">
        <f t="shared" si="53"/>
        <v>0</v>
      </c>
      <c r="FW39" s="11">
        <f t="shared" si="53"/>
        <v>0</v>
      </c>
      <c r="FX39" s="10">
        <f t="shared" si="53"/>
        <v>0</v>
      </c>
      <c r="FY39" s="11">
        <f t="shared" si="53"/>
        <v>0</v>
      </c>
      <c r="FZ39" s="10">
        <f t="shared" si="53"/>
        <v>0</v>
      </c>
      <c r="GA39" s="11">
        <f t="shared" si="53"/>
        <v>0</v>
      </c>
      <c r="GB39" s="10">
        <f t="shared" si="53"/>
        <v>0</v>
      </c>
      <c r="GC39" s="11">
        <f t="shared" si="53"/>
        <v>0</v>
      </c>
      <c r="GD39" s="10">
        <f t="shared" si="53"/>
        <v>0</v>
      </c>
      <c r="GE39" s="7">
        <f t="shared" si="53"/>
        <v>0</v>
      </c>
      <c r="GF39" s="7">
        <f t="shared" si="53"/>
        <v>0</v>
      </c>
    </row>
    <row r="40" spans="1:188" ht="20.100000000000001" customHeight="1" x14ac:dyDescent="0.2">
      <c r="A40" s="19" t="s">
        <v>100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9"/>
      <c r="GF40" s="13"/>
    </row>
    <row r="41" spans="1:188" x14ac:dyDescent="0.2">
      <c r="A41" s="6"/>
      <c r="B41" s="6"/>
      <c r="C41" s="6"/>
      <c r="D41" s="6" t="s">
        <v>101</v>
      </c>
      <c r="E41" s="3" t="s">
        <v>102</v>
      </c>
      <c r="F41" s="6">
        <f t="shared" ref="F41:F60" si="54">COUNTIF(U41:GD41,"e")</f>
        <v>1</v>
      </c>
      <c r="G41" s="6">
        <f t="shared" ref="G41:G60" si="55">COUNTIF(U41:GD41,"z")</f>
        <v>1</v>
      </c>
      <c r="H41" s="6">
        <f t="shared" ref="H41:H77" si="56">SUM(I41:Q41)</f>
        <v>25</v>
      </c>
      <c r="I41" s="6">
        <f t="shared" ref="I41:I77" si="57">U41+AP41+BK41+CF41+DA41+DV41+EQ41+FL41</f>
        <v>15</v>
      </c>
      <c r="J41" s="6">
        <f t="shared" ref="J41:J77" si="58">W41+AR41+BM41+CH41+DC41+DX41+ES41+FN41</f>
        <v>0</v>
      </c>
      <c r="K41" s="6">
        <f t="shared" ref="K41:K77" si="59">Y41+AT41+BO41+CJ41+DE41+DZ41+EU41+FP41</f>
        <v>0</v>
      </c>
      <c r="L41" s="6">
        <f t="shared" ref="L41:L77" si="60">AB41+AW41+BR41+CM41+DH41+EC41+EX41+FS41</f>
        <v>0</v>
      </c>
      <c r="M41" s="6">
        <f t="shared" ref="M41:M77" si="61">AD41+AY41+BT41+CO41+DJ41+EE41+EZ41+FU41</f>
        <v>10</v>
      </c>
      <c r="N41" s="6">
        <f t="shared" ref="N41:N77" si="62">AF41+BA41+BV41+CQ41+DL41+EG41+FB41+FW41</f>
        <v>0</v>
      </c>
      <c r="O41" s="6">
        <f t="shared" ref="O41:O77" si="63">AH41+BC41+BX41+CS41+DN41+EI41+FD41+FY41</f>
        <v>0</v>
      </c>
      <c r="P41" s="6">
        <f t="shared" ref="P41:P77" si="64">AJ41+BE41+BZ41+CU41+DP41+EK41+FF41+GA41</f>
        <v>0</v>
      </c>
      <c r="Q41" s="6">
        <f t="shared" ref="Q41:Q77" si="65">AL41+BG41+CB41+CW41+DR41+EM41+FH41+GC41</f>
        <v>0</v>
      </c>
      <c r="R41" s="7">
        <f t="shared" ref="R41:R77" si="66">AO41+BJ41+CE41+CZ41+DU41+EP41+FK41+GF41</f>
        <v>3</v>
      </c>
      <c r="S41" s="7">
        <f t="shared" ref="S41:S77" si="67">AN41+BI41+CD41+CY41+DT41+EO41+FJ41+GE41</f>
        <v>1.4</v>
      </c>
      <c r="T41" s="7">
        <v>1.2</v>
      </c>
      <c r="U41" s="11">
        <v>15</v>
      </c>
      <c r="V41" s="10" t="s">
        <v>70</v>
      </c>
      <c r="W41" s="11"/>
      <c r="X41" s="10"/>
      <c r="Y41" s="11"/>
      <c r="Z41" s="10"/>
      <c r="AA41" s="7">
        <v>1.6</v>
      </c>
      <c r="AB41" s="11"/>
      <c r="AC41" s="10"/>
      <c r="AD41" s="11">
        <v>10</v>
      </c>
      <c r="AE41" s="10" t="s">
        <v>60</v>
      </c>
      <c r="AF41" s="11"/>
      <c r="AG41" s="10"/>
      <c r="AH41" s="11"/>
      <c r="AI41" s="10"/>
      <c r="AJ41" s="11"/>
      <c r="AK41" s="10"/>
      <c r="AL41" s="11"/>
      <c r="AM41" s="10"/>
      <c r="AN41" s="7">
        <v>1.4</v>
      </c>
      <c r="AO41" s="7">
        <f t="shared" ref="AO41:AO77" si="68">AA41+AN41</f>
        <v>3</v>
      </c>
      <c r="AP41" s="11"/>
      <c r="AQ41" s="10"/>
      <c r="AR41" s="11"/>
      <c r="AS41" s="10"/>
      <c r="AT41" s="11"/>
      <c r="AU41" s="10"/>
      <c r="AV41" s="7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ref="BJ41:BJ77" si="69">AV41+BI41</f>
        <v>0</v>
      </c>
      <c r="BK41" s="11"/>
      <c r="BL41" s="10"/>
      <c r="BM41" s="11"/>
      <c r="BN41" s="10"/>
      <c r="BO41" s="11"/>
      <c r="BP41" s="10"/>
      <c r="BQ41" s="7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ref="CE41:CE77" si="70">BQ41+CD41</f>
        <v>0</v>
      </c>
      <c r="CF41" s="11"/>
      <c r="CG41" s="10"/>
      <c r="CH41" s="11"/>
      <c r="CI41" s="10"/>
      <c r="CJ41" s="11"/>
      <c r="CK41" s="10"/>
      <c r="CL41" s="7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ref="CZ41:CZ77" si="71">CL41+CY41</f>
        <v>0</v>
      </c>
      <c r="DA41" s="11"/>
      <c r="DB41" s="10"/>
      <c r="DC41" s="11"/>
      <c r="DD41" s="10"/>
      <c r="DE41" s="11"/>
      <c r="DF41" s="10"/>
      <c r="DG41" s="7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ref="DU41:DU77" si="72">DG41+DT41</f>
        <v>0</v>
      </c>
      <c r="DV41" s="11"/>
      <c r="DW41" s="10"/>
      <c r="DX41" s="11"/>
      <c r="DY41" s="10"/>
      <c r="DZ41" s="11"/>
      <c r="EA41" s="10"/>
      <c r="EB41" s="7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ref="EP41:EP77" si="73">EB41+EO41</f>
        <v>0</v>
      </c>
      <c r="EQ41" s="11"/>
      <c r="ER41" s="10"/>
      <c r="ES41" s="11"/>
      <c r="ET41" s="10"/>
      <c r="EU41" s="11"/>
      <c r="EV41" s="10"/>
      <c r="EW41" s="7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ref="FK41:FK77" si="74">EW41+FJ41</f>
        <v>0</v>
      </c>
      <c r="FL41" s="11"/>
      <c r="FM41" s="10"/>
      <c r="FN41" s="11"/>
      <c r="FO41" s="10"/>
      <c r="FP41" s="11"/>
      <c r="FQ41" s="10"/>
      <c r="FR41" s="7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ref="GF41:GF77" si="75">FR41+GE41</f>
        <v>0</v>
      </c>
    </row>
    <row r="42" spans="1:188" x14ac:dyDescent="0.2">
      <c r="A42" s="6"/>
      <c r="B42" s="6"/>
      <c r="C42" s="6"/>
      <c r="D42" s="6" t="s">
        <v>103</v>
      </c>
      <c r="E42" s="3" t="s">
        <v>104</v>
      </c>
      <c r="F42" s="6">
        <f t="shared" si="54"/>
        <v>0</v>
      </c>
      <c r="G42" s="6">
        <f t="shared" si="55"/>
        <v>2</v>
      </c>
      <c r="H42" s="6">
        <f t="shared" si="56"/>
        <v>60</v>
      </c>
      <c r="I42" s="6">
        <f t="shared" si="57"/>
        <v>15</v>
      </c>
      <c r="J42" s="6">
        <f t="shared" si="58"/>
        <v>0</v>
      </c>
      <c r="K42" s="6">
        <f t="shared" si="59"/>
        <v>0</v>
      </c>
      <c r="L42" s="6">
        <f t="shared" si="60"/>
        <v>0</v>
      </c>
      <c r="M42" s="6">
        <f t="shared" si="61"/>
        <v>45</v>
      </c>
      <c r="N42" s="6">
        <f t="shared" si="62"/>
        <v>0</v>
      </c>
      <c r="O42" s="6">
        <f t="shared" si="63"/>
        <v>0</v>
      </c>
      <c r="P42" s="6">
        <f t="shared" si="64"/>
        <v>0</v>
      </c>
      <c r="Q42" s="6">
        <f t="shared" si="65"/>
        <v>0</v>
      </c>
      <c r="R42" s="7">
        <f t="shared" si="66"/>
        <v>5</v>
      </c>
      <c r="S42" s="7">
        <f t="shared" si="67"/>
        <v>3.4</v>
      </c>
      <c r="T42" s="7">
        <v>2.4</v>
      </c>
      <c r="U42" s="11">
        <v>15</v>
      </c>
      <c r="V42" s="10" t="s">
        <v>60</v>
      </c>
      <c r="W42" s="11"/>
      <c r="X42" s="10"/>
      <c r="Y42" s="11"/>
      <c r="Z42" s="10"/>
      <c r="AA42" s="7">
        <v>1.6</v>
      </c>
      <c r="AB42" s="11"/>
      <c r="AC42" s="10"/>
      <c r="AD42" s="11">
        <v>45</v>
      </c>
      <c r="AE42" s="10" t="s">
        <v>60</v>
      </c>
      <c r="AF42" s="11"/>
      <c r="AG42" s="10"/>
      <c r="AH42" s="11"/>
      <c r="AI42" s="10"/>
      <c r="AJ42" s="11"/>
      <c r="AK42" s="10"/>
      <c r="AL42" s="11"/>
      <c r="AM42" s="10"/>
      <c r="AN42" s="7">
        <v>3.4</v>
      </c>
      <c r="AO42" s="7">
        <f t="shared" si="68"/>
        <v>5</v>
      </c>
      <c r="AP42" s="11"/>
      <c r="AQ42" s="10"/>
      <c r="AR42" s="11"/>
      <c r="AS42" s="10"/>
      <c r="AT42" s="11"/>
      <c r="AU42" s="10"/>
      <c r="AV42" s="7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69"/>
        <v>0</v>
      </c>
      <c r="BK42" s="11"/>
      <c r="BL42" s="10"/>
      <c r="BM42" s="11"/>
      <c r="BN42" s="10"/>
      <c r="BO42" s="11"/>
      <c r="BP42" s="10"/>
      <c r="BQ42" s="7"/>
      <c r="BR42" s="11"/>
      <c r="BS42" s="10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70"/>
        <v>0</v>
      </c>
      <c r="CF42" s="11"/>
      <c r="CG42" s="10"/>
      <c r="CH42" s="11"/>
      <c r="CI42" s="10"/>
      <c r="CJ42" s="11"/>
      <c r="CK42" s="10"/>
      <c r="CL42" s="7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71"/>
        <v>0</v>
      </c>
      <c r="DA42" s="11"/>
      <c r="DB42" s="10"/>
      <c r="DC42" s="11"/>
      <c r="DD42" s="10"/>
      <c r="DE42" s="11"/>
      <c r="DF42" s="10"/>
      <c r="DG42" s="7"/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72"/>
        <v>0</v>
      </c>
      <c r="DV42" s="11"/>
      <c r="DW42" s="10"/>
      <c r="DX42" s="11"/>
      <c r="DY42" s="10"/>
      <c r="DZ42" s="11"/>
      <c r="EA42" s="10"/>
      <c r="EB42" s="7"/>
      <c r="EC42" s="11"/>
      <c r="ED42" s="10"/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73"/>
        <v>0</v>
      </c>
      <c r="EQ42" s="11"/>
      <c r="ER42" s="10"/>
      <c r="ES42" s="11"/>
      <c r="ET42" s="10"/>
      <c r="EU42" s="11"/>
      <c r="EV42" s="10"/>
      <c r="EW42" s="7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74"/>
        <v>0</v>
      </c>
      <c r="FL42" s="11"/>
      <c r="FM42" s="10"/>
      <c r="FN42" s="11"/>
      <c r="FO42" s="10"/>
      <c r="FP42" s="11"/>
      <c r="FQ42" s="10"/>
      <c r="FR42" s="7"/>
      <c r="FS42" s="11"/>
      <c r="FT42" s="10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75"/>
        <v>0</v>
      </c>
    </row>
    <row r="43" spans="1:188" x14ac:dyDescent="0.2">
      <c r="A43" s="6"/>
      <c r="B43" s="6"/>
      <c r="C43" s="6"/>
      <c r="D43" s="6" t="s">
        <v>105</v>
      </c>
      <c r="E43" s="3" t="s">
        <v>106</v>
      </c>
      <c r="F43" s="6">
        <f t="shared" si="54"/>
        <v>1</v>
      </c>
      <c r="G43" s="6">
        <f t="shared" si="55"/>
        <v>1</v>
      </c>
      <c r="H43" s="6">
        <f t="shared" si="56"/>
        <v>60</v>
      </c>
      <c r="I43" s="6">
        <f t="shared" si="57"/>
        <v>30</v>
      </c>
      <c r="J43" s="6">
        <f t="shared" si="58"/>
        <v>0</v>
      </c>
      <c r="K43" s="6">
        <f t="shared" si="59"/>
        <v>0</v>
      </c>
      <c r="L43" s="6">
        <f t="shared" si="60"/>
        <v>0</v>
      </c>
      <c r="M43" s="6">
        <f t="shared" si="61"/>
        <v>30</v>
      </c>
      <c r="N43" s="6">
        <f t="shared" si="62"/>
        <v>0</v>
      </c>
      <c r="O43" s="6">
        <f t="shared" si="63"/>
        <v>0</v>
      </c>
      <c r="P43" s="6">
        <f t="shared" si="64"/>
        <v>0</v>
      </c>
      <c r="Q43" s="6">
        <f t="shared" si="65"/>
        <v>0</v>
      </c>
      <c r="R43" s="7">
        <f t="shared" si="66"/>
        <v>4</v>
      </c>
      <c r="S43" s="7">
        <f t="shared" si="67"/>
        <v>2</v>
      </c>
      <c r="T43" s="7">
        <v>2.6</v>
      </c>
      <c r="U43" s="11"/>
      <c r="V43" s="10"/>
      <c r="W43" s="11"/>
      <c r="X43" s="10"/>
      <c r="Y43" s="11"/>
      <c r="Z43" s="10"/>
      <c r="AA43" s="7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8"/>
        <v>0</v>
      </c>
      <c r="AP43" s="11">
        <v>30</v>
      </c>
      <c r="AQ43" s="10" t="s">
        <v>70</v>
      </c>
      <c r="AR43" s="11"/>
      <c r="AS43" s="10"/>
      <c r="AT43" s="11"/>
      <c r="AU43" s="10"/>
      <c r="AV43" s="7">
        <v>2</v>
      </c>
      <c r="AW43" s="11"/>
      <c r="AX43" s="10"/>
      <c r="AY43" s="11">
        <v>30</v>
      </c>
      <c r="AZ43" s="10" t="s">
        <v>60</v>
      </c>
      <c r="BA43" s="11"/>
      <c r="BB43" s="10"/>
      <c r="BC43" s="11"/>
      <c r="BD43" s="10"/>
      <c r="BE43" s="11"/>
      <c r="BF43" s="10"/>
      <c r="BG43" s="11"/>
      <c r="BH43" s="10"/>
      <c r="BI43" s="7">
        <v>2</v>
      </c>
      <c r="BJ43" s="7">
        <f t="shared" si="69"/>
        <v>4</v>
      </c>
      <c r="BK43" s="11"/>
      <c r="BL43" s="10"/>
      <c r="BM43" s="11"/>
      <c r="BN43" s="10"/>
      <c r="BO43" s="11"/>
      <c r="BP43" s="10"/>
      <c r="BQ43" s="7"/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70"/>
        <v>0</v>
      </c>
      <c r="CF43" s="11"/>
      <c r="CG43" s="10"/>
      <c r="CH43" s="11"/>
      <c r="CI43" s="10"/>
      <c r="CJ43" s="11"/>
      <c r="CK43" s="10"/>
      <c r="CL43" s="7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71"/>
        <v>0</v>
      </c>
      <c r="DA43" s="11"/>
      <c r="DB43" s="10"/>
      <c r="DC43" s="11"/>
      <c r="DD43" s="10"/>
      <c r="DE43" s="11"/>
      <c r="DF43" s="10"/>
      <c r="DG43" s="7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72"/>
        <v>0</v>
      </c>
      <c r="DV43" s="11"/>
      <c r="DW43" s="10"/>
      <c r="DX43" s="11"/>
      <c r="DY43" s="10"/>
      <c r="DZ43" s="11"/>
      <c r="EA43" s="10"/>
      <c r="EB43" s="7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73"/>
        <v>0</v>
      </c>
      <c r="EQ43" s="11"/>
      <c r="ER43" s="10"/>
      <c r="ES43" s="11"/>
      <c r="ET43" s="10"/>
      <c r="EU43" s="11"/>
      <c r="EV43" s="10"/>
      <c r="EW43" s="7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74"/>
        <v>0</v>
      </c>
      <c r="FL43" s="11"/>
      <c r="FM43" s="10"/>
      <c r="FN43" s="11"/>
      <c r="FO43" s="10"/>
      <c r="FP43" s="11"/>
      <c r="FQ43" s="10"/>
      <c r="FR43" s="7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75"/>
        <v>0</v>
      </c>
    </row>
    <row r="44" spans="1:188" x14ac:dyDescent="0.2">
      <c r="A44" s="6"/>
      <c r="B44" s="6"/>
      <c r="C44" s="6"/>
      <c r="D44" s="6" t="s">
        <v>107</v>
      </c>
      <c r="E44" s="3" t="s">
        <v>108</v>
      </c>
      <c r="F44" s="6">
        <f t="shared" si="54"/>
        <v>0</v>
      </c>
      <c r="G44" s="6">
        <f t="shared" si="55"/>
        <v>1</v>
      </c>
      <c r="H44" s="6">
        <f t="shared" si="56"/>
        <v>30</v>
      </c>
      <c r="I44" s="6">
        <f t="shared" si="57"/>
        <v>30</v>
      </c>
      <c r="J44" s="6">
        <f t="shared" si="58"/>
        <v>0</v>
      </c>
      <c r="K44" s="6">
        <f t="shared" si="59"/>
        <v>0</v>
      </c>
      <c r="L44" s="6">
        <f t="shared" si="60"/>
        <v>0</v>
      </c>
      <c r="M44" s="6">
        <f t="shared" si="61"/>
        <v>0</v>
      </c>
      <c r="N44" s="6">
        <f t="shared" si="62"/>
        <v>0</v>
      </c>
      <c r="O44" s="6">
        <f t="shared" si="63"/>
        <v>0</v>
      </c>
      <c r="P44" s="6">
        <f t="shared" si="64"/>
        <v>0</v>
      </c>
      <c r="Q44" s="6">
        <f t="shared" si="65"/>
        <v>0</v>
      </c>
      <c r="R44" s="7">
        <f t="shared" si="66"/>
        <v>2</v>
      </c>
      <c r="S44" s="7">
        <f t="shared" si="67"/>
        <v>0</v>
      </c>
      <c r="T44" s="7">
        <v>1.2</v>
      </c>
      <c r="U44" s="11">
        <v>30</v>
      </c>
      <c r="V44" s="10" t="s">
        <v>60</v>
      </c>
      <c r="W44" s="11"/>
      <c r="X44" s="10"/>
      <c r="Y44" s="11"/>
      <c r="Z44" s="10"/>
      <c r="AA44" s="7">
        <v>2</v>
      </c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8"/>
        <v>2</v>
      </c>
      <c r="AP44" s="11"/>
      <c r="AQ44" s="10"/>
      <c r="AR44" s="11"/>
      <c r="AS44" s="10"/>
      <c r="AT44" s="11"/>
      <c r="AU44" s="10"/>
      <c r="AV44" s="7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9"/>
        <v>0</v>
      </c>
      <c r="BK44" s="11"/>
      <c r="BL44" s="10"/>
      <c r="BM44" s="11"/>
      <c r="BN44" s="10"/>
      <c r="BO44" s="11"/>
      <c r="BP44" s="10"/>
      <c r="BQ44" s="7"/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70"/>
        <v>0</v>
      </c>
      <c r="CF44" s="11"/>
      <c r="CG44" s="10"/>
      <c r="CH44" s="11"/>
      <c r="CI44" s="10"/>
      <c r="CJ44" s="11"/>
      <c r="CK44" s="10"/>
      <c r="CL44" s="7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71"/>
        <v>0</v>
      </c>
      <c r="DA44" s="11"/>
      <c r="DB44" s="10"/>
      <c r="DC44" s="11"/>
      <c r="DD44" s="10"/>
      <c r="DE44" s="11"/>
      <c r="DF44" s="10"/>
      <c r="DG44" s="7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2"/>
        <v>0</v>
      </c>
      <c r="DV44" s="11"/>
      <c r="DW44" s="10"/>
      <c r="DX44" s="11"/>
      <c r="DY44" s="10"/>
      <c r="DZ44" s="11"/>
      <c r="EA44" s="10"/>
      <c r="EB44" s="7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3"/>
        <v>0</v>
      </c>
      <c r="EQ44" s="11"/>
      <c r="ER44" s="10"/>
      <c r="ES44" s="11"/>
      <c r="ET44" s="10"/>
      <c r="EU44" s="11"/>
      <c r="EV44" s="10"/>
      <c r="EW44" s="7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74"/>
        <v>0</v>
      </c>
      <c r="FL44" s="11"/>
      <c r="FM44" s="10"/>
      <c r="FN44" s="11"/>
      <c r="FO44" s="10"/>
      <c r="FP44" s="11"/>
      <c r="FQ44" s="10"/>
      <c r="FR44" s="7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5"/>
        <v>0</v>
      </c>
    </row>
    <row r="45" spans="1:188" x14ac:dyDescent="0.2">
      <c r="A45" s="6"/>
      <c r="B45" s="6"/>
      <c r="C45" s="6"/>
      <c r="D45" s="6" t="s">
        <v>109</v>
      </c>
      <c r="E45" s="3" t="s">
        <v>110</v>
      </c>
      <c r="F45" s="6">
        <f t="shared" si="54"/>
        <v>1</v>
      </c>
      <c r="G45" s="6">
        <f t="shared" si="55"/>
        <v>1</v>
      </c>
      <c r="H45" s="6">
        <f t="shared" si="56"/>
        <v>60</v>
      </c>
      <c r="I45" s="6">
        <f t="shared" si="57"/>
        <v>30</v>
      </c>
      <c r="J45" s="6">
        <f t="shared" si="58"/>
        <v>0</v>
      </c>
      <c r="K45" s="6">
        <f t="shared" si="59"/>
        <v>0</v>
      </c>
      <c r="L45" s="6">
        <f t="shared" si="60"/>
        <v>0</v>
      </c>
      <c r="M45" s="6">
        <f t="shared" si="61"/>
        <v>30</v>
      </c>
      <c r="N45" s="6">
        <f t="shared" si="62"/>
        <v>0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5</v>
      </c>
      <c r="S45" s="7">
        <f t="shared" si="67"/>
        <v>2.6</v>
      </c>
      <c r="T45" s="7">
        <v>2.6</v>
      </c>
      <c r="U45" s="11"/>
      <c r="V45" s="10"/>
      <c r="W45" s="11"/>
      <c r="X45" s="10"/>
      <c r="Y45" s="11"/>
      <c r="Z45" s="10"/>
      <c r="AA45" s="7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8"/>
        <v>0</v>
      </c>
      <c r="AP45" s="11">
        <v>30</v>
      </c>
      <c r="AQ45" s="10" t="s">
        <v>70</v>
      </c>
      <c r="AR45" s="11"/>
      <c r="AS45" s="10"/>
      <c r="AT45" s="11"/>
      <c r="AU45" s="10"/>
      <c r="AV45" s="7">
        <v>2.4</v>
      </c>
      <c r="AW45" s="11"/>
      <c r="AX45" s="10"/>
      <c r="AY45" s="11">
        <v>30</v>
      </c>
      <c r="AZ45" s="10" t="s">
        <v>60</v>
      </c>
      <c r="BA45" s="11"/>
      <c r="BB45" s="10"/>
      <c r="BC45" s="11"/>
      <c r="BD45" s="10"/>
      <c r="BE45" s="11"/>
      <c r="BF45" s="10"/>
      <c r="BG45" s="11"/>
      <c r="BH45" s="10"/>
      <c r="BI45" s="7">
        <v>2.6</v>
      </c>
      <c r="BJ45" s="7">
        <f t="shared" si="69"/>
        <v>5</v>
      </c>
      <c r="BK45" s="11"/>
      <c r="BL45" s="10"/>
      <c r="BM45" s="11"/>
      <c r="BN45" s="10"/>
      <c r="BO45" s="11"/>
      <c r="BP45" s="10"/>
      <c r="BQ45" s="7"/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70"/>
        <v>0</v>
      </c>
      <c r="CF45" s="11"/>
      <c r="CG45" s="10"/>
      <c r="CH45" s="11"/>
      <c r="CI45" s="10"/>
      <c r="CJ45" s="11"/>
      <c r="CK45" s="10"/>
      <c r="CL45" s="7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71"/>
        <v>0</v>
      </c>
      <c r="DA45" s="11"/>
      <c r="DB45" s="10"/>
      <c r="DC45" s="11"/>
      <c r="DD45" s="10"/>
      <c r="DE45" s="11"/>
      <c r="DF45" s="10"/>
      <c r="DG45" s="7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2"/>
        <v>0</v>
      </c>
      <c r="DV45" s="11"/>
      <c r="DW45" s="10"/>
      <c r="DX45" s="11"/>
      <c r="DY45" s="10"/>
      <c r="DZ45" s="11"/>
      <c r="EA45" s="10"/>
      <c r="EB45" s="7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11"/>
      <c r="EV45" s="10"/>
      <c r="EW45" s="7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11"/>
      <c r="FQ45" s="10"/>
      <c r="FR45" s="7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</row>
    <row r="46" spans="1:188" x14ac:dyDescent="0.2">
      <c r="A46" s="6"/>
      <c r="B46" s="6"/>
      <c r="C46" s="6"/>
      <c r="D46" s="6" t="s">
        <v>111</v>
      </c>
      <c r="E46" s="3" t="s">
        <v>112</v>
      </c>
      <c r="F46" s="6">
        <f t="shared" si="54"/>
        <v>0</v>
      </c>
      <c r="G46" s="6">
        <f t="shared" si="55"/>
        <v>2</v>
      </c>
      <c r="H46" s="6">
        <f t="shared" si="56"/>
        <v>55</v>
      </c>
      <c r="I46" s="6">
        <f t="shared" si="57"/>
        <v>15</v>
      </c>
      <c r="J46" s="6">
        <f t="shared" si="58"/>
        <v>0</v>
      </c>
      <c r="K46" s="6">
        <f t="shared" si="59"/>
        <v>0</v>
      </c>
      <c r="L46" s="6">
        <f t="shared" si="60"/>
        <v>0</v>
      </c>
      <c r="M46" s="6">
        <f t="shared" si="61"/>
        <v>40</v>
      </c>
      <c r="N46" s="6">
        <f t="shared" si="62"/>
        <v>0</v>
      </c>
      <c r="O46" s="6">
        <f t="shared" si="63"/>
        <v>0</v>
      </c>
      <c r="P46" s="6">
        <f t="shared" si="64"/>
        <v>0</v>
      </c>
      <c r="Q46" s="6">
        <f t="shared" si="65"/>
        <v>0</v>
      </c>
      <c r="R46" s="7">
        <f t="shared" si="66"/>
        <v>4</v>
      </c>
      <c r="S46" s="7">
        <f t="shared" si="67"/>
        <v>2.6</v>
      </c>
      <c r="T46" s="7">
        <v>2.2000000000000002</v>
      </c>
      <c r="U46" s="11"/>
      <c r="V46" s="10"/>
      <c r="W46" s="11"/>
      <c r="X46" s="10"/>
      <c r="Y46" s="11"/>
      <c r="Z46" s="10"/>
      <c r="AA46" s="7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>
        <v>15</v>
      </c>
      <c r="AQ46" s="10" t="s">
        <v>60</v>
      </c>
      <c r="AR46" s="11"/>
      <c r="AS46" s="10"/>
      <c r="AT46" s="11"/>
      <c r="AU46" s="10"/>
      <c r="AV46" s="7">
        <v>1.4</v>
      </c>
      <c r="AW46" s="11"/>
      <c r="AX46" s="10"/>
      <c r="AY46" s="11">
        <v>40</v>
      </c>
      <c r="AZ46" s="10" t="s">
        <v>60</v>
      </c>
      <c r="BA46" s="11"/>
      <c r="BB46" s="10"/>
      <c r="BC46" s="11"/>
      <c r="BD46" s="10"/>
      <c r="BE46" s="11"/>
      <c r="BF46" s="10"/>
      <c r="BG46" s="11"/>
      <c r="BH46" s="10"/>
      <c r="BI46" s="7">
        <v>2.6</v>
      </c>
      <c r="BJ46" s="7">
        <f t="shared" si="69"/>
        <v>4</v>
      </c>
      <c r="BK46" s="11"/>
      <c r="BL46" s="10"/>
      <c r="BM46" s="11"/>
      <c r="BN46" s="10"/>
      <c r="BO46" s="11"/>
      <c r="BP46" s="10"/>
      <c r="BQ46" s="7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70"/>
        <v>0</v>
      </c>
      <c r="CF46" s="11"/>
      <c r="CG46" s="10"/>
      <c r="CH46" s="11"/>
      <c r="CI46" s="10"/>
      <c r="CJ46" s="11"/>
      <c r="CK46" s="10"/>
      <c r="CL46" s="7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71"/>
        <v>0</v>
      </c>
      <c r="DA46" s="11"/>
      <c r="DB46" s="10"/>
      <c r="DC46" s="11"/>
      <c r="DD46" s="10"/>
      <c r="DE46" s="11"/>
      <c r="DF46" s="10"/>
      <c r="DG46" s="7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2"/>
        <v>0</v>
      </c>
      <c r="DV46" s="11"/>
      <c r="DW46" s="10"/>
      <c r="DX46" s="11"/>
      <c r="DY46" s="10"/>
      <c r="DZ46" s="11"/>
      <c r="EA46" s="10"/>
      <c r="EB46" s="7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3"/>
        <v>0</v>
      </c>
      <c r="EQ46" s="11"/>
      <c r="ER46" s="10"/>
      <c r="ES46" s="11"/>
      <c r="ET46" s="10"/>
      <c r="EU46" s="11"/>
      <c r="EV46" s="10"/>
      <c r="EW46" s="7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11"/>
      <c r="FQ46" s="10"/>
      <c r="FR46" s="7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</row>
    <row r="47" spans="1:188" x14ac:dyDescent="0.2">
      <c r="A47" s="6"/>
      <c r="B47" s="6"/>
      <c r="C47" s="6"/>
      <c r="D47" s="6" t="s">
        <v>113</v>
      </c>
      <c r="E47" s="3" t="s">
        <v>114</v>
      </c>
      <c r="F47" s="6">
        <f t="shared" si="54"/>
        <v>0</v>
      </c>
      <c r="G47" s="6">
        <f t="shared" si="55"/>
        <v>2</v>
      </c>
      <c r="H47" s="6">
        <f t="shared" si="56"/>
        <v>45</v>
      </c>
      <c r="I47" s="6">
        <f t="shared" si="57"/>
        <v>30</v>
      </c>
      <c r="J47" s="6">
        <f t="shared" si="58"/>
        <v>15</v>
      </c>
      <c r="K47" s="6">
        <f t="shared" si="59"/>
        <v>0</v>
      </c>
      <c r="L47" s="6">
        <f t="shared" si="60"/>
        <v>0</v>
      </c>
      <c r="M47" s="6">
        <f t="shared" si="61"/>
        <v>0</v>
      </c>
      <c r="N47" s="6">
        <f t="shared" si="62"/>
        <v>0</v>
      </c>
      <c r="O47" s="6">
        <f t="shared" si="63"/>
        <v>0</v>
      </c>
      <c r="P47" s="6">
        <f t="shared" si="64"/>
        <v>0</v>
      </c>
      <c r="Q47" s="6">
        <f t="shared" si="65"/>
        <v>0</v>
      </c>
      <c r="R47" s="7">
        <f t="shared" si="66"/>
        <v>3</v>
      </c>
      <c r="S47" s="7">
        <f t="shared" si="67"/>
        <v>0</v>
      </c>
      <c r="T47" s="7">
        <v>1.8</v>
      </c>
      <c r="U47" s="11"/>
      <c r="V47" s="10"/>
      <c r="W47" s="11"/>
      <c r="X47" s="10"/>
      <c r="Y47" s="11"/>
      <c r="Z47" s="10"/>
      <c r="AA47" s="7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8"/>
        <v>0</v>
      </c>
      <c r="AP47" s="11"/>
      <c r="AQ47" s="10"/>
      <c r="AR47" s="11"/>
      <c r="AS47" s="10"/>
      <c r="AT47" s="11"/>
      <c r="AU47" s="10"/>
      <c r="AV47" s="7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9"/>
        <v>0</v>
      </c>
      <c r="BK47" s="11">
        <v>30</v>
      </c>
      <c r="BL47" s="10" t="s">
        <v>60</v>
      </c>
      <c r="BM47" s="11">
        <v>15</v>
      </c>
      <c r="BN47" s="10" t="s">
        <v>60</v>
      </c>
      <c r="BO47" s="11"/>
      <c r="BP47" s="10"/>
      <c r="BQ47" s="7">
        <v>3</v>
      </c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70"/>
        <v>3</v>
      </c>
      <c r="CF47" s="11"/>
      <c r="CG47" s="10"/>
      <c r="CH47" s="11"/>
      <c r="CI47" s="10"/>
      <c r="CJ47" s="11"/>
      <c r="CK47" s="10"/>
      <c r="CL47" s="7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71"/>
        <v>0</v>
      </c>
      <c r="DA47" s="11"/>
      <c r="DB47" s="10"/>
      <c r="DC47" s="11"/>
      <c r="DD47" s="10"/>
      <c r="DE47" s="11"/>
      <c r="DF47" s="10"/>
      <c r="DG47" s="7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0</v>
      </c>
      <c r="DV47" s="11"/>
      <c r="DW47" s="10"/>
      <c r="DX47" s="11"/>
      <c r="DY47" s="10"/>
      <c r="DZ47" s="11"/>
      <c r="EA47" s="10"/>
      <c r="EB47" s="7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3"/>
        <v>0</v>
      </c>
      <c r="EQ47" s="11"/>
      <c r="ER47" s="10"/>
      <c r="ES47" s="11"/>
      <c r="ET47" s="10"/>
      <c r="EU47" s="11"/>
      <c r="EV47" s="10"/>
      <c r="EW47" s="7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11"/>
      <c r="FQ47" s="10"/>
      <c r="FR47" s="7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</row>
    <row r="48" spans="1:188" x14ac:dyDescent="0.2">
      <c r="A48" s="6"/>
      <c r="B48" s="6"/>
      <c r="C48" s="6"/>
      <c r="D48" s="6" t="s">
        <v>115</v>
      </c>
      <c r="E48" s="3" t="s">
        <v>116</v>
      </c>
      <c r="F48" s="6">
        <f t="shared" si="54"/>
        <v>1</v>
      </c>
      <c r="G48" s="6">
        <f t="shared" si="55"/>
        <v>2</v>
      </c>
      <c r="H48" s="6">
        <f t="shared" si="56"/>
        <v>90</v>
      </c>
      <c r="I48" s="6">
        <f t="shared" si="57"/>
        <v>45</v>
      </c>
      <c r="J48" s="6">
        <f t="shared" si="58"/>
        <v>15</v>
      </c>
      <c r="K48" s="6">
        <f t="shared" si="59"/>
        <v>0</v>
      </c>
      <c r="L48" s="6">
        <f t="shared" si="60"/>
        <v>0</v>
      </c>
      <c r="M48" s="6">
        <f t="shared" si="61"/>
        <v>30</v>
      </c>
      <c r="N48" s="6">
        <f t="shared" si="62"/>
        <v>0</v>
      </c>
      <c r="O48" s="6">
        <f t="shared" si="63"/>
        <v>0</v>
      </c>
      <c r="P48" s="6">
        <f t="shared" si="64"/>
        <v>0</v>
      </c>
      <c r="Q48" s="6">
        <f t="shared" si="65"/>
        <v>0</v>
      </c>
      <c r="R48" s="7">
        <f t="shared" si="66"/>
        <v>6</v>
      </c>
      <c r="S48" s="7">
        <f t="shared" si="67"/>
        <v>2</v>
      </c>
      <c r="T48" s="7">
        <v>3.8</v>
      </c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/>
      <c r="AQ48" s="10"/>
      <c r="AR48" s="11"/>
      <c r="AS48" s="10"/>
      <c r="AT48" s="11"/>
      <c r="AU48" s="10"/>
      <c r="AV48" s="7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9"/>
        <v>0</v>
      </c>
      <c r="BK48" s="11">
        <v>45</v>
      </c>
      <c r="BL48" s="10" t="s">
        <v>70</v>
      </c>
      <c r="BM48" s="11">
        <v>15</v>
      </c>
      <c r="BN48" s="10" t="s">
        <v>60</v>
      </c>
      <c r="BO48" s="11"/>
      <c r="BP48" s="10"/>
      <c r="BQ48" s="7">
        <v>4</v>
      </c>
      <c r="BR48" s="11"/>
      <c r="BS48" s="10"/>
      <c r="BT48" s="11">
        <v>30</v>
      </c>
      <c r="BU48" s="10" t="s">
        <v>60</v>
      </c>
      <c r="BV48" s="11"/>
      <c r="BW48" s="10"/>
      <c r="BX48" s="11"/>
      <c r="BY48" s="10"/>
      <c r="BZ48" s="11"/>
      <c r="CA48" s="10"/>
      <c r="CB48" s="11"/>
      <c r="CC48" s="10"/>
      <c r="CD48" s="7">
        <v>2</v>
      </c>
      <c r="CE48" s="7">
        <f t="shared" si="70"/>
        <v>6</v>
      </c>
      <c r="CF48" s="11"/>
      <c r="CG48" s="10"/>
      <c r="CH48" s="11"/>
      <c r="CI48" s="10"/>
      <c r="CJ48" s="11"/>
      <c r="CK48" s="10"/>
      <c r="CL48" s="7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71"/>
        <v>0</v>
      </c>
      <c r="DA48" s="11"/>
      <c r="DB48" s="10"/>
      <c r="DC48" s="11"/>
      <c r="DD48" s="10"/>
      <c r="DE48" s="11"/>
      <c r="DF48" s="10"/>
      <c r="DG48" s="7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11"/>
      <c r="EA48" s="10"/>
      <c r="EB48" s="7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/>
      <c r="ER48" s="10"/>
      <c r="ES48" s="11"/>
      <c r="ET48" s="10"/>
      <c r="EU48" s="11"/>
      <c r="EV48" s="10"/>
      <c r="EW48" s="7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4"/>
        <v>0</v>
      </c>
      <c r="FL48" s="11"/>
      <c r="FM48" s="10"/>
      <c r="FN48" s="11"/>
      <c r="FO48" s="10"/>
      <c r="FP48" s="11"/>
      <c r="FQ48" s="10"/>
      <c r="FR48" s="7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</row>
    <row r="49" spans="1:188" x14ac:dyDescent="0.2">
      <c r="A49" s="6"/>
      <c r="B49" s="6"/>
      <c r="C49" s="6"/>
      <c r="D49" s="6" t="s">
        <v>117</v>
      </c>
      <c r="E49" s="3" t="s">
        <v>118</v>
      </c>
      <c r="F49" s="6">
        <f t="shared" si="54"/>
        <v>1</v>
      </c>
      <c r="G49" s="6">
        <f t="shared" si="55"/>
        <v>1</v>
      </c>
      <c r="H49" s="6">
        <f t="shared" si="56"/>
        <v>60</v>
      </c>
      <c r="I49" s="6">
        <f t="shared" si="57"/>
        <v>15</v>
      </c>
      <c r="J49" s="6">
        <f t="shared" si="58"/>
        <v>0</v>
      </c>
      <c r="K49" s="6">
        <f t="shared" si="59"/>
        <v>0</v>
      </c>
      <c r="L49" s="6">
        <f t="shared" si="60"/>
        <v>0</v>
      </c>
      <c r="M49" s="6">
        <f t="shared" si="61"/>
        <v>45</v>
      </c>
      <c r="N49" s="6">
        <f t="shared" si="62"/>
        <v>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4</v>
      </c>
      <c r="S49" s="7">
        <f t="shared" si="67"/>
        <v>3</v>
      </c>
      <c r="T49" s="7">
        <v>2.6</v>
      </c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/>
      <c r="AQ49" s="10"/>
      <c r="AR49" s="11"/>
      <c r="AS49" s="10"/>
      <c r="AT49" s="11"/>
      <c r="AU49" s="10"/>
      <c r="AV49" s="7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9"/>
        <v>0</v>
      </c>
      <c r="BK49" s="11">
        <v>15</v>
      </c>
      <c r="BL49" s="10" t="s">
        <v>70</v>
      </c>
      <c r="BM49" s="11"/>
      <c r="BN49" s="10"/>
      <c r="BO49" s="11"/>
      <c r="BP49" s="10"/>
      <c r="BQ49" s="7">
        <v>1</v>
      </c>
      <c r="BR49" s="11"/>
      <c r="BS49" s="10"/>
      <c r="BT49" s="11">
        <v>45</v>
      </c>
      <c r="BU49" s="10" t="s">
        <v>60</v>
      </c>
      <c r="BV49" s="11"/>
      <c r="BW49" s="10"/>
      <c r="BX49" s="11"/>
      <c r="BY49" s="10"/>
      <c r="BZ49" s="11"/>
      <c r="CA49" s="10"/>
      <c r="CB49" s="11"/>
      <c r="CC49" s="10"/>
      <c r="CD49" s="7">
        <v>3</v>
      </c>
      <c r="CE49" s="7">
        <f t="shared" si="70"/>
        <v>4</v>
      </c>
      <c r="CF49" s="11"/>
      <c r="CG49" s="10"/>
      <c r="CH49" s="11"/>
      <c r="CI49" s="10"/>
      <c r="CJ49" s="11"/>
      <c r="CK49" s="10"/>
      <c r="CL49" s="7"/>
      <c r="CM49" s="11"/>
      <c r="CN49" s="10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71"/>
        <v>0</v>
      </c>
      <c r="DA49" s="11"/>
      <c r="DB49" s="10"/>
      <c r="DC49" s="11"/>
      <c r="DD49" s="10"/>
      <c r="DE49" s="11"/>
      <c r="DF49" s="10"/>
      <c r="DG49" s="7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/>
      <c r="DW49" s="10"/>
      <c r="DX49" s="11"/>
      <c r="DY49" s="10"/>
      <c r="DZ49" s="11"/>
      <c r="EA49" s="10"/>
      <c r="EB49" s="7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0</v>
      </c>
      <c r="EQ49" s="11"/>
      <c r="ER49" s="10"/>
      <c r="ES49" s="11"/>
      <c r="ET49" s="10"/>
      <c r="EU49" s="11"/>
      <c r="EV49" s="10"/>
      <c r="EW49" s="7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0</v>
      </c>
      <c r="FL49" s="11"/>
      <c r="FM49" s="10"/>
      <c r="FN49" s="11"/>
      <c r="FO49" s="10"/>
      <c r="FP49" s="11"/>
      <c r="FQ49" s="10"/>
      <c r="FR49" s="7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</row>
    <row r="50" spans="1:188" x14ac:dyDescent="0.2">
      <c r="A50" s="6"/>
      <c r="B50" s="6"/>
      <c r="C50" s="6"/>
      <c r="D50" s="6" t="s">
        <v>119</v>
      </c>
      <c r="E50" s="3" t="s">
        <v>120</v>
      </c>
      <c r="F50" s="6">
        <f t="shared" si="54"/>
        <v>1</v>
      </c>
      <c r="G50" s="6">
        <f t="shared" si="55"/>
        <v>2</v>
      </c>
      <c r="H50" s="6">
        <f t="shared" si="56"/>
        <v>45</v>
      </c>
      <c r="I50" s="6">
        <f t="shared" si="57"/>
        <v>15</v>
      </c>
      <c r="J50" s="6">
        <f t="shared" si="58"/>
        <v>0</v>
      </c>
      <c r="K50" s="6">
        <f t="shared" si="59"/>
        <v>0</v>
      </c>
      <c r="L50" s="6">
        <f t="shared" si="60"/>
        <v>0</v>
      </c>
      <c r="M50" s="6">
        <f t="shared" si="61"/>
        <v>15</v>
      </c>
      <c r="N50" s="6">
        <f t="shared" si="62"/>
        <v>0</v>
      </c>
      <c r="O50" s="6">
        <f t="shared" si="63"/>
        <v>15</v>
      </c>
      <c r="P50" s="6">
        <f t="shared" si="64"/>
        <v>0</v>
      </c>
      <c r="Q50" s="6">
        <f t="shared" si="65"/>
        <v>0</v>
      </c>
      <c r="R50" s="7">
        <f t="shared" si="66"/>
        <v>3</v>
      </c>
      <c r="S50" s="7">
        <f t="shared" si="67"/>
        <v>2</v>
      </c>
      <c r="T50" s="7">
        <v>2</v>
      </c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11"/>
      <c r="AU50" s="10"/>
      <c r="AV50" s="7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>
        <v>15</v>
      </c>
      <c r="BL50" s="10" t="s">
        <v>70</v>
      </c>
      <c r="BM50" s="11"/>
      <c r="BN50" s="10"/>
      <c r="BO50" s="11"/>
      <c r="BP50" s="10"/>
      <c r="BQ50" s="7">
        <v>1</v>
      </c>
      <c r="BR50" s="11"/>
      <c r="BS50" s="10"/>
      <c r="BT50" s="11">
        <v>15</v>
      </c>
      <c r="BU50" s="10" t="s">
        <v>60</v>
      </c>
      <c r="BV50" s="11"/>
      <c r="BW50" s="10"/>
      <c r="BX50" s="11">
        <v>15</v>
      </c>
      <c r="BY50" s="10" t="s">
        <v>60</v>
      </c>
      <c r="BZ50" s="11"/>
      <c r="CA50" s="10"/>
      <c r="CB50" s="11"/>
      <c r="CC50" s="10"/>
      <c r="CD50" s="7">
        <v>2</v>
      </c>
      <c r="CE50" s="7">
        <f t="shared" si="70"/>
        <v>3</v>
      </c>
      <c r="CF50" s="11"/>
      <c r="CG50" s="10"/>
      <c r="CH50" s="11"/>
      <c r="CI50" s="10"/>
      <c r="CJ50" s="11"/>
      <c r="CK50" s="10"/>
      <c r="CL50" s="7"/>
      <c r="CM50" s="11"/>
      <c r="CN50" s="10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71"/>
        <v>0</v>
      </c>
      <c r="DA50" s="11"/>
      <c r="DB50" s="10"/>
      <c r="DC50" s="11"/>
      <c r="DD50" s="10"/>
      <c r="DE50" s="11"/>
      <c r="DF50" s="10"/>
      <c r="DG50" s="7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2"/>
        <v>0</v>
      </c>
      <c r="DV50" s="11"/>
      <c r="DW50" s="10"/>
      <c r="DX50" s="11"/>
      <c r="DY50" s="10"/>
      <c r="DZ50" s="11"/>
      <c r="EA50" s="10"/>
      <c r="EB50" s="7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0</v>
      </c>
      <c r="EQ50" s="11"/>
      <c r="ER50" s="10"/>
      <c r="ES50" s="11"/>
      <c r="ET50" s="10"/>
      <c r="EU50" s="11"/>
      <c r="EV50" s="10"/>
      <c r="EW50" s="7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4"/>
        <v>0</v>
      </c>
      <c r="FL50" s="11"/>
      <c r="FM50" s="10"/>
      <c r="FN50" s="11"/>
      <c r="FO50" s="10"/>
      <c r="FP50" s="11"/>
      <c r="FQ50" s="10"/>
      <c r="FR50" s="7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</row>
    <row r="51" spans="1:188" x14ac:dyDescent="0.2">
      <c r="A51" s="6"/>
      <c r="B51" s="6"/>
      <c r="C51" s="6"/>
      <c r="D51" s="6" t="s">
        <v>121</v>
      </c>
      <c r="E51" s="3" t="s">
        <v>122</v>
      </c>
      <c r="F51" s="6">
        <f t="shared" si="54"/>
        <v>1</v>
      </c>
      <c r="G51" s="6">
        <f t="shared" si="55"/>
        <v>1</v>
      </c>
      <c r="H51" s="6">
        <f t="shared" si="56"/>
        <v>45</v>
      </c>
      <c r="I51" s="6">
        <f t="shared" si="57"/>
        <v>30</v>
      </c>
      <c r="J51" s="6">
        <f t="shared" si="58"/>
        <v>0</v>
      </c>
      <c r="K51" s="6">
        <f t="shared" si="59"/>
        <v>0</v>
      </c>
      <c r="L51" s="6">
        <f t="shared" si="60"/>
        <v>0</v>
      </c>
      <c r="M51" s="6">
        <f t="shared" si="61"/>
        <v>15</v>
      </c>
      <c r="N51" s="6">
        <f t="shared" si="62"/>
        <v>0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3</v>
      </c>
      <c r="S51" s="7">
        <f t="shared" si="67"/>
        <v>1</v>
      </c>
      <c r="T51" s="7">
        <v>2</v>
      </c>
      <c r="U51" s="11"/>
      <c r="V51" s="10"/>
      <c r="W51" s="11"/>
      <c r="X51" s="10"/>
      <c r="Y51" s="11"/>
      <c r="Z51" s="10"/>
      <c r="AA51" s="7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>
        <v>30</v>
      </c>
      <c r="AQ51" s="10" t="s">
        <v>70</v>
      </c>
      <c r="AR51" s="11"/>
      <c r="AS51" s="10"/>
      <c r="AT51" s="11"/>
      <c r="AU51" s="10"/>
      <c r="AV51" s="7">
        <v>2</v>
      </c>
      <c r="AW51" s="11"/>
      <c r="AX51" s="10"/>
      <c r="AY51" s="11">
        <v>15</v>
      </c>
      <c r="AZ51" s="10" t="s">
        <v>60</v>
      </c>
      <c r="BA51" s="11"/>
      <c r="BB51" s="10"/>
      <c r="BC51" s="11"/>
      <c r="BD51" s="10"/>
      <c r="BE51" s="11"/>
      <c r="BF51" s="10"/>
      <c r="BG51" s="11"/>
      <c r="BH51" s="10"/>
      <c r="BI51" s="7">
        <v>1</v>
      </c>
      <c r="BJ51" s="7">
        <f t="shared" si="69"/>
        <v>3</v>
      </c>
      <c r="BK51" s="11"/>
      <c r="BL51" s="10"/>
      <c r="BM51" s="11"/>
      <c r="BN51" s="10"/>
      <c r="BO51" s="11"/>
      <c r="BP51" s="10"/>
      <c r="BQ51" s="7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70"/>
        <v>0</v>
      </c>
      <c r="CF51" s="11"/>
      <c r="CG51" s="10"/>
      <c r="CH51" s="11"/>
      <c r="CI51" s="10"/>
      <c r="CJ51" s="11"/>
      <c r="CK51" s="10"/>
      <c r="CL51" s="7"/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71"/>
        <v>0</v>
      </c>
      <c r="DA51" s="11"/>
      <c r="DB51" s="10"/>
      <c r="DC51" s="11"/>
      <c r="DD51" s="10"/>
      <c r="DE51" s="11"/>
      <c r="DF51" s="10"/>
      <c r="DG51" s="7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2"/>
        <v>0</v>
      </c>
      <c r="DV51" s="11"/>
      <c r="DW51" s="10"/>
      <c r="DX51" s="11"/>
      <c r="DY51" s="10"/>
      <c r="DZ51" s="11"/>
      <c r="EA51" s="10"/>
      <c r="EB51" s="7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0</v>
      </c>
      <c r="EQ51" s="11"/>
      <c r="ER51" s="10"/>
      <c r="ES51" s="11"/>
      <c r="ET51" s="10"/>
      <c r="EU51" s="11"/>
      <c r="EV51" s="10"/>
      <c r="EW51" s="7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0</v>
      </c>
      <c r="FL51" s="11"/>
      <c r="FM51" s="10"/>
      <c r="FN51" s="11"/>
      <c r="FO51" s="10"/>
      <c r="FP51" s="11"/>
      <c r="FQ51" s="10"/>
      <c r="FR51" s="7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</row>
    <row r="52" spans="1:188" x14ac:dyDescent="0.2">
      <c r="A52" s="6"/>
      <c r="B52" s="6"/>
      <c r="C52" s="6"/>
      <c r="D52" s="6" t="s">
        <v>123</v>
      </c>
      <c r="E52" s="3" t="s">
        <v>124</v>
      </c>
      <c r="F52" s="6">
        <f t="shared" si="54"/>
        <v>0</v>
      </c>
      <c r="G52" s="6">
        <f t="shared" si="55"/>
        <v>2</v>
      </c>
      <c r="H52" s="6">
        <f t="shared" si="56"/>
        <v>57</v>
      </c>
      <c r="I52" s="6">
        <f t="shared" si="57"/>
        <v>27</v>
      </c>
      <c r="J52" s="6">
        <f t="shared" si="58"/>
        <v>0</v>
      </c>
      <c r="K52" s="6">
        <f t="shared" si="59"/>
        <v>0</v>
      </c>
      <c r="L52" s="6">
        <f t="shared" si="60"/>
        <v>0</v>
      </c>
      <c r="M52" s="6">
        <f t="shared" si="61"/>
        <v>30</v>
      </c>
      <c r="N52" s="6">
        <f t="shared" si="62"/>
        <v>0</v>
      </c>
      <c r="O52" s="6">
        <f t="shared" si="63"/>
        <v>0</v>
      </c>
      <c r="P52" s="6">
        <f t="shared" si="64"/>
        <v>0</v>
      </c>
      <c r="Q52" s="6">
        <f t="shared" si="65"/>
        <v>0</v>
      </c>
      <c r="R52" s="7">
        <f t="shared" si="66"/>
        <v>4</v>
      </c>
      <c r="S52" s="7">
        <f t="shared" si="67"/>
        <v>2</v>
      </c>
      <c r="T52" s="7">
        <v>2.2999999999999998</v>
      </c>
      <c r="U52" s="11"/>
      <c r="V52" s="10"/>
      <c r="W52" s="11"/>
      <c r="X52" s="10"/>
      <c r="Y52" s="11"/>
      <c r="Z52" s="10"/>
      <c r="AA52" s="7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8"/>
        <v>0</v>
      </c>
      <c r="AP52" s="11"/>
      <c r="AQ52" s="10"/>
      <c r="AR52" s="11"/>
      <c r="AS52" s="10"/>
      <c r="AT52" s="11"/>
      <c r="AU52" s="10"/>
      <c r="AV52" s="7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>
        <v>27</v>
      </c>
      <c r="BL52" s="10" t="s">
        <v>60</v>
      </c>
      <c r="BM52" s="11"/>
      <c r="BN52" s="10"/>
      <c r="BO52" s="11"/>
      <c r="BP52" s="10"/>
      <c r="BQ52" s="7">
        <v>2</v>
      </c>
      <c r="BR52" s="11"/>
      <c r="BS52" s="10"/>
      <c r="BT52" s="11">
        <v>30</v>
      </c>
      <c r="BU52" s="10" t="s">
        <v>60</v>
      </c>
      <c r="BV52" s="11"/>
      <c r="BW52" s="10"/>
      <c r="BX52" s="11"/>
      <c r="BY52" s="10"/>
      <c r="BZ52" s="11"/>
      <c r="CA52" s="10"/>
      <c r="CB52" s="11"/>
      <c r="CC52" s="10"/>
      <c r="CD52" s="7">
        <v>2</v>
      </c>
      <c r="CE52" s="7">
        <f t="shared" si="70"/>
        <v>4</v>
      </c>
      <c r="CF52" s="11"/>
      <c r="CG52" s="10"/>
      <c r="CH52" s="11"/>
      <c r="CI52" s="10"/>
      <c r="CJ52" s="11"/>
      <c r="CK52" s="10"/>
      <c r="CL52" s="7"/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71"/>
        <v>0</v>
      </c>
      <c r="DA52" s="11"/>
      <c r="DB52" s="10"/>
      <c r="DC52" s="11"/>
      <c r="DD52" s="10"/>
      <c r="DE52" s="11"/>
      <c r="DF52" s="10"/>
      <c r="DG52" s="7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11"/>
      <c r="EA52" s="10"/>
      <c r="EB52" s="7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11"/>
      <c r="EV52" s="10"/>
      <c r="EW52" s="7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11"/>
      <c r="FQ52" s="10"/>
      <c r="FR52" s="7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</row>
    <row r="53" spans="1:188" x14ac:dyDescent="0.2">
      <c r="A53" s="6"/>
      <c r="B53" s="6"/>
      <c r="C53" s="6"/>
      <c r="D53" s="6" t="s">
        <v>125</v>
      </c>
      <c r="E53" s="3" t="s">
        <v>126</v>
      </c>
      <c r="F53" s="6">
        <f t="shared" si="54"/>
        <v>1</v>
      </c>
      <c r="G53" s="6">
        <f t="shared" si="55"/>
        <v>1</v>
      </c>
      <c r="H53" s="6">
        <f t="shared" si="56"/>
        <v>60</v>
      </c>
      <c r="I53" s="6">
        <f t="shared" si="57"/>
        <v>30</v>
      </c>
      <c r="J53" s="6">
        <f t="shared" si="58"/>
        <v>0</v>
      </c>
      <c r="K53" s="6">
        <f t="shared" si="59"/>
        <v>0</v>
      </c>
      <c r="L53" s="6">
        <f t="shared" si="60"/>
        <v>0</v>
      </c>
      <c r="M53" s="6">
        <f t="shared" si="61"/>
        <v>30</v>
      </c>
      <c r="N53" s="6">
        <f t="shared" si="62"/>
        <v>0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5</v>
      </c>
      <c r="S53" s="7">
        <f t="shared" si="67"/>
        <v>2.6</v>
      </c>
      <c r="T53" s="7">
        <v>2.6</v>
      </c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/>
      <c r="AQ53" s="10"/>
      <c r="AR53" s="11"/>
      <c r="AS53" s="10"/>
      <c r="AT53" s="11"/>
      <c r="AU53" s="10"/>
      <c r="AV53" s="7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9"/>
        <v>0</v>
      </c>
      <c r="BK53" s="11"/>
      <c r="BL53" s="10"/>
      <c r="BM53" s="11"/>
      <c r="BN53" s="10"/>
      <c r="BO53" s="11"/>
      <c r="BP53" s="10"/>
      <c r="BQ53" s="7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70"/>
        <v>0</v>
      </c>
      <c r="CF53" s="11">
        <v>30</v>
      </c>
      <c r="CG53" s="10" t="s">
        <v>70</v>
      </c>
      <c r="CH53" s="11"/>
      <c r="CI53" s="10"/>
      <c r="CJ53" s="11"/>
      <c r="CK53" s="10"/>
      <c r="CL53" s="7">
        <v>2.4</v>
      </c>
      <c r="CM53" s="11"/>
      <c r="CN53" s="10"/>
      <c r="CO53" s="11">
        <v>30</v>
      </c>
      <c r="CP53" s="10" t="s">
        <v>60</v>
      </c>
      <c r="CQ53" s="11"/>
      <c r="CR53" s="10"/>
      <c r="CS53" s="11"/>
      <c r="CT53" s="10"/>
      <c r="CU53" s="11"/>
      <c r="CV53" s="10"/>
      <c r="CW53" s="11"/>
      <c r="CX53" s="10"/>
      <c r="CY53" s="7">
        <v>2.6</v>
      </c>
      <c r="CZ53" s="7">
        <f t="shared" si="71"/>
        <v>5</v>
      </c>
      <c r="DA53" s="11"/>
      <c r="DB53" s="10"/>
      <c r="DC53" s="11"/>
      <c r="DD53" s="10"/>
      <c r="DE53" s="11"/>
      <c r="DF53" s="10"/>
      <c r="DG53" s="7"/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2"/>
        <v>0</v>
      </c>
      <c r="DV53" s="11"/>
      <c r="DW53" s="10"/>
      <c r="DX53" s="11"/>
      <c r="DY53" s="10"/>
      <c r="DZ53" s="11"/>
      <c r="EA53" s="10"/>
      <c r="EB53" s="7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11"/>
      <c r="EV53" s="10"/>
      <c r="EW53" s="7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11"/>
      <c r="FQ53" s="10"/>
      <c r="FR53" s="7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</row>
    <row r="54" spans="1:188" x14ac:dyDescent="0.2">
      <c r="A54" s="6"/>
      <c r="B54" s="6"/>
      <c r="C54" s="6"/>
      <c r="D54" s="6" t="s">
        <v>127</v>
      </c>
      <c r="E54" s="3" t="s">
        <v>128</v>
      </c>
      <c r="F54" s="6">
        <f t="shared" si="54"/>
        <v>1</v>
      </c>
      <c r="G54" s="6">
        <f t="shared" si="55"/>
        <v>1</v>
      </c>
      <c r="H54" s="6">
        <f t="shared" si="56"/>
        <v>60</v>
      </c>
      <c r="I54" s="6">
        <f t="shared" si="57"/>
        <v>30</v>
      </c>
      <c r="J54" s="6">
        <f t="shared" si="58"/>
        <v>0</v>
      </c>
      <c r="K54" s="6">
        <f t="shared" si="59"/>
        <v>0</v>
      </c>
      <c r="L54" s="6">
        <f t="shared" si="60"/>
        <v>0</v>
      </c>
      <c r="M54" s="6">
        <f t="shared" si="61"/>
        <v>30</v>
      </c>
      <c r="N54" s="6">
        <f t="shared" si="62"/>
        <v>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4</v>
      </c>
      <c r="S54" s="7">
        <f t="shared" si="67"/>
        <v>2</v>
      </c>
      <c r="T54" s="7">
        <v>2.6</v>
      </c>
      <c r="U54" s="11"/>
      <c r="V54" s="10"/>
      <c r="W54" s="11"/>
      <c r="X54" s="10"/>
      <c r="Y54" s="11"/>
      <c r="Z54" s="10"/>
      <c r="AA54" s="7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11"/>
      <c r="AU54" s="10"/>
      <c r="AV54" s="7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/>
      <c r="BL54" s="10"/>
      <c r="BM54" s="11"/>
      <c r="BN54" s="10"/>
      <c r="BO54" s="11"/>
      <c r="BP54" s="10"/>
      <c r="BQ54" s="7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70"/>
        <v>0</v>
      </c>
      <c r="CF54" s="11">
        <v>30</v>
      </c>
      <c r="CG54" s="10" t="s">
        <v>70</v>
      </c>
      <c r="CH54" s="11"/>
      <c r="CI54" s="10"/>
      <c r="CJ54" s="11"/>
      <c r="CK54" s="10"/>
      <c r="CL54" s="7">
        <v>2</v>
      </c>
      <c r="CM54" s="11"/>
      <c r="CN54" s="10"/>
      <c r="CO54" s="11">
        <v>30</v>
      </c>
      <c r="CP54" s="10" t="s">
        <v>60</v>
      </c>
      <c r="CQ54" s="11"/>
      <c r="CR54" s="10"/>
      <c r="CS54" s="11"/>
      <c r="CT54" s="10"/>
      <c r="CU54" s="11"/>
      <c r="CV54" s="10"/>
      <c r="CW54" s="11"/>
      <c r="CX54" s="10"/>
      <c r="CY54" s="7">
        <v>2</v>
      </c>
      <c r="CZ54" s="7">
        <f t="shared" si="71"/>
        <v>4</v>
      </c>
      <c r="DA54" s="11"/>
      <c r="DB54" s="10"/>
      <c r="DC54" s="11"/>
      <c r="DD54" s="10"/>
      <c r="DE54" s="11"/>
      <c r="DF54" s="10"/>
      <c r="DG54" s="7"/>
      <c r="DH54" s="11"/>
      <c r="DI54" s="10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2"/>
        <v>0</v>
      </c>
      <c r="DV54" s="11"/>
      <c r="DW54" s="10"/>
      <c r="DX54" s="11"/>
      <c r="DY54" s="10"/>
      <c r="DZ54" s="11"/>
      <c r="EA54" s="10"/>
      <c r="EB54" s="7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11"/>
      <c r="EV54" s="10"/>
      <c r="EW54" s="7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11"/>
      <c r="FQ54" s="10"/>
      <c r="FR54" s="7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</row>
    <row r="55" spans="1:188" x14ac:dyDescent="0.2">
      <c r="A55" s="6"/>
      <c r="B55" s="6"/>
      <c r="C55" s="6"/>
      <c r="D55" s="6" t="s">
        <v>129</v>
      </c>
      <c r="E55" s="3" t="s">
        <v>130</v>
      </c>
      <c r="F55" s="6">
        <f t="shared" si="54"/>
        <v>1</v>
      </c>
      <c r="G55" s="6">
        <f t="shared" si="55"/>
        <v>1</v>
      </c>
      <c r="H55" s="6">
        <f t="shared" si="56"/>
        <v>45</v>
      </c>
      <c r="I55" s="6">
        <f t="shared" si="57"/>
        <v>15</v>
      </c>
      <c r="J55" s="6">
        <f t="shared" si="58"/>
        <v>0</v>
      </c>
      <c r="K55" s="6">
        <f t="shared" si="59"/>
        <v>0</v>
      </c>
      <c r="L55" s="6">
        <f t="shared" si="60"/>
        <v>0</v>
      </c>
      <c r="M55" s="6">
        <f t="shared" si="61"/>
        <v>30</v>
      </c>
      <c r="N55" s="6">
        <f t="shared" si="62"/>
        <v>0</v>
      </c>
      <c r="O55" s="6">
        <f t="shared" si="63"/>
        <v>0</v>
      </c>
      <c r="P55" s="6">
        <f t="shared" si="64"/>
        <v>0</v>
      </c>
      <c r="Q55" s="6">
        <f t="shared" si="65"/>
        <v>0</v>
      </c>
      <c r="R55" s="7">
        <f t="shared" si="66"/>
        <v>4</v>
      </c>
      <c r="S55" s="7">
        <f t="shared" si="67"/>
        <v>2.6</v>
      </c>
      <c r="T55" s="7">
        <v>2</v>
      </c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/>
      <c r="AQ55" s="10"/>
      <c r="AR55" s="11"/>
      <c r="AS55" s="10"/>
      <c r="AT55" s="11"/>
      <c r="AU55" s="10"/>
      <c r="AV55" s="7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9"/>
        <v>0</v>
      </c>
      <c r="BK55" s="11"/>
      <c r="BL55" s="10"/>
      <c r="BM55" s="11"/>
      <c r="BN55" s="10"/>
      <c r="BO55" s="11"/>
      <c r="BP55" s="10"/>
      <c r="BQ55" s="7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0</v>
      </c>
      <c r="CF55" s="11">
        <v>15</v>
      </c>
      <c r="CG55" s="10" t="s">
        <v>70</v>
      </c>
      <c r="CH55" s="11"/>
      <c r="CI55" s="10"/>
      <c r="CJ55" s="11"/>
      <c r="CK55" s="10"/>
      <c r="CL55" s="7">
        <v>1.4</v>
      </c>
      <c r="CM55" s="11"/>
      <c r="CN55" s="10"/>
      <c r="CO55" s="11">
        <v>30</v>
      </c>
      <c r="CP55" s="10" t="s">
        <v>60</v>
      </c>
      <c r="CQ55" s="11"/>
      <c r="CR55" s="10"/>
      <c r="CS55" s="11"/>
      <c r="CT55" s="10"/>
      <c r="CU55" s="11"/>
      <c r="CV55" s="10"/>
      <c r="CW55" s="11"/>
      <c r="CX55" s="10"/>
      <c r="CY55" s="7">
        <v>2.6</v>
      </c>
      <c r="CZ55" s="7">
        <f t="shared" si="71"/>
        <v>4</v>
      </c>
      <c r="DA55" s="11"/>
      <c r="DB55" s="10"/>
      <c r="DC55" s="11"/>
      <c r="DD55" s="10"/>
      <c r="DE55" s="11"/>
      <c r="DF55" s="10"/>
      <c r="DG55" s="7"/>
      <c r="DH55" s="11"/>
      <c r="DI55" s="10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2"/>
        <v>0</v>
      </c>
      <c r="DV55" s="11"/>
      <c r="DW55" s="10"/>
      <c r="DX55" s="11"/>
      <c r="DY55" s="10"/>
      <c r="DZ55" s="11"/>
      <c r="EA55" s="10"/>
      <c r="EB55" s="7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11"/>
      <c r="EV55" s="10"/>
      <c r="EW55" s="7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11"/>
      <c r="FQ55" s="10"/>
      <c r="FR55" s="7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</row>
    <row r="56" spans="1:188" x14ac:dyDescent="0.2">
      <c r="A56" s="6"/>
      <c r="B56" s="6"/>
      <c r="C56" s="6"/>
      <c r="D56" s="6" t="s">
        <v>131</v>
      </c>
      <c r="E56" s="3" t="s">
        <v>132</v>
      </c>
      <c r="F56" s="6">
        <f t="shared" si="54"/>
        <v>0</v>
      </c>
      <c r="G56" s="6">
        <f t="shared" si="55"/>
        <v>2</v>
      </c>
      <c r="H56" s="6">
        <f t="shared" si="56"/>
        <v>60</v>
      </c>
      <c r="I56" s="6">
        <f t="shared" si="57"/>
        <v>15</v>
      </c>
      <c r="J56" s="6">
        <f t="shared" si="58"/>
        <v>0</v>
      </c>
      <c r="K56" s="6">
        <f t="shared" si="59"/>
        <v>0</v>
      </c>
      <c r="L56" s="6">
        <f t="shared" si="60"/>
        <v>0</v>
      </c>
      <c r="M56" s="6">
        <f t="shared" si="61"/>
        <v>0</v>
      </c>
      <c r="N56" s="6">
        <f t="shared" si="62"/>
        <v>0</v>
      </c>
      <c r="O56" s="6">
        <f t="shared" si="63"/>
        <v>45</v>
      </c>
      <c r="P56" s="6">
        <f t="shared" si="64"/>
        <v>0</v>
      </c>
      <c r="Q56" s="6">
        <f t="shared" si="65"/>
        <v>0</v>
      </c>
      <c r="R56" s="7">
        <f t="shared" si="66"/>
        <v>4</v>
      </c>
      <c r="S56" s="7">
        <f t="shared" si="67"/>
        <v>3</v>
      </c>
      <c r="T56" s="7">
        <v>2.4</v>
      </c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11"/>
      <c r="AU56" s="10"/>
      <c r="AV56" s="7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/>
      <c r="BL56" s="10"/>
      <c r="BM56" s="11"/>
      <c r="BN56" s="10"/>
      <c r="BO56" s="11"/>
      <c r="BP56" s="10"/>
      <c r="BQ56" s="7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0"/>
        <v>0</v>
      </c>
      <c r="CF56" s="11">
        <v>15</v>
      </c>
      <c r="CG56" s="10" t="s">
        <v>60</v>
      </c>
      <c r="CH56" s="11"/>
      <c r="CI56" s="10"/>
      <c r="CJ56" s="11"/>
      <c r="CK56" s="10"/>
      <c r="CL56" s="7">
        <v>1</v>
      </c>
      <c r="CM56" s="11"/>
      <c r="CN56" s="10"/>
      <c r="CO56" s="11"/>
      <c r="CP56" s="10"/>
      <c r="CQ56" s="11"/>
      <c r="CR56" s="10"/>
      <c r="CS56" s="11">
        <v>45</v>
      </c>
      <c r="CT56" s="10" t="s">
        <v>60</v>
      </c>
      <c r="CU56" s="11"/>
      <c r="CV56" s="10"/>
      <c r="CW56" s="11"/>
      <c r="CX56" s="10"/>
      <c r="CY56" s="7">
        <v>3</v>
      </c>
      <c r="CZ56" s="7">
        <f t="shared" si="71"/>
        <v>4</v>
      </c>
      <c r="DA56" s="11"/>
      <c r="DB56" s="10"/>
      <c r="DC56" s="11"/>
      <c r="DD56" s="10"/>
      <c r="DE56" s="11"/>
      <c r="DF56" s="10"/>
      <c r="DG56" s="7"/>
      <c r="DH56" s="11"/>
      <c r="DI56" s="10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2"/>
        <v>0</v>
      </c>
      <c r="DV56" s="11"/>
      <c r="DW56" s="10"/>
      <c r="DX56" s="11"/>
      <c r="DY56" s="10"/>
      <c r="DZ56" s="11"/>
      <c r="EA56" s="10"/>
      <c r="EB56" s="7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11"/>
      <c r="EV56" s="10"/>
      <c r="EW56" s="7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11"/>
      <c r="FQ56" s="10"/>
      <c r="FR56" s="7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</row>
    <row r="57" spans="1:188" x14ac:dyDescent="0.2">
      <c r="A57" s="6"/>
      <c r="B57" s="6"/>
      <c r="C57" s="6"/>
      <c r="D57" s="6" t="s">
        <v>133</v>
      </c>
      <c r="E57" s="3" t="s">
        <v>134</v>
      </c>
      <c r="F57" s="6">
        <f t="shared" si="54"/>
        <v>0</v>
      </c>
      <c r="G57" s="6">
        <f t="shared" si="55"/>
        <v>2</v>
      </c>
      <c r="H57" s="6">
        <f t="shared" si="56"/>
        <v>30</v>
      </c>
      <c r="I57" s="6">
        <f t="shared" si="57"/>
        <v>15</v>
      </c>
      <c r="J57" s="6">
        <f t="shared" si="58"/>
        <v>0</v>
      </c>
      <c r="K57" s="6">
        <f t="shared" si="59"/>
        <v>0</v>
      </c>
      <c r="L57" s="6">
        <f t="shared" si="60"/>
        <v>0</v>
      </c>
      <c r="M57" s="6">
        <f t="shared" si="61"/>
        <v>15</v>
      </c>
      <c r="N57" s="6">
        <f t="shared" si="62"/>
        <v>0</v>
      </c>
      <c r="O57" s="6">
        <f t="shared" si="63"/>
        <v>0</v>
      </c>
      <c r="P57" s="6">
        <f t="shared" si="64"/>
        <v>0</v>
      </c>
      <c r="Q57" s="6">
        <f t="shared" si="65"/>
        <v>0</v>
      </c>
      <c r="R57" s="7">
        <f t="shared" si="66"/>
        <v>3</v>
      </c>
      <c r="S57" s="7">
        <f t="shared" si="67"/>
        <v>1.6</v>
      </c>
      <c r="T57" s="7">
        <v>1.2</v>
      </c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11"/>
      <c r="AU57" s="10"/>
      <c r="AV57" s="7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/>
      <c r="BL57" s="10"/>
      <c r="BM57" s="11"/>
      <c r="BN57" s="10"/>
      <c r="BO57" s="11"/>
      <c r="BP57" s="10"/>
      <c r="BQ57" s="7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>
        <v>15</v>
      </c>
      <c r="CG57" s="10" t="s">
        <v>60</v>
      </c>
      <c r="CH57" s="11"/>
      <c r="CI57" s="10"/>
      <c r="CJ57" s="11"/>
      <c r="CK57" s="10"/>
      <c r="CL57" s="7">
        <v>1.4</v>
      </c>
      <c r="CM57" s="11"/>
      <c r="CN57" s="10"/>
      <c r="CO57" s="11">
        <v>15</v>
      </c>
      <c r="CP57" s="10" t="s">
        <v>60</v>
      </c>
      <c r="CQ57" s="11"/>
      <c r="CR57" s="10"/>
      <c r="CS57" s="11"/>
      <c r="CT57" s="10"/>
      <c r="CU57" s="11"/>
      <c r="CV57" s="10"/>
      <c r="CW57" s="11"/>
      <c r="CX57" s="10"/>
      <c r="CY57" s="7">
        <v>1.6</v>
      </c>
      <c r="CZ57" s="7">
        <f t="shared" si="71"/>
        <v>3</v>
      </c>
      <c r="DA57" s="11"/>
      <c r="DB57" s="10"/>
      <c r="DC57" s="11"/>
      <c r="DD57" s="10"/>
      <c r="DE57" s="11"/>
      <c r="DF57" s="10"/>
      <c r="DG57" s="7"/>
      <c r="DH57" s="11"/>
      <c r="DI57" s="10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2"/>
        <v>0</v>
      </c>
      <c r="DV57" s="11"/>
      <c r="DW57" s="10"/>
      <c r="DX57" s="11"/>
      <c r="DY57" s="10"/>
      <c r="DZ57" s="11"/>
      <c r="EA57" s="10"/>
      <c r="EB57" s="7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11"/>
      <c r="EV57" s="10"/>
      <c r="EW57" s="7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11"/>
      <c r="FQ57" s="10"/>
      <c r="FR57" s="7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</row>
    <row r="58" spans="1:188" x14ac:dyDescent="0.2">
      <c r="A58" s="6"/>
      <c r="B58" s="6"/>
      <c r="C58" s="6"/>
      <c r="D58" s="6" t="s">
        <v>135</v>
      </c>
      <c r="E58" s="3" t="s">
        <v>136</v>
      </c>
      <c r="F58" s="6">
        <f t="shared" si="54"/>
        <v>1</v>
      </c>
      <c r="G58" s="6">
        <f t="shared" si="55"/>
        <v>1</v>
      </c>
      <c r="H58" s="6">
        <f t="shared" si="56"/>
        <v>60</v>
      </c>
      <c r="I58" s="6">
        <f t="shared" si="57"/>
        <v>30</v>
      </c>
      <c r="J58" s="6">
        <f t="shared" si="58"/>
        <v>0</v>
      </c>
      <c r="K58" s="6">
        <f t="shared" si="59"/>
        <v>0</v>
      </c>
      <c r="L58" s="6">
        <f t="shared" si="60"/>
        <v>0</v>
      </c>
      <c r="M58" s="6">
        <f t="shared" si="61"/>
        <v>30</v>
      </c>
      <c r="N58" s="6">
        <f t="shared" si="62"/>
        <v>0</v>
      </c>
      <c r="O58" s="6">
        <f t="shared" si="63"/>
        <v>0</v>
      </c>
      <c r="P58" s="6">
        <f t="shared" si="64"/>
        <v>0</v>
      </c>
      <c r="Q58" s="6">
        <f t="shared" si="65"/>
        <v>0</v>
      </c>
      <c r="R58" s="7">
        <f t="shared" si="66"/>
        <v>4</v>
      </c>
      <c r="S58" s="7">
        <f t="shared" si="67"/>
        <v>2</v>
      </c>
      <c r="T58" s="7">
        <v>2.6</v>
      </c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/>
      <c r="AQ58" s="10"/>
      <c r="AR58" s="11"/>
      <c r="AS58" s="10"/>
      <c r="AT58" s="11"/>
      <c r="AU58" s="10"/>
      <c r="AV58" s="7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11"/>
      <c r="BP58" s="10"/>
      <c r="BQ58" s="7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>
        <v>30</v>
      </c>
      <c r="CG58" s="10" t="s">
        <v>70</v>
      </c>
      <c r="CH58" s="11"/>
      <c r="CI58" s="10"/>
      <c r="CJ58" s="11"/>
      <c r="CK58" s="10"/>
      <c r="CL58" s="7">
        <v>2</v>
      </c>
      <c r="CM58" s="11"/>
      <c r="CN58" s="10"/>
      <c r="CO58" s="11">
        <v>30</v>
      </c>
      <c r="CP58" s="10" t="s">
        <v>60</v>
      </c>
      <c r="CQ58" s="11"/>
      <c r="CR58" s="10"/>
      <c r="CS58" s="11"/>
      <c r="CT58" s="10"/>
      <c r="CU58" s="11"/>
      <c r="CV58" s="10"/>
      <c r="CW58" s="11"/>
      <c r="CX58" s="10"/>
      <c r="CY58" s="7">
        <v>2</v>
      </c>
      <c r="CZ58" s="7">
        <f t="shared" si="71"/>
        <v>4</v>
      </c>
      <c r="DA58" s="11"/>
      <c r="DB58" s="10"/>
      <c r="DC58" s="11"/>
      <c r="DD58" s="10"/>
      <c r="DE58" s="11"/>
      <c r="DF58" s="10"/>
      <c r="DG58" s="7"/>
      <c r="DH58" s="11"/>
      <c r="DI58" s="10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2"/>
        <v>0</v>
      </c>
      <c r="DV58" s="11"/>
      <c r="DW58" s="10"/>
      <c r="DX58" s="11"/>
      <c r="DY58" s="10"/>
      <c r="DZ58" s="11"/>
      <c r="EA58" s="10"/>
      <c r="EB58" s="7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0</v>
      </c>
      <c r="EQ58" s="11"/>
      <c r="ER58" s="10"/>
      <c r="ES58" s="11"/>
      <c r="ET58" s="10"/>
      <c r="EU58" s="11"/>
      <c r="EV58" s="10"/>
      <c r="EW58" s="7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11"/>
      <c r="FQ58" s="10"/>
      <c r="FR58" s="7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</row>
    <row r="59" spans="1:188" x14ac:dyDescent="0.2">
      <c r="A59" s="6"/>
      <c r="B59" s="6"/>
      <c r="C59" s="6"/>
      <c r="D59" s="6" t="s">
        <v>137</v>
      </c>
      <c r="E59" s="3" t="s">
        <v>138</v>
      </c>
      <c r="F59" s="6">
        <f t="shared" si="54"/>
        <v>0</v>
      </c>
      <c r="G59" s="6">
        <f t="shared" si="55"/>
        <v>2</v>
      </c>
      <c r="H59" s="6">
        <f t="shared" si="56"/>
        <v>45</v>
      </c>
      <c r="I59" s="6">
        <f t="shared" si="57"/>
        <v>15</v>
      </c>
      <c r="J59" s="6">
        <f t="shared" si="58"/>
        <v>0</v>
      </c>
      <c r="K59" s="6">
        <f t="shared" si="59"/>
        <v>0</v>
      </c>
      <c r="L59" s="6">
        <f t="shared" si="60"/>
        <v>0</v>
      </c>
      <c r="M59" s="6">
        <f t="shared" si="61"/>
        <v>30</v>
      </c>
      <c r="N59" s="6">
        <f t="shared" si="62"/>
        <v>0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3</v>
      </c>
      <c r="S59" s="7">
        <f t="shared" si="67"/>
        <v>2</v>
      </c>
      <c r="T59" s="7">
        <v>1.8</v>
      </c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/>
      <c r="AQ59" s="10"/>
      <c r="AR59" s="11"/>
      <c r="AS59" s="10"/>
      <c r="AT59" s="11"/>
      <c r="AU59" s="10"/>
      <c r="AV59" s="7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0</v>
      </c>
      <c r="BK59" s="11"/>
      <c r="BL59" s="10"/>
      <c r="BM59" s="11"/>
      <c r="BN59" s="10"/>
      <c r="BO59" s="11"/>
      <c r="BP59" s="10"/>
      <c r="BQ59" s="7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0</v>
      </c>
      <c r="CF59" s="11">
        <v>15</v>
      </c>
      <c r="CG59" s="10" t="s">
        <v>60</v>
      </c>
      <c r="CH59" s="11"/>
      <c r="CI59" s="10"/>
      <c r="CJ59" s="11"/>
      <c r="CK59" s="10"/>
      <c r="CL59" s="7">
        <v>1</v>
      </c>
      <c r="CM59" s="11"/>
      <c r="CN59" s="10"/>
      <c r="CO59" s="11">
        <v>30</v>
      </c>
      <c r="CP59" s="10" t="s">
        <v>60</v>
      </c>
      <c r="CQ59" s="11"/>
      <c r="CR59" s="10"/>
      <c r="CS59" s="11"/>
      <c r="CT59" s="10"/>
      <c r="CU59" s="11"/>
      <c r="CV59" s="10"/>
      <c r="CW59" s="11"/>
      <c r="CX59" s="10"/>
      <c r="CY59" s="7">
        <v>2</v>
      </c>
      <c r="CZ59" s="7">
        <f t="shared" si="71"/>
        <v>3</v>
      </c>
      <c r="DA59" s="11"/>
      <c r="DB59" s="10"/>
      <c r="DC59" s="11"/>
      <c r="DD59" s="10"/>
      <c r="DE59" s="11"/>
      <c r="DF59" s="10"/>
      <c r="DG59" s="7"/>
      <c r="DH59" s="11"/>
      <c r="DI59" s="10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2"/>
        <v>0</v>
      </c>
      <c r="DV59" s="11"/>
      <c r="DW59" s="10"/>
      <c r="DX59" s="11"/>
      <c r="DY59" s="10"/>
      <c r="DZ59" s="11"/>
      <c r="EA59" s="10"/>
      <c r="EB59" s="7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11"/>
      <c r="EV59" s="10"/>
      <c r="EW59" s="7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11"/>
      <c r="FQ59" s="10"/>
      <c r="FR59" s="7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</row>
    <row r="60" spans="1:188" x14ac:dyDescent="0.2">
      <c r="A60" s="6"/>
      <c r="B60" s="6"/>
      <c r="C60" s="6"/>
      <c r="D60" s="6" t="s">
        <v>139</v>
      </c>
      <c r="E60" s="3" t="s">
        <v>140</v>
      </c>
      <c r="F60" s="6">
        <f t="shared" si="54"/>
        <v>1</v>
      </c>
      <c r="G60" s="6">
        <f t="shared" si="55"/>
        <v>1</v>
      </c>
      <c r="H60" s="6">
        <f t="shared" si="56"/>
        <v>55</v>
      </c>
      <c r="I60" s="6">
        <f t="shared" si="57"/>
        <v>15</v>
      </c>
      <c r="J60" s="6">
        <f t="shared" si="58"/>
        <v>0</v>
      </c>
      <c r="K60" s="6">
        <f t="shared" si="59"/>
        <v>0</v>
      </c>
      <c r="L60" s="6">
        <f t="shared" si="60"/>
        <v>0</v>
      </c>
      <c r="M60" s="6">
        <f t="shared" si="61"/>
        <v>0</v>
      </c>
      <c r="N60" s="6">
        <f t="shared" si="62"/>
        <v>0</v>
      </c>
      <c r="O60" s="6">
        <f t="shared" si="63"/>
        <v>40</v>
      </c>
      <c r="P60" s="6">
        <f t="shared" si="64"/>
        <v>0</v>
      </c>
      <c r="Q60" s="6">
        <f t="shared" si="65"/>
        <v>0</v>
      </c>
      <c r="R60" s="7">
        <f t="shared" si="66"/>
        <v>4</v>
      </c>
      <c r="S60" s="7">
        <f t="shared" si="67"/>
        <v>3</v>
      </c>
      <c r="T60" s="7">
        <v>2.2000000000000002</v>
      </c>
      <c r="U60" s="11"/>
      <c r="V60" s="10"/>
      <c r="W60" s="11"/>
      <c r="X60" s="10"/>
      <c r="Y60" s="11"/>
      <c r="Z60" s="10"/>
      <c r="AA60" s="7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11"/>
      <c r="AU60" s="10"/>
      <c r="AV60" s="7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/>
      <c r="BL60" s="10"/>
      <c r="BM60" s="11"/>
      <c r="BN60" s="10"/>
      <c r="BO60" s="11"/>
      <c r="BP60" s="10"/>
      <c r="BQ60" s="7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0</v>
      </c>
      <c r="CF60" s="11"/>
      <c r="CG60" s="10"/>
      <c r="CH60" s="11"/>
      <c r="CI60" s="10"/>
      <c r="CJ60" s="11"/>
      <c r="CK60" s="10"/>
      <c r="CL60" s="7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>
        <v>15</v>
      </c>
      <c r="DB60" s="10" t="s">
        <v>70</v>
      </c>
      <c r="DC60" s="11"/>
      <c r="DD60" s="10"/>
      <c r="DE60" s="11"/>
      <c r="DF60" s="10"/>
      <c r="DG60" s="7">
        <v>1</v>
      </c>
      <c r="DH60" s="11"/>
      <c r="DI60" s="10"/>
      <c r="DJ60" s="11"/>
      <c r="DK60" s="10"/>
      <c r="DL60" s="11"/>
      <c r="DM60" s="10"/>
      <c r="DN60" s="11">
        <v>40</v>
      </c>
      <c r="DO60" s="10" t="s">
        <v>60</v>
      </c>
      <c r="DP60" s="11"/>
      <c r="DQ60" s="10"/>
      <c r="DR60" s="11"/>
      <c r="DS60" s="10"/>
      <c r="DT60" s="7">
        <v>3</v>
      </c>
      <c r="DU60" s="7">
        <f t="shared" si="72"/>
        <v>4</v>
      </c>
      <c r="DV60" s="11"/>
      <c r="DW60" s="10"/>
      <c r="DX60" s="11"/>
      <c r="DY60" s="10"/>
      <c r="DZ60" s="11"/>
      <c r="EA60" s="10"/>
      <c r="EB60" s="7"/>
      <c r="EC60" s="11"/>
      <c r="ED60" s="10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3"/>
        <v>0</v>
      </c>
      <c r="EQ60" s="11"/>
      <c r="ER60" s="10"/>
      <c r="ES60" s="11"/>
      <c r="ET60" s="10"/>
      <c r="EU60" s="11"/>
      <c r="EV60" s="10"/>
      <c r="EW60" s="7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11"/>
      <c r="FQ60" s="10"/>
      <c r="FR60" s="7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</row>
    <row r="61" spans="1:188" x14ac:dyDescent="0.2">
      <c r="A61" s="6">
        <v>7</v>
      </c>
      <c r="B61" s="6">
        <v>1</v>
      </c>
      <c r="C61" s="6"/>
      <c r="D61" s="6"/>
      <c r="E61" s="3" t="s">
        <v>141</v>
      </c>
      <c r="F61" s="6">
        <f>$B$61*COUNTIF(U61:GD61,"e")</f>
        <v>0</v>
      </c>
      <c r="G61" s="6">
        <f>$B$61*COUNTIF(U61:GD61,"z")</f>
        <v>2</v>
      </c>
      <c r="H61" s="6">
        <f t="shared" si="56"/>
        <v>60</v>
      </c>
      <c r="I61" s="6">
        <f t="shared" si="57"/>
        <v>15</v>
      </c>
      <c r="J61" s="6">
        <f t="shared" si="58"/>
        <v>0</v>
      </c>
      <c r="K61" s="6">
        <f t="shared" si="59"/>
        <v>0</v>
      </c>
      <c r="L61" s="6">
        <f t="shared" si="60"/>
        <v>0</v>
      </c>
      <c r="M61" s="6">
        <f t="shared" si="61"/>
        <v>45</v>
      </c>
      <c r="N61" s="6">
        <f t="shared" si="62"/>
        <v>0</v>
      </c>
      <c r="O61" s="6">
        <f t="shared" si="63"/>
        <v>0</v>
      </c>
      <c r="P61" s="6">
        <f t="shared" si="64"/>
        <v>0</v>
      </c>
      <c r="Q61" s="6">
        <f t="shared" si="65"/>
        <v>0</v>
      </c>
      <c r="R61" s="7">
        <f t="shared" si="66"/>
        <v>4</v>
      </c>
      <c r="S61" s="7">
        <f t="shared" si="67"/>
        <v>3</v>
      </c>
      <c r="T61" s="7">
        <f>$B$61*2.4</f>
        <v>2.4</v>
      </c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8"/>
        <v>0</v>
      </c>
      <c r="AP61" s="11"/>
      <c r="AQ61" s="10"/>
      <c r="AR61" s="11"/>
      <c r="AS61" s="10"/>
      <c r="AT61" s="11"/>
      <c r="AU61" s="10"/>
      <c r="AV61" s="7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9"/>
        <v>0</v>
      </c>
      <c r="BK61" s="11"/>
      <c r="BL61" s="10"/>
      <c r="BM61" s="11"/>
      <c r="BN61" s="10"/>
      <c r="BO61" s="11"/>
      <c r="BP61" s="10"/>
      <c r="BQ61" s="7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0"/>
        <v>0</v>
      </c>
      <c r="CF61" s="11"/>
      <c r="CG61" s="10"/>
      <c r="CH61" s="11"/>
      <c r="CI61" s="10"/>
      <c r="CJ61" s="11"/>
      <c r="CK61" s="10"/>
      <c r="CL61" s="7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1"/>
        <v>0</v>
      </c>
      <c r="DA61" s="11">
        <f>$B$61*15</f>
        <v>15</v>
      </c>
      <c r="DB61" s="10" t="s">
        <v>60</v>
      </c>
      <c r="DC61" s="11"/>
      <c r="DD61" s="10"/>
      <c r="DE61" s="11"/>
      <c r="DF61" s="10"/>
      <c r="DG61" s="7">
        <f>$B$61*1</f>
        <v>1</v>
      </c>
      <c r="DH61" s="11"/>
      <c r="DI61" s="10"/>
      <c r="DJ61" s="11">
        <f>$B$61*45</f>
        <v>45</v>
      </c>
      <c r="DK61" s="10" t="s">
        <v>60</v>
      </c>
      <c r="DL61" s="11"/>
      <c r="DM61" s="10"/>
      <c r="DN61" s="11"/>
      <c r="DO61" s="10"/>
      <c r="DP61" s="11"/>
      <c r="DQ61" s="10"/>
      <c r="DR61" s="11"/>
      <c r="DS61" s="10"/>
      <c r="DT61" s="7">
        <f>$B$61*3</f>
        <v>3</v>
      </c>
      <c r="DU61" s="7">
        <f t="shared" si="72"/>
        <v>4</v>
      </c>
      <c r="DV61" s="11"/>
      <c r="DW61" s="10"/>
      <c r="DX61" s="11"/>
      <c r="DY61" s="10"/>
      <c r="DZ61" s="11"/>
      <c r="EA61" s="10"/>
      <c r="EB61" s="7"/>
      <c r="EC61" s="11"/>
      <c r="ED61" s="10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73"/>
        <v>0</v>
      </c>
      <c r="EQ61" s="11"/>
      <c r="ER61" s="10"/>
      <c r="ES61" s="11"/>
      <c r="ET61" s="10"/>
      <c r="EU61" s="11"/>
      <c r="EV61" s="10"/>
      <c r="EW61" s="7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4"/>
        <v>0</v>
      </c>
      <c r="FL61" s="11"/>
      <c r="FM61" s="10"/>
      <c r="FN61" s="11"/>
      <c r="FO61" s="10"/>
      <c r="FP61" s="11"/>
      <c r="FQ61" s="10"/>
      <c r="FR61" s="7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5"/>
        <v>0</v>
      </c>
    </row>
    <row r="62" spans="1:188" x14ac:dyDescent="0.2">
      <c r="A62" s="6"/>
      <c r="B62" s="6"/>
      <c r="C62" s="6"/>
      <c r="D62" s="6" t="s">
        <v>142</v>
      </c>
      <c r="E62" s="3" t="s">
        <v>143</v>
      </c>
      <c r="F62" s="6">
        <f>COUNTIF(U62:GD62,"e")</f>
        <v>0</v>
      </c>
      <c r="G62" s="6">
        <f>COUNTIF(U62:GD62,"z")</f>
        <v>1</v>
      </c>
      <c r="H62" s="6">
        <f t="shared" si="56"/>
        <v>50</v>
      </c>
      <c r="I62" s="6">
        <f t="shared" si="57"/>
        <v>0</v>
      </c>
      <c r="J62" s="6">
        <f t="shared" si="58"/>
        <v>0</v>
      </c>
      <c r="K62" s="6">
        <f t="shared" si="59"/>
        <v>0</v>
      </c>
      <c r="L62" s="6">
        <f t="shared" si="60"/>
        <v>0</v>
      </c>
      <c r="M62" s="6">
        <f t="shared" si="61"/>
        <v>0</v>
      </c>
      <c r="N62" s="6">
        <f t="shared" si="62"/>
        <v>0</v>
      </c>
      <c r="O62" s="6">
        <f t="shared" si="63"/>
        <v>50</v>
      </c>
      <c r="P62" s="6">
        <f t="shared" si="64"/>
        <v>0</v>
      </c>
      <c r="Q62" s="6">
        <f t="shared" si="65"/>
        <v>0</v>
      </c>
      <c r="R62" s="7">
        <f t="shared" si="66"/>
        <v>5</v>
      </c>
      <c r="S62" s="7">
        <f t="shared" si="67"/>
        <v>5</v>
      </c>
      <c r="T62" s="7">
        <v>2</v>
      </c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8"/>
        <v>0</v>
      </c>
      <c r="AP62" s="11"/>
      <c r="AQ62" s="10"/>
      <c r="AR62" s="11"/>
      <c r="AS62" s="10"/>
      <c r="AT62" s="11"/>
      <c r="AU62" s="10"/>
      <c r="AV62" s="7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9"/>
        <v>0</v>
      </c>
      <c r="BK62" s="11"/>
      <c r="BL62" s="10"/>
      <c r="BM62" s="11"/>
      <c r="BN62" s="10"/>
      <c r="BO62" s="11"/>
      <c r="BP62" s="10"/>
      <c r="BQ62" s="7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70"/>
        <v>0</v>
      </c>
      <c r="CF62" s="11"/>
      <c r="CG62" s="10"/>
      <c r="CH62" s="11"/>
      <c r="CI62" s="10"/>
      <c r="CJ62" s="11"/>
      <c r="CK62" s="10"/>
      <c r="CL62" s="7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71"/>
        <v>0</v>
      </c>
      <c r="DA62" s="11"/>
      <c r="DB62" s="10"/>
      <c r="DC62" s="11"/>
      <c r="DD62" s="10"/>
      <c r="DE62" s="11"/>
      <c r="DF62" s="10"/>
      <c r="DG62" s="7"/>
      <c r="DH62" s="11"/>
      <c r="DI62" s="10"/>
      <c r="DJ62" s="11"/>
      <c r="DK62" s="10"/>
      <c r="DL62" s="11"/>
      <c r="DM62" s="10"/>
      <c r="DN62" s="11">
        <v>50</v>
      </c>
      <c r="DO62" s="10" t="s">
        <v>60</v>
      </c>
      <c r="DP62" s="11"/>
      <c r="DQ62" s="10"/>
      <c r="DR62" s="11"/>
      <c r="DS62" s="10"/>
      <c r="DT62" s="7">
        <v>5</v>
      </c>
      <c r="DU62" s="7">
        <f t="shared" si="72"/>
        <v>5</v>
      </c>
      <c r="DV62" s="11"/>
      <c r="DW62" s="10"/>
      <c r="DX62" s="11"/>
      <c r="DY62" s="10"/>
      <c r="DZ62" s="11"/>
      <c r="EA62" s="10"/>
      <c r="EB62" s="7"/>
      <c r="EC62" s="11"/>
      <c r="ED62" s="10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73"/>
        <v>0</v>
      </c>
      <c r="EQ62" s="11"/>
      <c r="ER62" s="10"/>
      <c r="ES62" s="11"/>
      <c r="ET62" s="10"/>
      <c r="EU62" s="11"/>
      <c r="EV62" s="10"/>
      <c r="EW62" s="7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4"/>
        <v>0</v>
      </c>
      <c r="FL62" s="11"/>
      <c r="FM62" s="10"/>
      <c r="FN62" s="11"/>
      <c r="FO62" s="10"/>
      <c r="FP62" s="11"/>
      <c r="FQ62" s="10"/>
      <c r="FR62" s="7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5"/>
        <v>0</v>
      </c>
    </row>
    <row r="63" spans="1:188" x14ac:dyDescent="0.2">
      <c r="A63" s="6">
        <v>8</v>
      </c>
      <c r="B63" s="6">
        <v>1</v>
      </c>
      <c r="C63" s="6"/>
      <c r="D63" s="6"/>
      <c r="E63" s="3" t="s">
        <v>144</v>
      </c>
      <c r="F63" s="6">
        <f>$B$63*COUNTIF(U63:GD63,"e")</f>
        <v>0</v>
      </c>
      <c r="G63" s="6">
        <f>$B$63*COUNTIF(U63:GD63,"z")</f>
        <v>2</v>
      </c>
      <c r="H63" s="6">
        <f t="shared" si="56"/>
        <v>30</v>
      </c>
      <c r="I63" s="6">
        <f t="shared" si="57"/>
        <v>15</v>
      </c>
      <c r="J63" s="6">
        <f t="shared" si="58"/>
        <v>0</v>
      </c>
      <c r="K63" s="6">
        <f t="shared" si="59"/>
        <v>0</v>
      </c>
      <c r="L63" s="6">
        <f t="shared" si="60"/>
        <v>0</v>
      </c>
      <c r="M63" s="6">
        <f t="shared" si="61"/>
        <v>15</v>
      </c>
      <c r="N63" s="6">
        <f t="shared" si="62"/>
        <v>0</v>
      </c>
      <c r="O63" s="6">
        <f t="shared" si="63"/>
        <v>0</v>
      </c>
      <c r="P63" s="6">
        <f t="shared" si="64"/>
        <v>0</v>
      </c>
      <c r="Q63" s="6">
        <f t="shared" si="65"/>
        <v>0</v>
      </c>
      <c r="R63" s="7">
        <f t="shared" si="66"/>
        <v>3</v>
      </c>
      <c r="S63" s="7">
        <f t="shared" si="67"/>
        <v>1.6</v>
      </c>
      <c r="T63" s="7">
        <f>$B$63*1.2</f>
        <v>1.2</v>
      </c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8"/>
        <v>0</v>
      </c>
      <c r="AP63" s="11"/>
      <c r="AQ63" s="10"/>
      <c r="AR63" s="11"/>
      <c r="AS63" s="10"/>
      <c r="AT63" s="11"/>
      <c r="AU63" s="10"/>
      <c r="AV63" s="7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9"/>
        <v>0</v>
      </c>
      <c r="BK63" s="11"/>
      <c r="BL63" s="10"/>
      <c r="BM63" s="11"/>
      <c r="BN63" s="10"/>
      <c r="BO63" s="11"/>
      <c r="BP63" s="10"/>
      <c r="BQ63" s="7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70"/>
        <v>0</v>
      </c>
      <c r="CF63" s="11"/>
      <c r="CG63" s="10"/>
      <c r="CH63" s="11"/>
      <c r="CI63" s="10"/>
      <c r="CJ63" s="11"/>
      <c r="CK63" s="10"/>
      <c r="CL63" s="7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1"/>
        <v>0</v>
      </c>
      <c r="DA63" s="11">
        <f>$B$63*15</f>
        <v>15</v>
      </c>
      <c r="DB63" s="10" t="s">
        <v>60</v>
      </c>
      <c r="DC63" s="11"/>
      <c r="DD63" s="10"/>
      <c r="DE63" s="11"/>
      <c r="DF63" s="10"/>
      <c r="DG63" s="7">
        <f>$B$63*1.4</f>
        <v>1.4</v>
      </c>
      <c r="DH63" s="11"/>
      <c r="DI63" s="10"/>
      <c r="DJ63" s="11">
        <f>$B$63*15</f>
        <v>15</v>
      </c>
      <c r="DK63" s="10" t="s">
        <v>60</v>
      </c>
      <c r="DL63" s="11"/>
      <c r="DM63" s="10"/>
      <c r="DN63" s="11"/>
      <c r="DO63" s="10"/>
      <c r="DP63" s="11"/>
      <c r="DQ63" s="10"/>
      <c r="DR63" s="11"/>
      <c r="DS63" s="10"/>
      <c r="DT63" s="7">
        <f>$B$63*1.6</f>
        <v>1.6</v>
      </c>
      <c r="DU63" s="7">
        <f t="shared" si="72"/>
        <v>3</v>
      </c>
      <c r="DV63" s="11"/>
      <c r="DW63" s="10"/>
      <c r="DX63" s="11"/>
      <c r="DY63" s="10"/>
      <c r="DZ63" s="11"/>
      <c r="EA63" s="10"/>
      <c r="EB63" s="7"/>
      <c r="EC63" s="11"/>
      <c r="ED63" s="10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73"/>
        <v>0</v>
      </c>
      <c r="EQ63" s="11"/>
      <c r="ER63" s="10"/>
      <c r="ES63" s="11"/>
      <c r="ET63" s="10"/>
      <c r="EU63" s="11"/>
      <c r="EV63" s="10"/>
      <c r="EW63" s="7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4"/>
        <v>0</v>
      </c>
      <c r="FL63" s="11"/>
      <c r="FM63" s="10"/>
      <c r="FN63" s="11"/>
      <c r="FO63" s="10"/>
      <c r="FP63" s="11"/>
      <c r="FQ63" s="10"/>
      <c r="FR63" s="7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5"/>
        <v>0</v>
      </c>
    </row>
    <row r="64" spans="1:188" x14ac:dyDescent="0.2">
      <c r="A64" s="6">
        <v>9</v>
      </c>
      <c r="B64" s="6">
        <v>1</v>
      </c>
      <c r="C64" s="6"/>
      <c r="D64" s="6"/>
      <c r="E64" s="3" t="s">
        <v>145</v>
      </c>
      <c r="F64" s="6">
        <f>$B$64*COUNTIF(U64:GD64,"e")</f>
        <v>0</v>
      </c>
      <c r="G64" s="6">
        <f>$B$64*COUNTIF(U64:GD64,"z")</f>
        <v>2</v>
      </c>
      <c r="H64" s="6">
        <f t="shared" si="56"/>
        <v>45</v>
      </c>
      <c r="I64" s="6">
        <f t="shared" si="57"/>
        <v>15</v>
      </c>
      <c r="J64" s="6">
        <f t="shared" si="58"/>
        <v>0</v>
      </c>
      <c r="K64" s="6">
        <f t="shared" si="59"/>
        <v>0</v>
      </c>
      <c r="L64" s="6">
        <f t="shared" si="60"/>
        <v>0</v>
      </c>
      <c r="M64" s="6">
        <f t="shared" si="61"/>
        <v>30</v>
      </c>
      <c r="N64" s="6">
        <f t="shared" si="62"/>
        <v>0</v>
      </c>
      <c r="O64" s="6">
        <f t="shared" si="63"/>
        <v>0</v>
      </c>
      <c r="P64" s="6">
        <f t="shared" si="64"/>
        <v>0</v>
      </c>
      <c r="Q64" s="6">
        <f t="shared" si="65"/>
        <v>0</v>
      </c>
      <c r="R64" s="7">
        <f t="shared" si="66"/>
        <v>4</v>
      </c>
      <c r="S64" s="7">
        <f t="shared" si="67"/>
        <v>2.6</v>
      </c>
      <c r="T64" s="7">
        <f>$B$64*1.8</f>
        <v>1.8</v>
      </c>
      <c r="U64" s="11"/>
      <c r="V64" s="10"/>
      <c r="W64" s="11"/>
      <c r="X64" s="10"/>
      <c r="Y64" s="11"/>
      <c r="Z64" s="10"/>
      <c r="AA64" s="7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8"/>
        <v>0</v>
      </c>
      <c r="AP64" s="11"/>
      <c r="AQ64" s="10"/>
      <c r="AR64" s="11"/>
      <c r="AS64" s="10"/>
      <c r="AT64" s="11"/>
      <c r="AU64" s="10"/>
      <c r="AV64" s="7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9"/>
        <v>0</v>
      </c>
      <c r="BK64" s="11"/>
      <c r="BL64" s="10"/>
      <c r="BM64" s="11"/>
      <c r="BN64" s="10"/>
      <c r="BO64" s="11"/>
      <c r="BP64" s="10"/>
      <c r="BQ64" s="7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0"/>
        <v>0</v>
      </c>
      <c r="CF64" s="11"/>
      <c r="CG64" s="10"/>
      <c r="CH64" s="11"/>
      <c r="CI64" s="10"/>
      <c r="CJ64" s="11"/>
      <c r="CK64" s="10"/>
      <c r="CL64" s="7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1"/>
        <v>0</v>
      </c>
      <c r="DA64" s="11">
        <f>$B$64*15</f>
        <v>15</v>
      </c>
      <c r="DB64" s="10" t="s">
        <v>60</v>
      </c>
      <c r="DC64" s="11"/>
      <c r="DD64" s="10"/>
      <c r="DE64" s="11"/>
      <c r="DF64" s="10"/>
      <c r="DG64" s="7">
        <f>$B$64*1.4</f>
        <v>1.4</v>
      </c>
      <c r="DH64" s="11"/>
      <c r="DI64" s="10"/>
      <c r="DJ64" s="11">
        <f>$B$64*30</f>
        <v>30</v>
      </c>
      <c r="DK64" s="10" t="s">
        <v>60</v>
      </c>
      <c r="DL64" s="11"/>
      <c r="DM64" s="10"/>
      <c r="DN64" s="11"/>
      <c r="DO64" s="10"/>
      <c r="DP64" s="11"/>
      <c r="DQ64" s="10"/>
      <c r="DR64" s="11"/>
      <c r="DS64" s="10"/>
      <c r="DT64" s="7">
        <f>$B$64*2.6</f>
        <v>2.6</v>
      </c>
      <c r="DU64" s="7">
        <f t="shared" si="72"/>
        <v>4</v>
      </c>
      <c r="DV64" s="11"/>
      <c r="DW64" s="10"/>
      <c r="DX64" s="11"/>
      <c r="DY64" s="10"/>
      <c r="DZ64" s="11"/>
      <c r="EA64" s="10"/>
      <c r="EB64" s="7"/>
      <c r="EC64" s="11"/>
      <c r="ED64" s="10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73"/>
        <v>0</v>
      </c>
      <c r="EQ64" s="11"/>
      <c r="ER64" s="10"/>
      <c r="ES64" s="11"/>
      <c r="ET64" s="10"/>
      <c r="EU64" s="11"/>
      <c r="EV64" s="10"/>
      <c r="EW64" s="7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4"/>
        <v>0</v>
      </c>
      <c r="FL64" s="11"/>
      <c r="FM64" s="10"/>
      <c r="FN64" s="11"/>
      <c r="FO64" s="10"/>
      <c r="FP64" s="11"/>
      <c r="FQ64" s="10"/>
      <c r="FR64" s="7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5"/>
        <v>0</v>
      </c>
    </row>
    <row r="65" spans="1:188" x14ac:dyDescent="0.2">
      <c r="A65" s="6"/>
      <c r="B65" s="6"/>
      <c r="C65" s="6"/>
      <c r="D65" s="6" t="s">
        <v>146</v>
      </c>
      <c r="E65" s="3" t="s">
        <v>147</v>
      </c>
      <c r="F65" s="6">
        <f>COUNTIF(U65:GD65,"e")</f>
        <v>0</v>
      </c>
      <c r="G65" s="6">
        <f>COUNTIF(U65:GD65,"z")</f>
        <v>2</v>
      </c>
      <c r="H65" s="6">
        <f t="shared" si="56"/>
        <v>45</v>
      </c>
      <c r="I65" s="6">
        <f t="shared" si="57"/>
        <v>15</v>
      </c>
      <c r="J65" s="6">
        <f t="shared" si="58"/>
        <v>0</v>
      </c>
      <c r="K65" s="6">
        <f t="shared" si="59"/>
        <v>0</v>
      </c>
      <c r="L65" s="6">
        <f t="shared" si="60"/>
        <v>0</v>
      </c>
      <c r="M65" s="6">
        <f t="shared" si="61"/>
        <v>30</v>
      </c>
      <c r="N65" s="6">
        <f t="shared" si="62"/>
        <v>0</v>
      </c>
      <c r="O65" s="6">
        <f t="shared" si="63"/>
        <v>0</v>
      </c>
      <c r="P65" s="6">
        <f t="shared" si="64"/>
        <v>0</v>
      </c>
      <c r="Q65" s="6">
        <f t="shared" si="65"/>
        <v>0</v>
      </c>
      <c r="R65" s="7">
        <f t="shared" si="66"/>
        <v>3</v>
      </c>
      <c r="S65" s="7">
        <f t="shared" si="67"/>
        <v>2</v>
      </c>
      <c r="T65" s="7">
        <v>1.8</v>
      </c>
      <c r="U65" s="11"/>
      <c r="V65" s="10"/>
      <c r="W65" s="11"/>
      <c r="X65" s="10"/>
      <c r="Y65" s="11"/>
      <c r="Z65" s="10"/>
      <c r="AA65" s="7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8"/>
        <v>0</v>
      </c>
      <c r="AP65" s="11"/>
      <c r="AQ65" s="10"/>
      <c r="AR65" s="11"/>
      <c r="AS65" s="10"/>
      <c r="AT65" s="11"/>
      <c r="AU65" s="10"/>
      <c r="AV65" s="7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9"/>
        <v>0</v>
      </c>
      <c r="BK65" s="11"/>
      <c r="BL65" s="10"/>
      <c r="BM65" s="11"/>
      <c r="BN65" s="10"/>
      <c r="BO65" s="11"/>
      <c r="BP65" s="10"/>
      <c r="BQ65" s="7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70"/>
        <v>0</v>
      </c>
      <c r="CF65" s="11"/>
      <c r="CG65" s="10"/>
      <c r="CH65" s="11"/>
      <c r="CI65" s="10"/>
      <c r="CJ65" s="11"/>
      <c r="CK65" s="10"/>
      <c r="CL65" s="7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1"/>
        <v>0</v>
      </c>
      <c r="DA65" s="11">
        <v>15</v>
      </c>
      <c r="DB65" s="10" t="s">
        <v>60</v>
      </c>
      <c r="DC65" s="11"/>
      <c r="DD65" s="10"/>
      <c r="DE65" s="11"/>
      <c r="DF65" s="10"/>
      <c r="DG65" s="7">
        <v>1</v>
      </c>
      <c r="DH65" s="11"/>
      <c r="DI65" s="10"/>
      <c r="DJ65" s="11">
        <v>30</v>
      </c>
      <c r="DK65" s="10" t="s">
        <v>60</v>
      </c>
      <c r="DL65" s="11"/>
      <c r="DM65" s="10"/>
      <c r="DN65" s="11"/>
      <c r="DO65" s="10"/>
      <c r="DP65" s="11"/>
      <c r="DQ65" s="10"/>
      <c r="DR65" s="11"/>
      <c r="DS65" s="10"/>
      <c r="DT65" s="7">
        <v>2</v>
      </c>
      <c r="DU65" s="7">
        <f t="shared" si="72"/>
        <v>3</v>
      </c>
      <c r="DV65" s="11"/>
      <c r="DW65" s="10"/>
      <c r="DX65" s="11"/>
      <c r="DY65" s="10"/>
      <c r="DZ65" s="11"/>
      <c r="EA65" s="10"/>
      <c r="EB65" s="7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3"/>
        <v>0</v>
      </c>
      <c r="EQ65" s="11"/>
      <c r="ER65" s="10"/>
      <c r="ES65" s="11"/>
      <c r="ET65" s="10"/>
      <c r="EU65" s="11"/>
      <c r="EV65" s="10"/>
      <c r="EW65" s="7"/>
      <c r="EX65" s="11"/>
      <c r="EY65" s="10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4"/>
        <v>0</v>
      </c>
      <c r="FL65" s="11"/>
      <c r="FM65" s="10"/>
      <c r="FN65" s="11"/>
      <c r="FO65" s="10"/>
      <c r="FP65" s="11"/>
      <c r="FQ65" s="10"/>
      <c r="FR65" s="7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5"/>
        <v>0</v>
      </c>
    </row>
    <row r="66" spans="1:188" x14ac:dyDescent="0.2">
      <c r="A66" s="6"/>
      <c r="B66" s="6"/>
      <c r="C66" s="6"/>
      <c r="D66" s="6" t="s">
        <v>148</v>
      </c>
      <c r="E66" s="3" t="s">
        <v>149</v>
      </c>
      <c r="F66" s="6">
        <f>COUNTIF(U66:GD66,"e")</f>
        <v>1</v>
      </c>
      <c r="G66" s="6">
        <f>COUNTIF(U66:GD66,"z")</f>
        <v>1</v>
      </c>
      <c r="H66" s="6">
        <f t="shared" si="56"/>
        <v>60</v>
      </c>
      <c r="I66" s="6">
        <f t="shared" si="57"/>
        <v>30</v>
      </c>
      <c r="J66" s="6">
        <f t="shared" si="58"/>
        <v>0</v>
      </c>
      <c r="K66" s="6">
        <f t="shared" si="59"/>
        <v>0</v>
      </c>
      <c r="L66" s="6">
        <f t="shared" si="60"/>
        <v>0</v>
      </c>
      <c r="M66" s="6">
        <f t="shared" si="61"/>
        <v>30</v>
      </c>
      <c r="N66" s="6">
        <f t="shared" si="62"/>
        <v>0</v>
      </c>
      <c r="O66" s="6">
        <f t="shared" si="63"/>
        <v>0</v>
      </c>
      <c r="P66" s="6">
        <f t="shared" si="64"/>
        <v>0</v>
      </c>
      <c r="Q66" s="6">
        <f t="shared" si="65"/>
        <v>0</v>
      </c>
      <c r="R66" s="7">
        <f t="shared" si="66"/>
        <v>4</v>
      </c>
      <c r="S66" s="7">
        <f t="shared" si="67"/>
        <v>2</v>
      </c>
      <c r="T66" s="7">
        <v>2.6</v>
      </c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8"/>
        <v>0</v>
      </c>
      <c r="AP66" s="11"/>
      <c r="AQ66" s="10"/>
      <c r="AR66" s="11"/>
      <c r="AS66" s="10"/>
      <c r="AT66" s="11"/>
      <c r="AU66" s="10"/>
      <c r="AV66" s="7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9"/>
        <v>0</v>
      </c>
      <c r="BK66" s="11"/>
      <c r="BL66" s="10"/>
      <c r="BM66" s="11"/>
      <c r="BN66" s="10"/>
      <c r="BO66" s="11"/>
      <c r="BP66" s="10"/>
      <c r="BQ66" s="7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70"/>
        <v>0</v>
      </c>
      <c r="CF66" s="11"/>
      <c r="CG66" s="10"/>
      <c r="CH66" s="11"/>
      <c r="CI66" s="10"/>
      <c r="CJ66" s="11"/>
      <c r="CK66" s="10"/>
      <c r="CL66" s="7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71"/>
        <v>0</v>
      </c>
      <c r="DA66" s="11">
        <v>30</v>
      </c>
      <c r="DB66" s="10" t="s">
        <v>70</v>
      </c>
      <c r="DC66" s="11"/>
      <c r="DD66" s="10"/>
      <c r="DE66" s="11"/>
      <c r="DF66" s="10"/>
      <c r="DG66" s="7">
        <v>2</v>
      </c>
      <c r="DH66" s="11"/>
      <c r="DI66" s="10"/>
      <c r="DJ66" s="11">
        <v>30</v>
      </c>
      <c r="DK66" s="10" t="s">
        <v>60</v>
      </c>
      <c r="DL66" s="11"/>
      <c r="DM66" s="10"/>
      <c r="DN66" s="11"/>
      <c r="DO66" s="10"/>
      <c r="DP66" s="11"/>
      <c r="DQ66" s="10"/>
      <c r="DR66" s="11"/>
      <c r="DS66" s="10"/>
      <c r="DT66" s="7">
        <v>2</v>
      </c>
      <c r="DU66" s="7">
        <f t="shared" si="72"/>
        <v>4</v>
      </c>
      <c r="DV66" s="11"/>
      <c r="DW66" s="10"/>
      <c r="DX66" s="11"/>
      <c r="DY66" s="10"/>
      <c r="DZ66" s="11"/>
      <c r="EA66" s="10"/>
      <c r="EB66" s="7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3"/>
        <v>0</v>
      </c>
      <c r="EQ66" s="11"/>
      <c r="ER66" s="10"/>
      <c r="ES66" s="11"/>
      <c r="ET66" s="10"/>
      <c r="EU66" s="11"/>
      <c r="EV66" s="10"/>
      <c r="EW66" s="7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4"/>
        <v>0</v>
      </c>
      <c r="FL66" s="11"/>
      <c r="FM66" s="10"/>
      <c r="FN66" s="11"/>
      <c r="FO66" s="10"/>
      <c r="FP66" s="11"/>
      <c r="FQ66" s="10"/>
      <c r="FR66" s="7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5"/>
        <v>0</v>
      </c>
    </row>
    <row r="67" spans="1:188" x14ac:dyDescent="0.2">
      <c r="A67" s="6"/>
      <c r="B67" s="6"/>
      <c r="C67" s="6"/>
      <c r="D67" s="6" t="s">
        <v>150</v>
      </c>
      <c r="E67" s="3" t="s">
        <v>151</v>
      </c>
      <c r="F67" s="6">
        <f>COUNTIF(U67:GD67,"e")</f>
        <v>0</v>
      </c>
      <c r="G67" s="6">
        <f>COUNTIF(U67:GD67,"z")</f>
        <v>3</v>
      </c>
      <c r="H67" s="6">
        <f t="shared" si="56"/>
        <v>60</v>
      </c>
      <c r="I67" s="6">
        <f t="shared" si="57"/>
        <v>15</v>
      </c>
      <c r="J67" s="6">
        <f t="shared" si="58"/>
        <v>0</v>
      </c>
      <c r="K67" s="6">
        <f t="shared" si="59"/>
        <v>0</v>
      </c>
      <c r="L67" s="6">
        <f t="shared" si="60"/>
        <v>0</v>
      </c>
      <c r="M67" s="6">
        <f t="shared" si="61"/>
        <v>30</v>
      </c>
      <c r="N67" s="6">
        <f t="shared" si="62"/>
        <v>0</v>
      </c>
      <c r="O67" s="6">
        <f t="shared" si="63"/>
        <v>15</v>
      </c>
      <c r="P67" s="6">
        <f t="shared" si="64"/>
        <v>0</v>
      </c>
      <c r="Q67" s="6">
        <f t="shared" si="65"/>
        <v>0</v>
      </c>
      <c r="R67" s="7">
        <f t="shared" si="66"/>
        <v>6</v>
      </c>
      <c r="S67" s="7">
        <f t="shared" si="67"/>
        <v>4.4000000000000004</v>
      </c>
      <c r="T67" s="7">
        <v>3</v>
      </c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8"/>
        <v>0</v>
      </c>
      <c r="AP67" s="11"/>
      <c r="AQ67" s="10"/>
      <c r="AR67" s="11"/>
      <c r="AS67" s="10"/>
      <c r="AT67" s="11"/>
      <c r="AU67" s="10"/>
      <c r="AV67" s="7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9"/>
        <v>0</v>
      </c>
      <c r="BK67" s="11"/>
      <c r="BL67" s="10"/>
      <c r="BM67" s="11"/>
      <c r="BN67" s="10"/>
      <c r="BO67" s="11"/>
      <c r="BP67" s="10"/>
      <c r="BQ67" s="7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70"/>
        <v>0</v>
      </c>
      <c r="CF67" s="11"/>
      <c r="CG67" s="10"/>
      <c r="CH67" s="11"/>
      <c r="CI67" s="10"/>
      <c r="CJ67" s="11"/>
      <c r="CK67" s="10"/>
      <c r="CL67" s="7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1"/>
        <v>0</v>
      </c>
      <c r="DA67" s="11"/>
      <c r="DB67" s="10"/>
      <c r="DC67" s="11"/>
      <c r="DD67" s="10"/>
      <c r="DE67" s="11"/>
      <c r="DF67" s="10"/>
      <c r="DG67" s="7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2"/>
        <v>0</v>
      </c>
      <c r="DV67" s="11">
        <v>15</v>
      </c>
      <c r="DW67" s="10" t="s">
        <v>60</v>
      </c>
      <c r="DX67" s="11"/>
      <c r="DY67" s="10"/>
      <c r="DZ67" s="11"/>
      <c r="EA67" s="10"/>
      <c r="EB67" s="7">
        <v>1.6</v>
      </c>
      <c r="EC67" s="11"/>
      <c r="ED67" s="10"/>
      <c r="EE67" s="11">
        <v>30</v>
      </c>
      <c r="EF67" s="10" t="s">
        <v>60</v>
      </c>
      <c r="EG67" s="11"/>
      <c r="EH67" s="10"/>
      <c r="EI67" s="11">
        <v>15</v>
      </c>
      <c r="EJ67" s="10" t="s">
        <v>60</v>
      </c>
      <c r="EK67" s="11"/>
      <c r="EL67" s="10"/>
      <c r="EM67" s="11"/>
      <c r="EN67" s="10"/>
      <c r="EO67" s="7">
        <v>4.4000000000000004</v>
      </c>
      <c r="EP67" s="7">
        <f t="shared" si="73"/>
        <v>6</v>
      </c>
      <c r="EQ67" s="11"/>
      <c r="ER67" s="10"/>
      <c r="ES67" s="11"/>
      <c r="ET67" s="10"/>
      <c r="EU67" s="11"/>
      <c r="EV67" s="10"/>
      <c r="EW67" s="7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4"/>
        <v>0</v>
      </c>
      <c r="FL67" s="11"/>
      <c r="FM67" s="10"/>
      <c r="FN67" s="11"/>
      <c r="FO67" s="10"/>
      <c r="FP67" s="11"/>
      <c r="FQ67" s="10"/>
      <c r="FR67" s="7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5"/>
        <v>0</v>
      </c>
    </row>
    <row r="68" spans="1:188" x14ac:dyDescent="0.2">
      <c r="A68" s="6">
        <v>10</v>
      </c>
      <c r="B68" s="6">
        <v>1</v>
      </c>
      <c r="C68" s="6"/>
      <c r="D68" s="6"/>
      <c r="E68" s="3" t="s">
        <v>152</v>
      </c>
      <c r="F68" s="6">
        <f>$B$68*COUNTIF(U68:GD68,"e")</f>
        <v>1</v>
      </c>
      <c r="G68" s="6">
        <f>$B$68*COUNTIF(U68:GD68,"z")</f>
        <v>1</v>
      </c>
      <c r="H68" s="6">
        <f t="shared" si="56"/>
        <v>60</v>
      </c>
      <c r="I68" s="6">
        <f t="shared" si="57"/>
        <v>15</v>
      </c>
      <c r="J68" s="6">
        <f t="shared" si="58"/>
        <v>0</v>
      </c>
      <c r="K68" s="6">
        <f t="shared" si="59"/>
        <v>0</v>
      </c>
      <c r="L68" s="6">
        <f t="shared" si="60"/>
        <v>0</v>
      </c>
      <c r="M68" s="6">
        <f t="shared" si="61"/>
        <v>45</v>
      </c>
      <c r="N68" s="6">
        <f t="shared" si="62"/>
        <v>0</v>
      </c>
      <c r="O68" s="6">
        <f t="shared" si="63"/>
        <v>0</v>
      </c>
      <c r="P68" s="6">
        <f t="shared" si="64"/>
        <v>0</v>
      </c>
      <c r="Q68" s="6">
        <f t="shared" si="65"/>
        <v>0</v>
      </c>
      <c r="R68" s="7">
        <f t="shared" si="66"/>
        <v>5</v>
      </c>
      <c r="S68" s="7">
        <f t="shared" si="67"/>
        <v>3.6</v>
      </c>
      <c r="T68" s="7">
        <f>$B$68*2.6</f>
        <v>2.6</v>
      </c>
      <c r="U68" s="11"/>
      <c r="V68" s="10"/>
      <c r="W68" s="11"/>
      <c r="X68" s="10"/>
      <c r="Y68" s="11"/>
      <c r="Z68" s="10"/>
      <c r="AA68" s="7"/>
      <c r="AB68" s="11"/>
      <c r="AC68" s="10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8"/>
        <v>0</v>
      </c>
      <c r="AP68" s="11"/>
      <c r="AQ68" s="10"/>
      <c r="AR68" s="11"/>
      <c r="AS68" s="10"/>
      <c r="AT68" s="11"/>
      <c r="AU68" s="10"/>
      <c r="AV68" s="7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9"/>
        <v>0</v>
      </c>
      <c r="BK68" s="11"/>
      <c r="BL68" s="10"/>
      <c r="BM68" s="11"/>
      <c r="BN68" s="10"/>
      <c r="BO68" s="11"/>
      <c r="BP68" s="10"/>
      <c r="BQ68" s="7"/>
      <c r="BR68" s="11"/>
      <c r="BS68" s="10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70"/>
        <v>0</v>
      </c>
      <c r="CF68" s="11"/>
      <c r="CG68" s="10"/>
      <c r="CH68" s="11"/>
      <c r="CI68" s="10"/>
      <c r="CJ68" s="11"/>
      <c r="CK68" s="10"/>
      <c r="CL68" s="7"/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71"/>
        <v>0</v>
      </c>
      <c r="DA68" s="11"/>
      <c r="DB68" s="10"/>
      <c r="DC68" s="11"/>
      <c r="DD68" s="10"/>
      <c r="DE68" s="11"/>
      <c r="DF68" s="10"/>
      <c r="DG68" s="7"/>
      <c r="DH68" s="11"/>
      <c r="DI68" s="10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72"/>
        <v>0</v>
      </c>
      <c r="DV68" s="11">
        <f>$B$68*15</f>
        <v>15</v>
      </c>
      <c r="DW68" s="10" t="s">
        <v>70</v>
      </c>
      <c r="DX68" s="11"/>
      <c r="DY68" s="10"/>
      <c r="DZ68" s="11"/>
      <c r="EA68" s="10"/>
      <c r="EB68" s="7">
        <f>$B$68*1.4</f>
        <v>1.4</v>
      </c>
      <c r="EC68" s="11"/>
      <c r="ED68" s="10"/>
      <c r="EE68" s="11">
        <f>$B$68*45</f>
        <v>45</v>
      </c>
      <c r="EF68" s="10" t="s">
        <v>60</v>
      </c>
      <c r="EG68" s="11"/>
      <c r="EH68" s="10"/>
      <c r="EI68" s="11"/>
      <c r="EJ68" s="10"/>
      <c r="EK68" s="11"/>
      <c r="EL68" s="10"/>
      <c r="EM68" s="11"/>
      <c r="EN68" s="10"/>
      <c r="EO68" s="7">
        <f>$B$68*3.6</f>
        <v>3.6</v>
      </c>
      <c r="EP68" s="7">
        <f t="shared" si="73"/>
        <v>5</v>
      </c>
      <c r="EQ68" s="11"/>
      <c r="ER68" s="10"/>
      <c r="ES68" s="11"/>
      <c r="ET68" s="10"/>
      <c r="EU68" s="11"/>
      <c r="EV68" s="10"/>
      <c r="EW68" s="7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4"/>
        <v>0</v>
      </c>
      <c r="FL68" s="11"/>
      <c r="FM68" s="10"/>
      <c r="FN68" s="11"/>
      <c r="FO68" s="10"/>
      <c r="FP68" s="11"/>
      <c r="FQ68" s="10"/>
      <c r="FR68" s="7"/>
      <c r="FS68" s="11"/>
      <c r="FT68" s="10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5"/>
        <v>0</v>
      </c>
    </row>
    <row r="69" spans="1:188" x14ac:dyDescent="0.2">
      <c r="A69" s="6">
        <v>11</v>
      </c>
      <c r="B69" s="6">
        <v>1</v>
      </c>
      <c r="C69" s="6"/>
      <c r="D69" s="6"/>
      <c r="E69" s="3" t="s">
        <v>153</v>
      </c>
      <c r="F69" s="6">
        <f>$B$69*COUNTIF(U69:GD69,"e")</f>
        <v>0</v>
      </c>
      <c r="G69" s="6">
        <f>$B$69*COUNTIF(U69:GD69,"z")</f>
        <v>2</v>
      </c>
      <c r="H69" s="6">
        <f t="shared" si="56"/>
        <v>45</v>
      </c>
      <c r="I69" s="6">
        <f t="shared" si="57"/>
        <v>15</v>
      </c>
      <c r="J69" s="6">
        <f t="shared" si="58"/>
        <v>0</v>
      </c>
      <c r="K69" s="6">
        <f t="shared" si="59"/>
        <v>0</v>
      </c>
      <c r="L69" s="6">
        <f t="shared" si="60"/>
        <v>0</v>
      </c>
      <c r="M69" s="6">
        <f t="shared" si="61"/>
        <v>30</v>
      </c>
      <c r="N69" s="6">
        <f t="shared" si="62"/>
        <v>0</v>
      </c>
      <c r="O69" s="6">
        <f t="shared" si="63"/>
        <v>0</v>
      </c>
      <c r="P69" s="6">
        <f t="shared" si="64"/>
        <v>0</v>
      </c>
      <c r="Q69" s="6">
        <f t="shared" si="65"/>
        <v>0</v>
      </c>
      <c r="R69" s="7">
        <f t="shared" si="66"/>
        <v>3</v>
      </c>
      <c r="S69" s="7">
        <f t="shared" si="67"/>
        <v>2</v>
      </c>
      <c r="T69" s="7">
        <f>$B$69*1.8</f>
        <v>1.8</v>
      </c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8"/>
        <v>0</v>
      </c>
      <c r="AP69" s="11"/>
      <c r="AQ69" s="10"/>
      <c r="AR69" s="11"/>
      <c r="AS69" s="10"/>
      <c r="AT69" s="11"/>
      <c r="AU69" s="10"/>
      <c r="AV69" s="7"/>
      <c r="AW69" s="11"/>
      <c r="AX69" s="10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9"/>
        <v>0</v>
      </c>
      <c r="BK69" s="11"/>
      <c r="BL69" s="10"/>
      <c r="BM69" s="11"/>
      <c r="BN69" s="10"/>
      <c r="BO69" s="11"/>
      <c r="BP69" s="10"/>
      <c r="BQ69" s="7"/>
      <c r="BR69" s="11"/>
      <c r="BS69" s="10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70"/>
        <v>0</v>
      </c>
      <c r="CF69" s="11"/>
      <c r="CG69" s="10"/>
      <c r="CH69" s="11"/>
      <c r="CI69" s="10"/>
      <c r="CJ69" s="11"/>
      <c r="CK69" s="10"/>
      <c r="CL69" s="7"/>
      <c r="CM69" s="11"/>
      <c r="CN69" s="10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71"/>
        <v>0</v>
      </c>
      <c r="DA69" s="11"/>
      <c r="DB69" s="10"/>
      <c r="DC69" s="11"/>
      <c r="DD69" s="10"/>
      <c r="DE69" s="11"/>
      <c r="DF69" s="10"/>
      <c r="DG69" s="7"/>
      <c r="DH69" s="11"/>
      <c r="DI69" s="10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72"/>
        <v>0</v>
      </c>
      <c r="DV69" s="11">
        <f>$B$69*15</f>
        <v>15</v>
      </c>
      <c r="DW69" s="10" t="s">
        <v>60</v>
      </c>
      <c r="DX69" s="11"/>
      <c r="DY69" s="10"/>
      <c r="DZ69" s="11"/>
      <c r="EA69" s="10"/>
      <c r="EB69" s="7">
        <f>$B$69*1</f>
        <v>1</v>
      </c>
      <c r="EC69" s="11"/>
      <c r="ED69" s="10"/>
      <c r="EE69" s="11">
        <f>$B$69*30</f>
        <v>30</v>
      </c>
      <c r="EF69" s="10" t="s">
        <v>60</v>
      </c>
      <c r="EG69" s="11"/>
      <c r="EH69" s="10"/>
      <c r="EI69" s="11"/>
      <c r="EJ69" s="10"/>
      <c r="EK69" s="11"/>
      <c r="EL69" s="10"/>
      <c r="EM69" s="11"/>
      <c r="EN69" s="10"/>
      <c r="EO69" s="7">
        <f>$B$69*2</f>
        <v>2</v>
      </c>
      <c r="EP69" s="7">
        <f t="shared" si="73"/>
        <v>3</v>
      </c>
      <c r="EQ69" s="11"/>
      <c r="ER69" s="10"/>
      <c r="ES69" s="11"/>
      <c r="ET69" s="10"/>
      <c r="EU69" s="11"/>
      <c r="EV69" s="10"/>
      <c r="EW69" s="7"/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4"/>
        <v>0</v>
      </c>
      <c r="FL69" s="11"/>
      <c r="FM69" s="10"/>
      <c r="FN69" s="11"/>
      <c r="FO69" s="10"/>
      <c r="FP69" s="11"/>
      <c r="FQ69" s="10"/>
      <c r="FR69" s="7"/>
      <c r="FS69" s="11"/>
      <c r="FT69" s="10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5"/>
        <v>0</v>
      </c>
    </row>
    <row r="70" spans="1:188" x14ac:dyDescent="0.2">
      <c r="A70" s="6">
        <v>12</v>
      </c>
      <c r="B70" s="6">
        <v>1</v>
      </c>
      <c r="C70" s="6"/>
      <c r="D70" s="6"/>
      <c r="E70" s="3" t="s">
        <v>154</v>
      </c>
      <c r="F70" s="6">
        <f>$B$70*COUNTIF(U70:GD70,"e")</f>
        <v>1</v>
      </c>
      <c r="G70" s="6">
        <f>$B$70*COUNTIF(U70:GD70,"z")</f>
        <v>1</v>
      </c>
      <c r="H70" s="6">
        <f t="shared" si="56"/>
        <v>45</v>
      </c>
      <c r="I70" s="6">
        <f t="shared" si="57"/>
        <v>15</v>
      </c>
      <c r="J70" s="6">
        <f t="shared" si="58"/>
        <v>0</v>
      </c>
      <c r="K70" s="6">
        <f t="shared" si="59"/>
        <v>0</v>
      </c>
      <c r="L70" s="6">
        <f t="shared" si="60"/>
        <v>0</v>
      </c>
      <c r="M70" s="6">
        <f t="shared" si="61"/>
        <v>30</v>
      </c>
      <c r="N70" s="6">
        <f t="shared" si="62"/>
        <v>0</v>
      </c>
      <c r="O70" s="6">
        <f t="shared" si="63"/>
        <v>0</v>
      </c>
      <c r="P70" s="6">
        <f t="shared" si="64"/>
        <v>0</v>
      </c>
      <c r="Q70" s="6">
        <f t="shared" si="65"/>
        <v>0</v>
      </c>
      <c r="R70" s="7">
        <f t="shared" si="66"/>
        <v>4</v>
      </c>
      <c r="S70" s="7">
        <f t="shared" si="67"/>
        <v>2.8</v>
      </c>
      <c r="T70" s="7">
        <f>$B$70*2</f>
        <v>2</v>
      </c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8"/>
        <v>0</v>
      </c>
      <c r="AP70" s="11"/>
      <c r="AQ70" s="10"/>
      <c r="AR70" s="11"/>
      <c r="AS70" s="10"/>
      <c r="AT70" s="11"/>
      <c r="AU70" s="10"/>
      <c r="AV70" s="7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9"/>
        <v>0</v>
      </c>
      <c r="BK70" s="11"/>
      <c r="BL70" s="10"/>
      <c r="BM70" s="11"/>
      <c r="BN70" s="10"/>
      <c r="BO70" s="11"/>
      <c r="BP70" s="10"/>
      <c r="BQ70" s="7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70"/>
        <v>0</v>
      </c>
      <c r="CF70" s="11"/>
      <c r="CG70" s="10"/>
      <c r="CH70" s="11"/>
      <c r="CI70" s="10"/>
      <c r="CJ70" s="11"/>
      <c r="CK70" s="10"/>
      <c r="CL70" s="7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71"/>
        <v>0</v>
      </c>
      <c r="DA70" s="11"/>
      <c r="DB70" s="10"/>
      <c r="DC70" s="11"/>
      <c r="DD70" s="10"/>
      <c r="DE70" s="11"/>
      <c r="DF70" s="10"/>
      <c r="DG70" s="7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2"/>
        <v>0</v>
      </c>
      <c r="DV70" s="11">
        <f>$B$70*15</f>
        <v>15</v>
      </c>
      <c r="DW70" s="10" t="s">
        <v>70</v>
      </c>
      <c r="DX70" s="11"/>
      <c r="DY70" s="10"/>
      <c r="DZ70" s="11"/>
      <c r="EA70" s="10"/>
      <c r="EB70" s="7">
        <f>$B$70*1.2</f>
        <v>1.2</v>
      </c>
      <c r="EC70" s="11"/>
      <c r="ED70" s="10"/>
      <c r="EE70" s="11">
        <f>$B$70*30</f>
        <v>30</v>
      </c>
      <c r="EF70" s="10" t="s">
        <v>60</v>
      </c>
      <c r="EG70" s="11"/>
      <c r="EH70" s="10"/>
      <c r="EI70" s="11"/>
      <c r="EJ70" s="10"/>
      <c r="EK70" s="11"/>
      <c r="EL70" s="10"/>
      <c r="EM70" s="11"/>
      <c r="EN70" s="10"/>
      <c r="EO70" s="7">
        <f>$B$70*2.8</f>
        <v>2.8</v>
      </c>
      <c r="EP70" s="7">
        <f t="shared" si="73"/>
        <v>4</v>
      </c>
      <c r="EQ70" s="11"/>
      <c r="ER70" s="10"/>
      <c r="ES70" s="11"/>
      <c r="ET70" s="10"/>
      <c r="EU70" s="11"/>
      <c r="EV70" s="10"/>
      <c r="EW70" s="7"/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4"/>
        <v>0</v>
      </c>
      <c r="FL70" s="11"/>
      <c r="FM70" s="10"/>
      <c r="FN70" s="11"/>
      <c r="FO70" s="10"/>
      <c r="FP70" s="11"/>
      <c r="FQ70" s="10"/>
      <c r="FR70" s="7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5"/>
        <v>0</v>
      </c>
    </row>
    <row r="71" spans="1:188" x14ac:dyDescent="0.2">
      <c r="A71" s="6">
        <v>13</v>
      </c>
      <c r="B71" s="6">
        <v>1</v>
      </c>
      <c r="C71" s="6"/>
      <c r="D71" s="6"/>
      <c r="E71" s="3" t="s">
        <v>155</v>
      </c>
      <c r="F71" s="6">
        <f>$B$71*COUNTIF(U71:GD71,"e")</f>
        <v>1</v>
      </c>
      <c r="G71" s="6">
        <f>$B$71*COUNTIF(U71:GD71,"z")</f>
        <v>1</v>
      </c>
      <c r="H71" s="6">
        <f t="shared" si="56"/>
        <v>50</v>
      </c>
      <c r="I71" s="6">
        <f t="shared" si="57"/>
        <v>30</v>
      </c>
      <c r="J71" s="6">
        <f t="shared" si="58"/>
        <v>0</v>
      </c>
      <c r="K71" s="6">
        <f t="shared" si="59"/>
        <v>0</v>
      </c>
      <c r="L71" s="6">
        <f t="shared" si="60"/>
        <v>0</v>
      </c>
      <c r="M71" s="6">
        <f t="shared" si="61"/>
        <v>0</v>
      </c>
      <c r="N71" s="6">
        <f t="shared" si="62"/>
        <v>0</v>
      </c>
      <c r="O71" s="6">
        <f t="shared" si="63"/>
        <v>20</v>
      </c>
      <c r="P71" s="6">
        <f t="shared" si="64"/>
        <v>0</v>
      </c>
      <c r="Q71" s="6">
        <f t="shared" si="65"/>
        <v>0</v>
      </c>
      <c r="R71" s="7">
        <f t="shared" si="66"/>
        <v>4</v>
      </c>
      <c r="S71" s="7">
        <f t="shared" si="67"/>
        <v>1.8</v>
      </c>
      <c r="T71" s="7">
        <f>$B$71*2.2</f>
        <v>2.2000000000000002</v>
      </c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8"/>
        <v>0</v>
      </c>
      <c r="AP71" s="11"/>
      <c r="AQ71" s="10"/>
      <c r="AR71" s="11"/>
      <c r="AS71" s="10"/>
      <c r="AT71" s="11"/>
      <c r="AU71" s="10"/>
      <c r="AV71" s="7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9"/>
        <v>0</v>
      </c>
      <c r="BK71" s="11"/>
      <c r="BL71" s="10"/>
      <c r="BM71" s="11"/>
      <c r="BN71" s="10"/>
      <c r="BO71" s="11"/>
      <c r="BP71" s="10"/>
      <c r="BQ71" s="7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70"/>
        <v>0</v>
      </c>
      <c r="CF71" s="11"/>
      <c r="CG71" s="10"/>
      <c r="CH71" s="11"/>
      <c r="CI71" s="10"/>
      <c r="CJ71" s="11"/>
      <c r="CK71" s="10"/>
      <c r="CL71" s="7"/>
      <c r="CM71" s="11"/>
      <c r="CN71" s="10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71"/>
        <v>0</v>
      </c>
      <c r="DA71" s="11"/>
      <c r="DB71" s="10"/>
      <c r="DC71" s="11"/>
      <c r="DD71" s="10"/>
      <c r="DE71" s="11"/>
      <c r="DF71" s="10"/>
      <c r="DG71" s="7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72"/>
        <v>0</v>
      </c>
      <c r="DV71" s="11"/>
      <c r="DW71" s="10"/>
      <c r="DX71" s="11"/>
      <c r="DY71" s="10"/>
      <c r="DZ71" s="11"/>
      <c r="EA71" s="10"/>
      <c r="EB71" s="7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73"/>
        <v>0</v>
      </c>
      <c r="EQ71" s="11">
        <f>$B$71*30</f>
        <v>30</v>
      </c>
      <c r="ER71" s="10" t="s">
        <v>70</v>
      </c>
      <c r="ES71" s="11"/>
      <c r="ET71" s="10"/>
      <c r="EU71" s="11"/>
      <c r="EV71" s="10"/>
      <c r="EW71" s="7">
        <f>$B$71*2.2</f>
        <v>2.2000000000000002</v>
      </c>
      <c r="EX71" s="11"/>
      <c r="EY71" s="10"/>
      <c r="EZ71" s="11"/>
      <c r="FA71" s="10"/>
      <c r="FB71" s="11"/>
      <c r="FC71" s="10"/>
      <c r="FD71" s="11">
        <f>$B$71*20</f>
        <v>20</v>
      </c>
      <c r="FE71" s="10" t="s">
        <v>60</v>
      </c>
      <c r="FF71" s="11"/>
      <c r="FG71" s="10"/>
      <c r="FH71" s="11"/>
      <c r="FI71" s="10"/>
      <c r="FJ71" s="7">
        <f>$B$71*1.8</f>
        <v>1.8</v>
      </c>
      <c r="FK71" s="7">
        <f t="shared" si="74"/>
        <v>4</v>
      </c>
      <c r="FL71" s="11"/>
      <c r="FM71" s="10"/>
      <c r="FN71" s="11"/>
      <c r="FO71" s="10"/>
      <c r="FP71" s="11"/>
      <c r="FQ71" s="10"/>
      <c r="FR71" s="7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5"/>
        <v>0</v>
      </c>
    </row>
    <row r="72" spans="1:188" x14ac:dyDescent="0.2">
      <c r="A72" s="6"/>
      <c r="B72" s="6"/>
      <c r="C72" s="6"/>
      <c r="D72" s="6" t="s">
        <v>156</v>
      </c>
      <c r="E72" s="3" t="s">
        <v>157</v>
      </c>
      <c r="F72" s="6">
        <f>COUNTIF(U72:GD72,"e")</f>
        <v>0</v>
      </c>
      <c r="G72" s="6">
        <f>COUNTIF(U72:GD72,"z")</f>
        <v>1</v>
      </c>
      <c r="H72" s="6">
        <f t="shared" si="56"/>
        <v>0</v>
      </c>
      <c r="I72" s="6">
        <f t="shared" si="57"/>
        <v>0</v>
      </c>
      <c r="J72" s="6">
        <f t="shared" si="58"/>
        <v>0</v>
      </c>
      <c r="K72" s="6">
        <f t="shared" si="59"/>
        <v>0</v>
      </c>
      <c r="L72" s="6">
        <f t="shared" si="60"/>
        <v>0</v>
      </c>
      <c r="M72" s="6">
        <f t="shared" si="61"/>
        <v>0</v>
      </c>
      <c r="N72" s="6">
        <f t="shared" si="62"/>
        <v>0</v>
      </c>
      <c r="O72" s="6">
        <f t="shared" si="63"/>
        <v>0</v>
      </c>
      <c r="P72" s="6">
        <f t="shared" si="64"/>
        <v>0</v>
      </c>
      <c r="Q72" s="6">
        <f t="shared" si="65"/>
        <v>0</v>
      </c>
      <c r="R72" s="7">
        <f t="shared" si="66"/>
        <v>15</v>
      </c>
      <c r="S72" s="7">
        <f t="shared" si="67"/>
        <v>15</v>
      </c>
      <c r="T72" s="7">
        <v>0.5</v>
      </c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8"/>
        <v>0</v>
      </c>
      <c r="AP72" s="11"/>
      <c r="AQ72" s="10"/>
      <c r="AR72" s="11"/>
      <c r="AS72" s="10"/>
      <c r="AT72" s="11"/>
      <c r="AU72" s="10"/>
      <c r="AV72" s="7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9"/>
        <v>0</v>
      </c>
      <c r="BK72" s="11"/>
      <c r="BL72" s="10"/>
      <c r="BM72" s="11"/>
      <c r="BN72" s="10"/>
      <c r="BO72" s="11"/>
      <c r="BP72" s="10"/>
      <c r="BQ72" s="7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70"/>
        <v>0</v>
      </c>
      <c r="CF72" s="11"/>
      <c r="CG72" s="10"/>
      <c r="CH72" s="11"/>
      <c r="CI72" s="10"/>
      <c r="CJ72" s="11"/>
      <c r="CK72" s="10"/>
      <c r="CL72" s="7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71"/>
        <v>0</v>
      </c>
      <c r="DA72" s="11"/>
      <c r="DB72" s="10"/>
      <c r="DC72" s="11"/>
      <c r="DD72" s="10"/>
      <c r="DE72" s="11"/>
      <c r="DF72" s="10"/>
      <c r="DG72" s="7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72"/>
        <v>0</v>
      </c>
      <c r="DV72" s="11"/>
      <c r="DW72" s="10"/>
      <c r="DX72" s="11"/>
      <c r="DY72" s="10"/>
      <c r="DZ72" s="11"/>
      <c r="EA72" s="10"/>
      <c r="EB72" s="7"/>
      <c r="EC72" s="11"/>
      <c r="ED72" s="10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73"/>
        <v>0</v>
      </c>
      <c r="EQ72" s="11"/>
      <c r="ER72" s="10"/>
      <c r="ES72" s="11"/>
      <c r="ET72" s="10"/>
      <c r="EU72" s="11"/>
      <c r="EV72" s="10"/>
      <c r="EW72" s="7"/>
      <c r="EX72" s="11"/>
      <c r="EY72" s="10"/>
      <c r="EZ72" s="11"/>
      <c r="FA72" s="10"/>
      <c r="FB72" s="11"/>
      <c r="FC72" s="10"/>
      <c r="FD72" s="11"/>
      <c r="FE72" s="10"/>
      <c r="FF72" s="11">
        <v>0</v>
      </c>
      <c r="FG72" s="10" t="s">
        <v>60</v>
      </c>
      <c r="FH72" s="11"/>
      <c r="FI72" s="10"/>
      <c r="FJ72" s="7">
        <v>15</v>
      </c>
      <c r="FK72" s="7">
        <f t="shared" si="74"/>
        <v>15</v>
      </c>
      <c r="FL72" s="11"/>
      <c r="FM72" s="10"/>
      <c r="FN72" s="11"/>
      <c r="FO72" s="10"/>
      <c r="FP72" s="11"/>
      <c r="FQ72" s="10"/>
      <c r="FR72" s="7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5"/>
        <v>0</v>
      </c>
    </row>
    <row r="73" spans="1:188" x14ac:dyDescent="0.2">
      <c r="A73" s="6"/>
      <c r="B73" s="6"/>
      <c r="C73" s="6"/>
      <c r="D73" s="6" t="s">
        <v>158</v>
      </c>
      <c r="E73" s="3" t="s">
        <v>159</v>
      </c>
      <c r="F73" s="6">
        <f>COUNTIF(U73:GD73,"e")</f>
        <v>0</v>
      </c>
      <c r="G73" s="6">
        <f>COUNTIF(U73:GD73,"z")</f>
        <v>1</v>
      </c>
      <c r="H73" s="6">
        <f t="shared" si="56"/>
        <v>30</v>
      </c>
      <c r="I73" s="6">
        <f t="shared" si="57"/>
        <v>0</v>
      </c>
      <c r="J73" s="6">
        <f t="shared" si="58"/>
        <v>0</v>
      </c>
      <c r="K73" s="6">
        <f t="shared" si="59"/>
        <v>30</v>
      </c>
      <c r="L73" s="6">
        <f t="shared" si="60"/>
        <v>0</v>
      </c>
      <c r="M73" s="6">
        <f t="shared" si="61"/>
        <v>0</v>
      </c>
      <c r="N73" s="6">
        <f t="shared" si="62"/>
        <v>0</v>
      </c>
      <c r="O73" s="6">
        <f t="shared" si="63"/>
        <v>0</v>
      </c>
      <c r="P73" s="6">
        <f t="shared" si="64"/>
        <v>0</v>
      </c>
      <c r="Q73" s="6">
        <f t="shared" si="65"/>
        <v>0</v>
      </c>
      <c r="R73" s="7">
        <f t="shared" si="66"/>
        <v>2</v>
      </c>
      <c r="S73" s="7">
        <f t="shared" si="67"/>
        <v>0</v>
      </c>
      <c r="T73" s="7">
        <v>1.2</v>
      </c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8"/>
        <v>0</v>
      </c>
      <c r="AP73" s="11"/>
      <c r="AQ73" s="10"/>
      <c r="AR73" s="11"/>
      <c r="AS73" s="10"/>
      <c r="AT73" s="11"/>
      <c r="AU73" s="10"/>
      <c r="AV73" s="7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9"/>
        <v>0</v>
      </c>
      <c r="BK73" s="11"/>
      <c r="BL73" s="10"/>
      <c r="BM73" s="11"/>
      <c r="BN73" s="10"/>
      <c r="BO73" s="11"/>
      <c r="BP73" s="10"/>
      <c r="BQ73" s="7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70"/>
        <v>0</v>
      </c>
      <c r="CF73" s="11"/>
      <c r="CG73" s="10"/>
      <c r="CH73" s="11"/>
      <c r="CI73" s="10"/>
      <c r="CJ73" s="11"/>
      <c r="CK73" s="10"/>
      <c r="CL73" s="7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71"/>
        <v>0</v>
      </c>
      <c r="DA73" s="11"/>
      <c r="DB73" s="10"/>
      <c r="DC73" s="11"/>
      <c r="DD73" s="10"/>
      <c r="DE73" s="11"/>
      <c r="DF73" s="10"/>
      <c r="DG73" s="7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72"/>
        <v>0</v>
      </c>
      <c r="DV73" s="11"/>
      <c r="DW73" s="10"/>
      <c r="DX73" s="11"/>
      <c r="DY73" s="10"/>
      <c r="DZ73" s="11"/>
      <c r="EA73" s="10"/>
      <c r="EB73" s="7"/>
      <c r="EC73" s="11"/>
      <c r="ED73" s="10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73"/>
        <v>0</v>
      </c>
      <c r="EQ73" s="11"/>
      <c r="ER73" s="10"/>
      <c r="ES73" s="11"/>
      <c r="ET73" s="10"/>
      <c r="EU73" s="11">
        <v>30</v>
      </c>
      <c r="EV73" s="10" t="s">
        <v>60</v>
      </c>
      <c r="EW73" s="7">
        <v>2</v>
      </c>
      <c r="EX73" s="11"/>
      <c r="EY73" s="10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74"/>
        <v>2</v>
      </c>
      <c r="FL73" s="11"/>
      <c r="FM73" s="10"/>
      <c r="FN73" s="11"/>
      <c r="FO73" s="10"/>
      <c r="FP73" s="11"/>
      <c r="FQ73" s="10"/>
      <c r="FR73" s="7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5"/>
        <v>0</v>
      </c>
    </row>
    <row r="74" spans="1:188" x14ac:dyDescent="0.2">
      <c r="A74" s="6">
        <v>14</v>
      </c>
      <c r="B74" s="6">
        <v>1</v>
      </c>
      <c r="C74" s="6"/>
      <c r="D74" s="6"/>
      <c r="E74" s="3" t="s">
        <v>160</v>
      </c>
      <c r="F74" s="6">
        <f>$B$74*COUNTIF(U74:GD74,"e")</f>
        <v>1</v>
      </c>
      <c r="G74" s="6">
        <f>$B$74*COUNTIF(U74:GD74,"z")</f>
        <v>1</v>
      </c>
      <c r="H74" s="6">
        <f t="shared" si="56"/>
        <v>30</v>
      </c>
      <c r="I74" s="6">
        <f t="shared" si="57"/>
        <v>15</v>
      </c>
      <c r="J74" s="6">
        <f t="shared" si="58"/>
        <v>0</v>
      </c>
      <c r="K74" s="6">
        <f t="shared" si="59"/>
        <v>0</v>
      </c>
      <c r="L74" s="6">
        <f t="shared" si="60"/>
        <v>0</v>
      </c>
      <c r="M74" s="6">
        <f t="shared" si="61"/>
        <v>15</v>
      </c>
      <c r="N74" s="6">
        <f t="shared" si="62"/>
        <v>0</v>
      </c>
      <c r="O74" s="6">
        <f t="shared" si="63"/>
        <v>0</v>
      </c>
      <c r="P74" s="6">
        <f t="shared" si="64"/>
        <v>0</v>
      </c>
      <c r="Q74" s="6">
        <f t="shared" si="65"/>
        <v>0</v>
      </c>
      <c r="R74" s="7">
        <f t="shared" si="66"/>
        <v>3</v>
      </c>
      <c r="S74" s="7">
        <f t="shared" si="67"/>
        <v>1.6</v>
      </c>
      <c r="T74" s="7">
        <f>$B$74*1.4</f>
        <v>1.4</v>
      </c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8"/>
        <v>0</v>
      </c>
      <c r="AP74" s="11"/>
      <c r="AQ74" s="10"/>
      <c r="AR74" s="11"/>
      <c r="AS74" s="10"/>
      <c r="AT74" s="11"/>
      <c r="AU74" s="10"/>
      <c r="AV74" s="7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9"/>
        <v>0</v>
      </c>
      <c r="BK74" s="11"/>
      <c r="BL74" s="10"/>
      <c r="BM74" s="11"/>
      <c r="BN74" s="10"/>
      <c r="BO74" s="11"/>
      <c r="BP74" s="10"/>
      <c r="BQ74" s="7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70"/>
        <v>0</v>
      </c>
      <c r="CF74" s="11"/>
      <c r="CG74" s="10"/>
      <c r="CH74" s="11"/>
      <c r="CI74" s="10"/>
      <c r="CJ74" s="11"/>
      <c r="CK74" s="10"/>
      <c r="CL74" s="7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71"/>
        <v>0</v>
      </c>
      <c r="DA74" s="11"/>
      <c r="DB74" s="10"/>
      <c r="DC74" s="11"/>
      <c r="DD74" s="10"/>
      <c r="DE74" s="11"/>
      <c r="DF74" s="10"/>
      <c r="DG74" s="7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72"/>
        <v>0</v>
      </c>
      <c r="DV74" s="11"/>
      <c r="DW74" s="10"/>
      <c r="DX74" s="11"/>
      <c r="DY74" s="10"/>
      <c r="DZ74" s="11"/>
      <c r="EA74" s="10"/>
      <c r="EB74" s="7"/>
      <c r="EC74" s="11"/>
      <c r="ED74" s="10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73"/>
        <v>0</v>
      </c>
      <c r="EQ74" s="11">
        <f>$B$74*15</f>
        <v>15</v>
      </c>
      <c r="ER74" s="10" t="s">
        <v>70</v>
      </c>
      <c r="ES74" s="11"/>
      <c r="ET74" s="10"/>
      <c r="EU74" s="11"/>
      <c r="EV74" s="10"/>
      <c r="EW74" s="7">
        <f>$B$74*1.4</f>
        <v>1.4</v>
      </c>
      <c r="EX74" s="11"/>
      <c r="EY74" s="10"/>
      <c r="EZ74" s="11">
        <f>$B$74*15</f>
        <v>15</v>
      </c>
      <c r="FA74" s="10" t="s">
        <v>60</v>
      </c>
      <c r="FB74" s="11"/>
      <c r="FC74" s="10"/>
      <c r="FD74" s="11"/>
      <c r="FE74" s="10"/>
      <c r="FF74" s="11"/>
      <c r="FG74" s="10"/>
      <c r="FH74" s="11"/>
      <c r="FI74" s="10"/>
      <c r="FJ74" s="7">
        <f>$B$74*1.6</f>
        <v>1.6</v>
      </c>
      <c r="FK74" s="7">
        <f t="shared" si="74"/>
        <v>3</v>
      </c>
      <c r="FL74" s="11"/>
      <c r="FM74" s="10"/>
      <c r="FN74" s="11"/>
      <c r="FO74" s="10"/>
      <c r="FP74" s="11"/>
      <c r="FQ74" s="10"/>
      <c r="FR74" s="7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5"/>
        <v>0</v>
      </c>
    </row>
    <row r="75" spans="1:188" x14ac:dyDescent="0.2">
      <c r="A75" s="6">
        <v>15</v>
      </c>
      <c r="B75" s="6">
        <v>1</v>
      </c>
      <c r="C75" s="6"/>
      <c r="D75" s="6"/>
      <c r="E75" s="3" t="s">
        <v>161</v>
      </c>
      <c r="F75" s="6">
        <f>$B$75*COUNTIF(U75:GD75,"e")</f>
        <v>1</v>
      </c>
      <c r="G75" s="6">
        <f>$B$75*COUNTIF(U75:GD75,"z")</f>
        <v>1</v>
      </c>
      <c r="H75" s="6">
        <f t="shared" si="56"/>
        <v>30</v>
      </c>
      <c r="I75" s="6">
        <f t="shared" si="57"/>
        <v>15</v>
      </c>
      <c r="J75" s="6">
        <f t="shared" si="58"/>
        <v>0</v>
      </c>
      <c r="K75" s="6">
        <f t="shared" si="59"/>
        <v>0</v>
      </c>
      <c r="L75" s="6">
        <f t="shared" si="60"/>
        <v>0</v>
      </c>
      <c r="M75" s="6">
        <f t="shared" si="61"/>
        <v>15</v>
      </c>
      <c r="N75" s="6">
        <f t="shared" si="62"/>
        <v>0</v>
      </c>
      <c r="O75" s="6">
        <f t="shared" si="63"/>
        <v>0</v>
      </c>
      <c r="P75" s="6">
        <f t="shared" si="64"/>
        <v>0</v>
      </c>
      <c r="Q75" s="6">
        <f t="shared" si="65"/>
        <v>0</v>
      </c>
      <c r="R75" s="7">
        <f t="shared" si="66"/>
        <v>2</v>
      </c>
      <c r="S75" s="7">
        <f t="shared" si="67"/>
        <v>1</v>
      </c>
      <c r="T75" s="7">
        <f>$B$75*1.4</f>
        <v>1.4</v>
      </c>
      <c r="U75" s="11"/>
      <c r="V75" s="10"/>
      <c r="W75" s="11"/>
      <c r="X75" s="10"/>
      <c r="Y75" s="11"/>
      <c r="Z75" s="10"/>
      <c r="AA75" s="7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68"/>
        <v>0</v>
      </c>
      <c r="AP75" s="11"/>
      <c r="AQ75" s="10"/>
      <c r="AR75" s="11"/>
      <c r="AS75" s="10"/>
      <c r="AT75" s="11"/>
      <c r="AU75" s="10"/>
      <c r="AV75" s="7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69"/>
        <v>0</v>
      </c>
      <c r="BK75" s="11"/>
      <c r="BL75" s="10"/>
      <c r="BM75" s="11"/>
      <c r="BN75" s="10"/>
      <c r="BO75" s="11"/>
      <c r="BP75" s="10"/>
      <c r="BQ75" s="7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70"/>
        <v>0</v>
      </c>
      <c r="CF75" s="11"/>
      <c r="CG75" s="10"/>
      <c r="CH75" s="11"/>
      <c r="CI75" s="10"/>
      <c r="CJ75" s="11"/>
      <c r="CK75" s="10"/>
      <c r="CL75" s="7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71"/>
        <v>0</v>
      </c>
      <c r="DA75" s="11"/>
      <c r="DB75" s="10"/>
      <c r="DC75" s="11"/>
      <c r="DD75" s="10"/>
      <c r="DE75" s="11"/>
      <c r="DF75" s="10"/>
      <c r="DG75" s="7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72"/>
        <v>0</v>
      </c>
      <c r="DV75" s="11"/>
      <c r="DW75" s="10"/>
      <c r="DX75" s="11"/>
      <c r="DY75" s="10"/>
      <c r="DZ75" s="11"/>
      <c r="EA75" s="10"/>
      <c r="EB75" s="7"/>
      <c r="EC75" s="11"/>
      <c r="ED75" s="10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73"/>
        <v>0</v>
      </c>
      <c r="EQ75" s="11">
        <f>$B$75*15</f>
        <v>15</v>
      </c>
      <c r="ER75" s="10" t="s">
        <v>70</v>
      </c>
      <c r="ES75" s="11"/>
      <c r="ET75" s="10"/>
      <c r="EU75" s="11"/>
      <c r="EV75" s="10"/>
      <c r="EW75" s="7">
        <f>$B$75*1</f>
        <v>1</v>
      </c>
      <c r="EX75" s="11"/>
      <c r="EY75" s="10"/>
      <c r="EZ75" s="11">
        <f>$B$75*15</f>
        <v>15</v>
      </c>
      <c r="FA75" s="10" t="s">
        <v>60</v>
      </c>
      <c r="FB75" s="11"/>
      <c r="FC75" s="10"/>
      <c r="FD75" s="11"/>
      <c r="FE75" s="10"/>
      <c r="FF75" s="11"/>
      <c r="FG75" s="10"/>
      <c r="FH75" s="11"/>
      <c r="FI75" s="10"/>
      <c r="FJ75" s="7">
        <f>$B$75*1</f>
        <v>1</v>
      </c>
      <c r="FK75" s="7">
        <f t="shared" si="74"/>
        <v>2</v>
      </c>
      <c r="FL75" s="11"/>
      <c r="FM75" s="10"/>
      <c r="FN75" s="11"/>
      <c r="FO75" s="10"/>
      <c r="FP75" s="11"/>
      <c r="FQ75" s="10"/>
      <c r="FR75" s="7"/>
      <c r="FS75" s="11"/>
      <c r="FT75" s="10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75"/>
        <v>0</v>
      </c>
    </row>
    <row r="76" spans="1:188" x14ac:dyDescent="0.2">
      <c r="A76" s="6"/>
      <c r="B76" s="6"/>
      <c r="C76" s="6"/>
      <c r="D76" s="6" t="s">
        <v>162</v>
      </c>
      <c r="E76" s="3" t="s">
        <v>163</v>
      </c>
      <c r="F76" s="6">
        <f>COUNTIF(U76:GD76,"e")</f>
        <v>0</v>
      </c>
      <c r="G76" s="6">
        <f>COUNTIF(U76:GD76,"z")</f>
        <v>3</v>
      </c>
      <c r="H76" s="6">
        <f t="shared" si="56"/>
        <v>55</v>
      </c>
      <c r="I76" s="6">
        <f t="shared" si="57"/>
        <v>15</v>
      </c>
      <c r="J76" s="6">
        <f t="shared" si="58"/>
        <v>0</v>
      </c>
      <c r="K76" s="6">
        <f t="shared" si="59"/>
        <v>0</v>
      </c>
      <c r="L76" s="6">
        <f t="shared" si="60"/>
        <v>0</v>
      </c>
      <c r="M76" s="6">
        <f t="shared" si="61"/>
        <v>10</v>
      </c>
      <c r="N76" s="6">
        <f t="shared" si="62"/>
        <v>0</v>
      </c>
      <c r="O76" s="6">
        <f t="shared" si="63"/>
        <v>30</v>
      </c>
      <c r="P76" s="6">
        <f t="shared" si="64"/>
        <v>0</v>
      </c>
      <c r="Q76" s="6">
        <f t="shared" si="65"/>
        <v>0</v>
      </c>
      <c r="R76" s="7">
        <f t="shared" si="66"/>
        <v>4</v>
      </c>
      <c r="S76" s="7">
        <f t="shared" si="67"/>
        <v>2.8</v>
      </c>
      <c r="T76" s="7">
        <v>2.2000000000000002</v>
      </c>
      <c r="U76" s="11"/>
      <c r="V76" s="10"/>
      <c r="W76" s="11"/>
      <c r="X76" s="10"/>
      <c r="Y76" s="11"/>
      <c r="Z76" s="10"/>
      <c r="AA76" s="7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68"/>
        <v>0</v>
      </c>
      <c r="AP76" s="11"/>
      <c r="AQ76" s="10"/>
      <c r="AR76" s="11"/>
      <c r="AS76" s="10"/>
      <c r="AT76" s="11"/>
      <c r="AU76" s="10"/>
      <c r="AV76" s="7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69"/>
        <v>0</v>
      </c>
      <c r="BK76" s="11"/>
      <c r="BL76" s="10"/>
      <c r="BM76" s="11"/>
      <c r="BN76" s="10"/>
      <c r="BO76" s="11"/>
      <c r="BP76" s="10"/>
      <c r="BQ76" s="7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70"/>
        <v>0</v>
      </c>
      <c r="CF76" s="11"/>
      <c r="CG76" s="10"/>
      <c r="CH76" s="11"/>
      <c r="CI76" s="10"/>
      <c r="CJ76" s="11"/>
      <c r="CK76" s="10"/>
      <c r="CL76" s="7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71"/>
        <v>0</v>
      </c>
      <c r="DA76" s="11"/>
      <c r="DB76" s="10"/>
      <c r="DC76" s="11"/>
      <c r="DD76" s="10"/>
      <c r="DE76" s="11"/>
      <c r="DF76" s="10"/>
      <c r="DG76" s="7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72"/>
        <v>0</v>
      </c>
      <c r="DV76" s="11"/>
      <c r="DW76" s="10"/>
      <c r="DX76" s="11"/>
      <c r="DY76" s="10"/>
      <c r="DZ76" s="11"/>
      <c r="EA76" s="10"/>
      <c r="EB76" s="7"/>
      <c r="EC76" s="11"/>
      <c r="ED76" s="10"/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73"/>
        <v>0</v>
      </c>
      <c r="EQ76" s="11">
        <v>15</v>
      </c>
      <c r="ER76" s="10" t="s">
        <v>60</v>
      </c>
      <c r="ES76" s="11"/>
      <c r="ET76" s="10"/>
      <c r="EU76" s="11"/>
      <c r="EV76" s="10"/>
      <c r="EW76" s="7">
        <v>1.2</v>
      </c>
      <c r="EX76" s="11"/>
      <c r="EY76" s="10"/>
      <c r="EZ76" s="11">
        <v>10</v>
      </c>
      <c r="FA76" s="10" t="s">
        <v>60</v>
      </c>
      <c r="FB76" s="11"/>
      <c r="FC76" s="10"/>
      <c r="FD76" s="11">
        <v>30</v>
      </c>
      <c r="FE76" s="10" t="s">
        <v>60</v>
      </c>
      <c r="FF76" s="11"/>
      <c r="FG76" s="10"/>
      <c r="FH76" s="11"/>
      <c r="FI76" s="10"/>
      <c r="FJ76" s="7">
        <v>2.8</v>
      </c>
      <c r="FK76" s="7">
        <f t="shared" si="74"/>
        <v>4</v>
      </c>
      <c r="FL76" s="11"/>
      <c r="FM76" s="10"/>
      <c r="FN76" s="11"/>
      <c r="FO76" s="10"/>
      <c r="FP76" s="11"/>
      <c r="FQ76" s="10"/>
      <c r="FR76" s="7"/>
      <c r="FS76" s="11"/>
      <c r="FT76" s="10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75"/>
        <v>0</v>
      </c>
    </row>
    <row r="77" spans="1:188" x14ac:dyDescent="0.2">
      <c r="A77" s="6"/>
      <c r="B77" s="6"/>
      <c r="C77" s="6"/>
      <c r="D77" s="6" t="s">
        <v>164</v>
      </c>
      <c r="E77" s="3" t="s">
        <v>165</v>
      </c>
      <c r="F77" s="6">
        <f>COUNTIF(U77:GD77,"e")</f>
        <v>0</v>
      </c>
      <c r="G77" s="6">
        <f>COUNTIF(U77:GD77,"z")</f>
        <v>2</v>
      </c>
      <c r="H77" s="6">
        <f t="shared" si="56"/>
        <v>45</v>
      </c>
      <c r="I77" s="6">
        <f t="shared" si="57"/>
        <v>15</v>
      </c>
      <c r="J77" s="6">
        <f t="shared" si="58"/>
        <v>0</v>
      </c>
      <c r="K77" s="6">
        <f t="shared" si="59"/>
        <v>0</v>
      </c>
      <c r="L77" s="6">
        <f t="shared" si="60"/>
        <v>0</v>
      </c>
      <c r="M77" s="6">
        <f t="shared" si="61"/>
        <v>30</v>
      </c>
      <c r="N77" s="6">
        <f t="shared" si="62"/>
        <v>0</v>
      </c>
      <c r="O77" s="6">
        <f t="shared" si="63"/>
        <v>0</v>
      </c>
      <c r="P77" s="6">
        <f t="shared" si="64"/>
        <v>0</v>
      </c>
      <c r="Q77" s="6">
        <f t="shared" si="65"/>
        <v>0</v>
      </c>
      <c r="R77" s="7">
        <f t="shared" si="66"/>
        <v>4</v>
      </c>
      <c r="S77" s="7">
        <f t="shared" si="67"/>
        <v>2</v>
      </c>
      <c r="T77" s="7">
        <v>1.8</v>
      </c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68"/>
        <v>0</v>
      </c>
      <c r="AP77" s="11"/>
      <c r="AQ77" s="10"/>
      <c r="AR77" s="11"/>
      <c r="AS77" s="10"/>
      <c r="AT77" s="11"/>
      <c r="AU77" s="10"/>
      <c r="AV77" s="7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69"/>
        <v>0</v>
      </c>
      <c r="BK77" s="11">
        <v>15</v>
      </c>
      <c r="BL77" s="10" t="s">
        <v>60</v>
      </c>
      <c r="BM77" s="11"/>
      <c r="BN77" s="10"/>
      <c r="BO77" s="11"/>
      <c r="BP77" s="10"/>
      <c r="BQ77" s="7">
        <v>2</v>
      </c>
      <c r="BR77" s="11"/>
      <c r="BS77" s="10"/>
      <c r="BT77" s="11">
        <v>30</v>
      </c>
      <c r="BU77" s="10" t="s">
        <v>60</v>
      </c>
      <c r="BV77" s="11"/>
      <c r="BW77" s="10"/>
      <c r="BX77" s="11"/>
      <c r="BY77" s="10"/>
      <c r="BZ77" s="11"/>
      <c r="CA77" s="10"/>
      <c r="CB77" s="11"/>
      <c r="CC77" s="10"/>
      <c r="CD77" s="7">
        <v>2</v>
      </c>
      <c r="CE77" s="7">
        <f t="shared" si="70"/>
        <v>4</v>
      </c>
      <c r="CF77" s="11"/>
      <c r="CG77" s="10"/>
      <c r="CH77" s="11"/>
      <c r="CI77" s="10"/>
      <c r="CJ77" s="11"/>
      <c r="CK77" s="10"/>
      <c r="CL77" s="7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71"/>
        <v>0</v>
      </c>
      <c r="DA77" s="11"/>
      <c r="DB77" s="10"/>
      <c r="DC77" s="11"/>
      <c r="DD77" s="10"/>
      <c r="DE77" s="11"/>
      <c r="DF77" s="10"/>
      <c r="DG77" s="7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72"/>
        <v>0</v>
      </c>
      <c r="DV77" s="11"/>
      <c r="DW77" s="10"/>
      <c r="DX77" s="11"/>
      <c r="DY77" s="10"/>
      <c r="DZ77" s="11"/>
      <c r="EA77" s="10"/>
      <c r="EB77" s="7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73"/>
        <v>0</v>
      </c>
      <c r="EQ77" s="11"/>
      <c r="ER77" s="10"/>
      <c r="ES77" s="11"/>
      <c r="ET77" s="10"/>
      <c r="EU77" s="11"/>
      <c r="EV77" s="10"/>
      <c r="EW77" s="7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74"/>
        <v>0</v>
      </c>
      <c r="FL77" s="11"/>
      <c r="FM77" s="10"/>
      <c r="FN77" s="11"/>
      <c r="FO77" s="10"/>
      <c r="FP77" s="11"/>
      <c r="FQ77" s="10"/>
      <c r="FR77" s="7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75"/>
        <v>0</v>
      </c>
    </row>
    <row r="78" spans="1:188" ht="15.95" customHeight="1" x14ac:dyDescent="0.2">
      <c r="A78" s="6"/>
      <c r="B78" s="6"/>
      <c r="C78" s="6"/>
      <c r="D78" s="6"/>
      <c r="E78" s="6" t="s">
        <v>82</v>
      </c>
      <c r="F78" s="6">
        <f t="shared" ref="F78:AK78" si="76">SUM(F41:F77)</f>
        <v>18</v>
      </c>
      <c r="G78" s="6">
        <f t="shared" si="76"/>
        <v>56</v>
      </c>
      <c r="H78" s="6">
        <f t="shared" si="76"/>
        <v>1787</v>
      </c>
      <c r="I78" s="6">
        <f t="shared" si="76"/>
        <v>702</v>
      </c>
      <c r="J78" s="6">
        <f t="shared" si="76"/>
        <v>30</v>
      </c>
      <c r="K78" s="6">
        <f t="shared" si="76"/>
        <v>30</v>
      </c>
      <c r="L78" s="6">
        <f t="shared" si="76"/>
        <v>0</v>
      </c>
      <c r="M78" s="6">
        <f t="shared" si="76"/>
        <v>810</v>
      </c>
      <c r="N78" s="6">
        <f t="shared" si="76"/>
        <v>0</v>
      </c>
      <c r="O78" s="6">
        <f t="shared" si="76"/>
        <v>215</v>
      </c>
      <c r="P78" s="6">
        <f t="shared" si="76"/>
        <v>0</v>
      </c>
      <c r="Q78" s="6">
        <f t="shared" si="76"/>
        <v>0</v>
      </c>
      <c r="R78" s="7">
        <f t="shared" si="76"/>
        <v>152</v>
      </c>
      <c r="S78" s="7">
        <f t="shared" si="76"/>
        <v>93.999999999999986</v>
      </c>
      <c r="T78" s="7">
        <f t="shared" si="76"/>
        <v>76.000000000000028</v>
      </c>
      <c r="U78" s="11">
        <f t="shared" si="76"/>
        <v>60</v>
      </c>
      <c r="V78" s="10">
        <f t="shared" si="76"/>
        <v>0</v>
      </c>
      <c r="W78" s="11">
        <f t="shared" si="76"/>
        <v>0</v>
      </c>
      <c r="X78" s="10">
        <f t="shared" si="76"/>
        <v>0</v>
      </c>
      <c r="Y78" s="11">
        <f t="shared" si="76"/>
        <v>0</v>
      </c>
      <c r="Z78" s="10">
        <f t="shared" si="76"/>
        <v>0</v>
      </c>
      <c r="AA78" s="7">
        <f t="shared" si="76"/>
        <v>5.2</v>
      </c>
      <c r="AB78" s="11">
        <f t="shared" si="76"/>
        <v>0</v>
      </c>
      <c r="AC78" s="10">
        <f t="shared" si="76"/>
        <v>0</v>
      </c>
      <c r="AD78" s="11">
        <f t="shared" si="76"/>
        <v>55</v>
      </c>
      <c r="AE78" s="10">
        <f t="shared" si="76"/>
        <v>0</v>
      </c>
      <c r="AF78" s="11">
        <f t="shared" si="76"/>
        <v>0</v>
      </c>
      <c r="AG78" s="10">
        <f t="shared" si="76"/>
        <v>0</v>
      </c>
      <c r="AH78" s="11">
        <f t="shared" si="76"/>
        <v>0</v>
      </c>
      <c r="AI78" s="10">
        <f t="shared" si="76"/>
        <v>0</v>
      </c>
      <c r="AJ78" s="11">
        <f t="shared" si="76"/>
        <v>0</v>
      </c>
      <c r="AK78" s="10">
        <f t="shared" si="76"/>
        <v>0</v>
      </c>
      <c r="AL78" s="11">
        <f t="shared" ref="AL78:BQ78" si="77">SUM(AL41:AL77)</f>
        <v>0</v>
      </c>
      <c r="AM78" s="10">
        <f t="shared" si="77"/>
        <v>0</v>
      </c>
      <c r="AN78" s="7">
        <f t="shared" si="77"/>
        <v>4.8</v>
      </c>
      <c r="AO78" s="7">
        <f t="shared" si="77"/>
        <v>10</v>
      </c>
      <c r="AP78" s="11">
        <f t="shared" si="77"/>
        <v>105</v>
      </c>
      <c r="AQ78" s="10">
        <f t="shared" si="77"/>
        <v>0</v>
      </c>
      <c r="AR78" s="11">
        <f t="shared" si="77"/>
        <v>0</v>
      </c>
      <c r="AS78" s="10">
        <f t="shared" si="77"/>
        <v>0</v>
      </c>
      <c r="AT78" s="11">
        <f t="shared" si="77"/>
        <v>0</v>
      </c>
      <c r="AU78" s="10">
        <f t="shared" si="77"/>
        <v>0</v>
      </c>
      <c r="AV78" s="7">
        <f t="shared" si="77"/>
        <v>7.8000000000000007</v>
      </c>
      <c r="AW78" s="11">
        <f t="shared" si="77"/>
        <v>0</v>
      </c>
      <c r="AX78" s="10">
        <f t="shared" si="77"/>
        <v>0</v>
      </c>
      <c r="AY78" s="11">
        <f t="shared" si="77"/>
        <v>115</v>
      </c>
      <c r="AZ78" s="10">
        <f t="shared" si="77"/>
        <v>0</v>
      </c>
      <c r="BA78" s="11">
        <f t="shared" si="77"/>
        <v>0</v>
      </c>
      <c r="BB78" s="10">
        <f t="shared" si="77"/>
        <v>0</v>
      </c>
      <c r="BC78" s="11">
        <f t="shared" si="77"/>
        <v>0</v>
      </c>
      <c r="BD78" s="10">
        <f t="shared" si="77"/>
        <v>0</v>
      </c>
      <c r="BE78" s="11">
        <f t="shared" si="77"/>
        <v>0</v>
      </c>
      <c r="BF78" s="10">
        <f t="shared" si="77"/>
        <v>0</v>
      </c>
      <c r="BG78" s="11">
        <f t="shared" si="77"/>
        <v>0</v>
      </c>
      <c r="BH78" s="10">
        <f t="shared" si="77"/>
        <v>0</v>
      </c>
      <c r="BI78" s="7">
        <f t="shared" si="77"/>
        <v>8.1999999999999993</v>
      </c>
      <c r="BJ78" s="7">
        <f t="shared" si="77"/>
        <v>16</v>
      </c>
      <c r="BK78" s="11">
        <f t="shared" si="77"/>
        <v>147</v>
      </c>
      <c r="BL78" s="10">
        <f t="shared" si="77"/>
        <v>0</v>
      </c>
      <c r="BM78" s="11">
        <f t="shared" si="77"/>
        <v>30</v>
      </c>
      <c r="BN78" s="10">
        <f t="shared" si="77"/>
        <v>0</v>
      </c>
      <c r="BO78" s="11">
        <f t="shared" si="77"/>
        <v>0</v>
      </c>
      <c r="BP78" s="10">
        <f t="shared" si="77"/>
        <v>0</v>
      </c>
      <c r="BQ78" s="7">
        <f t="shared" si="77"/>
        <v>13</v>
      </c>
      <c r="BR78" s="11">
        <f t="shared" ref="BR78:CW78" si="78">SUM(BR41:BR77)</f>
        <v>0</v>
      </c>
      <c r="BS78" s="10">
        <f t="shared" si="78"/>
        <v>0</v>
      </c>
      <c r="BT78" s="11">
        <f t="shared" si="78"/>
        <v>150</v>
      </c>
      <c r="BU78" s="10">
        <f t="shared" si="78"/>
        <v>0</v>
      </c>
      <c r="BV78" s="11">
        <f t="shared" si="78"/>
        <v>0</v>
      </c>
      <c r="BW78" s="10">
        <f t="shared" si="78"/>
        <v>0</v>
      </c>
      <c r="BX78" s="11">
        <f t="shared" si="78"/>
        <v>15</v>
      </c>
      <c r="BY78" s="10">
        <f t="shared" si="78"/>
        <v>0</v>
      </c>
      <c r="BZ78" s="11">
        <f t="shared" si="78"/>
        <v>0</v>
      </c>
      <c r="CA78" s="10">
        <f t="shared" si="78"/>
        <v>0</v>
      </c>
      <c r="CB78" s="11">
        <f t="shared" si="78"/>
        <v>0</v>
      </c>
      <c r="CC78" s="10">
        <f t="shared" si="78"/>
        <v>0</v>
      </c>
      <c r="CD78" s="7">
        <f t="shared" si="78"/>
        <v>11</v>
      </c>
      <c r="CE78" s="7">
        <f t="shared" si="78"/>
        <v>24</v>
      </c>
      <c r="CF78" s="11">
        <f t="shared" si="78"/>
        <v>150</v>
      </c>
      <c r="CG78" s="10">
        <f t="shared" si="78"/>
        <v>0</v>
      </c>
      <c r="CH78" s="11">
        <f t="shared" si="78"/>
        <v>0</v>
      </c>
      <c r="CI78" s="10">
        <f t="shared" si="78"/>
        <v>0</v>
      </c>
      <c r="CJ78" s="11">
        <f t="shared" si="78"/>
        <v>0</v>
      </c>
      <c r="CK78" s="10">
        <f t="shared" si="78"/>
        <v>0</v>
      </c>
      <c r="CL78" s="7">
        <f t="shared" si="78"/>
        <v>11.200000000000001</v>
      </c>
      <c r="CM78" s="11">
        <f t="shared" si="78"/>
        <v>0</v>
      </c>
      <c r="CN78" s="10">
        <f t="shared" si="78"/>
        <v>0</v>
      </c>
      <c r="CO78" s="11">
        <f t="shared" si="78"/>
        <v>165</v>
      </c>
      <c r="CP78" s="10">
        <f t="shared" si="78"/>
        <v>0</v>
      </c>
      <c r="CQ78" s="11">
        <f t="shared" si="78"/>
        <v>0</v>
      </c>
      <c r="CR78" s="10">
        <f t="shared" si="78"/>
        <v>0</v>
      </c>
      <c r="CS78" s="11">
        <f t="shared" si="78"/>
        <v>45</v>
      </c>
      <c r="CT78" s="10">
        <f t="shared" si="78"/>
        <v>0</v>
      </c>
      <c r="CU78" s="11">
        <f t="shared" si="78"/>
        <v>0</v>
      </c>
      <c r="CV78" s="10">
        <f t="shared" si="78"/>
        <v>0</v>
      </c>
      <c r="CW78" s="11">
        <f t="shared" si="78"/>
        <v>0</v>
      </c>
      <c r="CX78" s="10">
        <f t="shared" ref="CX78:EC78" si="79">SUM(CX41:CX77)</f>
        <v>0</v>
      </c>
      <c r="CY78" s="7">
        <f t="shared" si="79"/>
        <v>15.799999999999999</v>
      </c>
      <c r="CZ78" s="7">
        <f t="shared" si="79"/>
        <v>27</v>
      </c>
      <c r="DA78" s="11">
        <f t="shared" si="79"/>
        <v>105</v>
      </c>
      <c r="DB78" s="10">
        <f t="shared" si="79"/>
        <v>0</v>
      </c>
      <c r="DC78" s="11">
        <f t="shared" si="79"/>
        <v>0</v>
      </c>
      <c r="DD78" s="10">
        <f t="shared" si="79"/>
        <v>0</v>
      </c>
      <c r="DE78" s="11">
        <f t="shared" si="79"/>
        <v>0</v>
      </c>
      <c r="DF78" s="10">
        <f t="shared" si="79"/>
        <v>0</v>
      </c>
      <c r="DG78" s="7">
        <f t="shared" si="79"/>
        <v>7.8</v>
      </c>
      <c r="DH78" s="11">
        <f t="shared" si="79"/>
        <v>0</v>
      </c>
      <c r="DI78" s="10">
        <f t="shared" si="79"/>
        <v>0</v>
      </c>
      <c r="DJ78" s="11">
        <f t="shared" si="79"/>
        <v>150</v>
      </c>
      <c r="DK78" s="10">
        <f t="shared" si="79"/>
        <v>0</v>
      </c>
      <c r="DL78" s="11">
        <f t="shared" si="79"/>
        <v>0</v>
      </c>
      <c r="DM78" s="10">
        <f t="shared" si="79"/>
        <v>0</v>
      </c>
      <c r="DN78" s="11">
        <f t="shared" si="79"/>
        <v>90</v>
      </c>
      <c r="DO78" s="10">
        <f t="shared" si="79"/>
        <v>0</v>
      </c>
      <c r="DP78" s="11">
        <f t="shared" si="79"/>
        <v>0</v>
      </c>
      <c r="DQ78" s="10">
        <f t="shared" si="79"/>
        <v>0</v>
      </c>
      <c r="DR78" s="11">
        <f t="shared" si="79"/>
        <v>0</v>
      </c>
      <c r="DS78" s="10">
        <f t="shared" si="79"/>
        <v>0</v>
      </c>
      <c r="DT78" s="7">
        <f t="shared" si="79"/>
        <v>19.2</v>
      </c>
      <c r="DU78" s="7">
        <f t="shared" si="79"/>
        <v>27</v>
      </c>
      <c r="DV78" s="11">
        <f t="shared" si="79"/>
        <v>60</v>
      </c>
      <c r="DW78" s="10">
        <f t="shared" si="79"/>
        <v>0</v>
      </c>
      <c r="DX78" s="11">
        <f t="shared" si="79"/>
        <v>0</v>
      </c>
      <c r="DY78" s="10">
        <f t="shared" si="79"/>
        <v>0</v>
      </c>
      <c r="DZ78" s="11">
        <f t="shared" si="79"/>
        <v>0</v>
      </c>
      <c r="EA78" s="10">
        <f t="shared" si="79"/>
        <v>0</v>
      </c>
      <c r="EB78" s="7">
        <f t="shared" si="79"/>
        <v>5.2</v>
      </c>
      <c r="EC78" s="11">
        <f t="shared" si="79"/>
        <v>0</v>
      </c>
      <c r="ED78" s="10">
        <f t="shared" ref="ED78:FI78" si="80">SUM(ED41:ED77)</f>
        <v>0</v>
      </c>
      <c r="EE78" s="11">
        <f t="shared" si="80"/>
        <v>135</v>
      </c>
      <c r="EF78" s="10">
        <f t="shared" si="80"/>
        <v>0</v>
      </c>
      <c r="EG78" s="11">
        <f t="shared" si="80"/>
        <v>0</v>
      </c>
      <c r="EH78" s="10">
        <f t="shared" si="80"/>
        <v>0</v>
      </c>
      <c r="EI78" s="11">
        <f t="shared" si="80"/>
        <v>15</v>
      </c>
      <c r="EJ78" s="10">
        <f t="shared" si="80"/>
        <v>0</v>
      </c>
      <c r="EK78" s="11">
        <f t="shared" si="80"/>
        <v>0</v>
      </c>
      <c r="EL78" s="10">
        <f t="shared" si="80"/>
        <v>0</v>
      </c>
      <c r="EM78" s="11">
        <f t="shared" si="80"/>
        <v>0</v>
      </c>
      <c r="EN78" s="10">
        <f t="shared" si="80"/>
        <v>0</v>
      </c>
      <c r="EO78" s="7">
        <f t="shared" si="80"/>
        <v>12.8</v>
      </c>
      <c r="EP78" s="7">
        <f t="shared" si="80"/>
        <v>18</v>
      </c>
      <c r="EQ78" s="11">
        <f t="shared" si="80"/>
        <v>75</v>
      </c>
      <c r="ER78" s="10">
        <f t="shared" si="80"/>
        <v>0</v>
      </c>
      <c r="ES78" s="11">
        <f t="shared" si="80"/>
        <v>0</v>
      </c>
      <c r="ET78" s="10">
        <f t="shared" si="80"/>
        <v>0</v>
      </c>
      <c r="EU78" s="11">
        <f t="shared" si="80"/>
        <v>30</v>
      </c>
      <c r="EV78" s="10">
        <f t="shared" si="80"/>
        <v>0</v>
      </c>
      <c r="EW78" s="7">
        <f t="shared" si="80"/>
        <v>7.8</v>
      </c>
      <c r="EX78" s="11">
        <f t="shared" si="80"/>
        <v>0</v>
      </c>
      <c r="EY78" s="10">
        <f t="shared" si="80"/>
        <v>0</v>
      </c>
      <c r="EZ78" s="11">
        <f t="shared" si="80"/>
        <v>40</v>
      </c>
      <c r="FA78" s="10">
        <f t="shared" si="80"/>
        <v>0</v>
      </c>
      <c r="FB78" s="11">
        <f t="shared" si="80"/>
        <v>0</v>
      </c>
      <c r="FC78" s="10">
        <f t="shared" si="80"/>
        <v>0</v>
      </c>
      <c r="FD78" s="11">
        <f t="shared" si="80"/>
        <v>50</v>
      </c>
      <c r="FE78" s="10">
        <f t="shared" si="80"/>
        <v>0</v>
      </c>
      <c r="FF78" s="11">
        <f t="shared" si="80"/>
        <v>0</v>
      </c>
      <c r="FG78" s="10">
        <f t="shared" si="80"/>
        <v>0</v>
      </c>
      <c r="FH78" s="11">
        <f t="shared" si="80"/>
        <v>0</v>
      </c>
      <c r="FI78" s="10">
        <f t="shared" si="80"/>
        <v>0</v>
      </c>
      <c r="FJ78" s="7">
        <f t="shared" ref="FJ78:GF78" si="81">SUM(FJ41:FJ77)</f>
        <v>22.200000000000003</v>
      </c>
      <c r="FK78" s="7">
        <f t="shared" si="81"/>
        <v>30</v>
      </c>
      <c r="FL78" s="11">
        <f t="shared" si="81"/>
        <v>0</v>
      </c>
      <c r="FM78" s="10">
        <f t="shared" si="81"/>
        <v>0</v>
      </c>
      <c r="FN78" s="11">
        <f t="shared" si="81"/>
        <v>0</v>
      </c>
      <c r="FO78" s="10">
        <f t="shared" si="81"/>
        <v>0</v>
      </c>
      <c r="FP78" s="11">
        <f t="shared" si="81"/>
        <v>0</v>
      </c>
      <c r="FQ78" s="10">
        <f t="shared" si="81"/>
        <v>0</v>
      </c>
      <c r="FR78" s="7">
        <f t="shared" si="81"/>
        <v>0</v>
      </c>
      <c r="FS78" s="11">
        <f t="shared" si="81"/>
        <v>0</v>
      </c>
      <c r="FT78" s="10">
        <f t="shared" si="81"/>
        <v>0</v>
      </c>
      <c r="FU78" s="11">
        <f t="shared" si="81"/>
        <v>0</v>
      </c>
      <c r="FV78" s="10">
        <f t="shared" si="81"/>
        <v>0</v>
      </c>
      <c r="FW78" s="11">
        <f t="shared" si="81"/>
        <v>0</v>
      </c>
      <c r="FX78" s="10">
        <f t="shared" si="81"/>
        <v>0</v>
      </c>
      <c r="FY78" s="11">
        <f t="shared" si="81"/>
        <v>0</v>
      </c>
      <c r="FZ78" s="10">
        <f t="shared" si="81"/>
        <v>0</v>
      </c>
      <c r="GA78" s="11">
        <f t="shared" si="81"/>
        <v>0</v>
      </c>
      <c r="GB78" s="10">
        <f t="shared" si="81"/>
        <v>0</v>
      </c>
      <c r="GC78" s="11">
        <f t="shared" si="81"/>
        <v>0</v>
      </c>
      <c r="GD78" s="10">
        <f t="shared" si="81"/>
        <v>0</v>
      </c>
      <c r="GE78" s="7">
        <f t="shared" si="81"/>
        <v>0</v>
      </c>
      <c r="GF78" s="7">
        <f t="shared" si="81"/>
        <v>0</v>
      </c>
    </row>
    <row r="79" spans="1:188" ht="20.100000000000001" customHeight="1" x14ac:dyDescent="0.2">
      <c r="A79" s="19" t="s">
        <v>166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9"/>
      <c r="GF79" s="13"/>
    </row>
    <row r="80" spans="1:188" x14ac:dyDescent="0.2">
      <c r="A80" s="20">
        <v>2</v>
      </c>
      <c r="B80" s="20">
        <v>1</v>
      </c>
      <c r="C80" s="20"/>
      <c r="D80" s="6" t="s">
        <v>167</v>
      </c>
      <c r="E80" s="3" t="s">
        <v>168</v>
      </c>
      <c r="F80" s="6">
        <f t="shared" ref="F80:F105" si="82">COUNTIF(U80:GD80,"e")</f>
        <v>0</v>
      </c>
      <c r="G80" s="6">
        <f t="shared" ref="G80:G105" si="83">COUNTIF(U80:GD80,"z")</f>
        <v>1</v>
      </c>
      <c r="H80" s="6">
        <f t="shared" ref="H80:H105" si="84">SUM(I80:Q80)</f>
        <v>30</v>
      </c>
      <c r="I80" s="6">
        <f t="shared" ref="I80:I105" si="85">U80+AP80+BK80+CF80+DA80+DV80+EQ80+FL80</f>
        <v>0</v>
      </c>
      <c r="J80" s="6">
        <f t="shared" ref="J80:J105" si="86">W80+AR80+BM80+CH80+DC80+DX80+ES80+FN80</f>
        <v>0</v>
      </c>
      <c r="K80" s="6">
        <f t="shared" ref="K80:K105" si="87">Y80+AT80+BO80+CJ80+DE80+DZ80+EU80+FP80</f>
        <v>0</v>
      </c>
      <c r="L80" s="6">
        <f t="shared" ref="L80:L105" si="88">AB80+AW80+BR80+CM80+DH80+EC80+EX80+FS80</f>
        <v>0</v>
      </c>
      <c r="M80" s="6">
        <f t="shared" ref="M80:M105" si="89">AD80+AY80+BT80+CO80+DJ80+EE80+EZ80+FU80</f>
        <v>0</v>
      </c>
      <c r="N80" s="6">
        <f t="shared" ref="N80:N105" si="90">AF80+BA80+BV80+CQ80+DL80+EG80+FB80+FW80</f>
        <v>30</v>
      </c>
      <c r="O80" s="6">
        <f t="shared" ref="O80:O105" si="91">AH80+BC80+BX80+CS80+DN80+EI80+FD80+FY80</f>
        <v>0</v>
      </c>
      <c r="P80" s="6">
        <f t="shared" ref="P80:P105" si="92">AJ80+BE80+BZ80+CU80+DP80+EK80+FF80+GA80</f>
        <v>0</v>
      </c>
      <c r="Q80" s="6">
        <f t="shared" ref="Q80:Q105" si="93">AL80+BG80+CB80+CW80+DR80+EM80+FH80+GC80</f>
        <v>0</v>
      </c>
      <c r="R80" s="7">
        <f t="shared" ref="R80:R105" si="94">AO80+BJ80+CE80+CZ80+DU80+EP80+FK80+GF80</f>
        <v>2</v>
      </c>
      <c r="S80" s="7">
        <f t="shared" ref="S80:S105" si="95">AN80+BI80+CD80+CY80+DT80+EO80+FJ80+GE80</f>
        <v>2</v>
      </c>
      <c r="T80" s="7">
        <v>1.2</v>
      </c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ref="AO80:AO105" si="96">AA80+AN80</f>
        <v>0</v>
      </c>
      <c r="AP80" s="11"/>
      <c r="AQ80" s="10"/>
      <c r="AR80" s="11"/>
      <c r="AS80" s="10"/>
      <c r="AT80" s="11"/>
      <c r="AU80" s="10"/>
      <c r="AV80" s="7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ref="BJ80:BJ105" si="97">AV80+BI80</f>
        <v>0</v>
      </c>
      <c r="BK80" s="11"/>
      <c r="BL80" s="10"/>
      <c r="BM80" s="11"/>
      <c r="BN80" s="10"/>
      <c r="BO80" s="11"/>
      <c r="BP80" s="10"/>
      <c r="BQ80" s="7"/>
      <c r="BR80" s="11"/>
      <c r="BS80" s="10"/>
      <c r="BT80" s="11"/>
      <c r="BU80" s="10"/>
      <c r="BV80" s="11">
        <v>30</v>
      </c>
      <c r="BW80" s="10" t="s">
        <v>60</v>
      </c>
      <c r="BX80" s="11"/>
      <c r="BY80" s="10"/>
      <c r="BZ80" s="11"/>
      <c r="CA80" s="10"/>
      <c r="CB80" s="11"/>
      <c r="CC80" s="10"/>
      <c r="CD80" s="7">
        <v>2</v>
      </c>
      <c r="CE80" s="7">
        <f t="shared" ref="CE80:CE105" si="98">BQ80+CD80</f>
        <v>2</v>
      </c>
      <c r="CF80" s="11"/>
      <c r="CG80" s="10"/>
      <c r="CH80" s="11"/>
      <c r="CI80" s="10"/>
      <c r="CJ80" s="11"/>
      <c r="CK80" s="10"/>
      <c r="CL80" s="7"/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ref="CZ80:CZ105" si="99">CL80+CY80</f>
        <v>0</v>
      </c>
      <c r="DA80" s="11"/>
      <c r="DB80" s="10"/>
      <c r="DC80" s="11"/>
      <c r="DD80" s="10"/>
      <c r="DE80" s="11"/>
      <c r="DF80" s="10"/>
      <c r="DG80" s="7"/>
      <c r="DH80" s="11"/>
      <c r="DI80" s="10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ref="DU80:DU105" si="100">DG80+DT80</f>
        <v>0</v>
      </c>
      <c r="DV80" s="11"/>
      <c r="DW80" s="10"/>
      <c r="DX80" s="11"/>
      <c r="DY80" s="10"/>
      <c r="DZ80" s="11"/>
      <c r="EA80" s="10"/>
      <c r="EB80" s="7"/>
      <c r="EC80" s="11"/>
      <c r="ED80" s="10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ref="EP80:EP105" si="101">EB80+EO80</f>
        <v>0</v>
      </c>
      <c r="EQ80" s="11"/>
      <c r="ER80" s="10"/>
      <c r="ES80" s="11"/>
      <c r="ET80" s="10"/>
      <c r="EU80" s="11"/>
      <c r="EV80" s="10"/>
      <c r="EW80" s="7"/>
      <c r="EX80" s="11"/>
      <c r="EY80" s="10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ref="FK80:FK105" si="102">EW80+FJ80</f>
        <v>0</v>
      </c>
      <c r="FL80" s="11"/>
      <c r="FM80" s="10"/>
      <c r="FN80" s="11"/>
      <c r="FO80" s="10"/>
      <c r="FP80" s="11"/>
      <c r="FQ80" s="10"/>
      <c r="FR80" s="7"/>
      <c r="FS80" s="11"/>
      <c r="FT80" s="10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ref="GF80:GF105" si="103">FR80+GE80</f>
        <v>0</v>
      </c>
    </row>
    <row r="81" spans="1:188" x14ac:dyDescent="0.2">
      <c r="A81" s="20">
        <v>2</v>
      </c>
      <c r="B81" s="20">
        <v>1</v>
      </c>
      <c r="C81" s="20"/>
      <c r="D81" s="6" t="s">
        <v>169</v>
      </c>
      <c r="E81" s="3" t="s">
        <v>170</v>
      </c>
      <c r="F81" s="6">
        <f t="shared" si="82"/>
        <v>0</v>
      </c>
      <c r="G81" s="6">
        <f t="shared" si="83"/>
        <v>1</v>
      </c>
      <c r="H81" s="6">
        <f t="shared" si="84"/>
        <v>30</v>
      </c>
      <c r="I81" s="6">
        <f t="shared" si="85"/>
        <v>0</v>
      </c>
      <c r="J81" s="6">
        <f t="shared" si="86"/>
        <v>0</v>
      </c>
      <c r="K81" s="6">
        <f t="shared" si="87"/>
        <v>0</v>
      </c>
      <c r="L81" s="6">
        <f t="shared" si="88"/>
        <v>0</v>
      </c>
      <c r="M81" s="6">
        <f t="shared" si="89"/>
        <v>0</v>
      </c>
      <c r="N81" s="6">
        <f t="shared" si="90"/>
        <v>30</v>
      </c>
      <c r="O81" s="6">
        <f t="shared" si="91"/>
        <v>0</v>
      </c>
      <c r="P81" s="6">
        <f t="shared" si="92"/>
        <v>0</v>
      </c>
      <c r="Q81" s="6">
        <f t="shared" si="93"/>
        <v>0</v>
      </c>
      <c r="R81" s="7">
        <f t="shared" si="94"/>
        <v>2</v>
      </c>
      <c r="S81" s="7">
        <f t="shared" si="95"/>
        <v>2</v>
      </c>
      <c r="T81" s="7">
        <v>1.2</v>
      </c>
      <c r="U81" s="11"/>
      <c r="V81" s="10"/>
      <c r="W81" s="11"/>
      <c r="X81" s="10"/>
      <c r="Y81" s="11"/>
      <c r="Z81" s="10"/>
      <c r="AA81" s="7"/>
      <c r="AB81" s="11"/>
      <c r="AC81" s="10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96"/>
        <v>0</v>
      </c>
      <c r="AP81" s="11"/>
      <c r="AQ81" s="10"/>
      <c r="AR81" s="11"/>
      <c r="AS81" s="10"/>
      <c r="AT81" s="11"/>
      <c r="AU81" s="10"/>
      <c r="AV81" s="7"/>
      <c r="AW81" s="11"/>
      <c r="AX81" s="10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7"/>
        <v>0</v>
      </c>
      <c r="BK81" s="11"/>
      <c r="BL81" s="10"/>
      <c r="BM81" s="11"/>
      <c r="BN81" s="10"/>
      <c r="BO81" s="11"/>
      <c r="BP81" s="10"/>
      <c r="BQ81" s="7"/>
      <c r="BR81" s="11"/>
      <c r="BS81" s="10"/>
      <c r="BT81" s="11"/>
      <c r="BU81" s="10"/>
      <c r="BV81" s="11">
        <v>30</v>
      </c>
      <c r="BW81" s="10" t="s">
        <v>60</v>
      </c>
      <c r="BX81" s="11"/>
      <c r="BY81" s="10"/>
      <c r="BZ81" s="11"/>
      <c r="CA81" s="10"/>
      <c r="CB81" s="11"/>
      <c r="CC81" s="10"/>
      <c r="CD81" s="7">
        <v>2</v>
      </c>
      <c r="CE81" s="7">
        <f t="shared" si="98"/>
        <v>2</v>
      </c>
      <c r="CF81" s="11"/>
      <c r="CG81" s="10"/>
      <c r="CH81" s="11"/>
      <c r="CI81" s="10"/>
      <c r="CJ81" s="11"/>
      <c r="CK81" s="10"/>
      <c r="CL81" s="7"/>
      <c r="CM81" s="11"/>
      <c r="CN81" s="10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9"/>
        <v>0</v>
      </c>
      <c r="DA81" s="11"/>
      <c r="DB81" s="10"/>
      <c r="DC81" s="11"/>
      <c r="DD81" s="10"/>
      <c r="DE81" s="11"/>
      <c r="DF81" s="10"/>
      <c r="DG81" s="7"/>
      <c r="DH81" s="11"/>
      <c r="DI81" s="10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100"/>
        <v>0</v>
      </c>
      <c r="DV81" s="11"/>
      <c r="DW81" s="10"/>
      <c r="DX81" s="11"/>
      <c r="DY81" s="10"/>
      <c r="DZ81" s="11"/>
      <c r="EA81" s="10"/>
      <c r="EB81" s="7"/>
      <c r="EC81" s="11"/>
      <c r="ED81" s="10"/>
      <c r="EE81" s="11"/>
      <c r="EF81" s="10"/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101"/>
        <v>0</v>
      </c>
      <c r="EQ81" s="11"/>
      <c r="ER81" s="10"/>
      <c r="ES81" s="11"/>
      <c r="ET81" s="10"/>
      <c r="EU81" s="11"/>
      <c r="EV81" s="10"/>
      <c r="EW81" s="7"/>
      <c r="EX81" s="11"/>
      <c r="EY81" s="10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102"/>
        <v>0</v>
      </c>
      <c r="FL81" s="11"/>
      <c r="FM81" s="10"/>
      <c r="FN81" s="11"/>
      <c r="FO81" s="10"/>
      <c r="FP81" s="11"/>
      <c r="FQ81" s="10"/>
      <c r="FR81" s="7"/>
      <c r="FS81" s="11"/>
      <c r="FT81" s="10"/>
      <c r="FU81" s="11"/>
      <c r="FV81" s="10"/>
      <c r="FW81" s="11"/>
      <c r="FX81" s="10"/>
      <c r="FY81" s="11"/>
      <c r="FZ81" s="10"/>
      <c r="GA81" s="11"/>
      <c r="GB81" s="10"/>
      <c r="GC81" s="11"/>
      <c r="GD81" s="10"/>
      <c r="GE81" s="7"/>
      <c r="GF81" s="7">
        <f t="shared" si="103"/>
        <v>0</v>
      </c>
    </row>
    <row r="82" spans="1:188" x14ac:dyDescent="0.2">
      <c r="A82" s="20">
        <v>4</v>
      </c>
      <c r="B82" s="20">
        <v>1</v>
      </c>
      <c r="C82" s="20"/>
      <c r="D82" s="6" t="s">
        <v>171</v>
      </c>
      <c r="E82" s="3" t="s">
        <v>172</v>
      </c>
      <c r="F82" s="6">
        <f t="shared" si="82"/>
        <v>0</v>
      </c>
      <c r="G82" s="6">
        <f t="shared" si="83"/>
        <v>1</v>
      </c>
      <c r="H82" s="6">
        <f t="shared" si="84"/>
        <v>60</v>
      </c>
      <c r="I82" s="6">
        <f t="shared" si="85"/>
        <v>0</v>
      </c>
      <c r="J82" s="6">
        <f t="shared" si="86"/>
        <v>0</v>
      </c>
      <c r="K82" s="6">
        <f t="shared" si="87"/>
        <v>0</v>
      </c>
      <c r="L82" s="6">
        <f t="shared" si="88"/>
        <v>0</v>
      </c>
      <c r="M82" s="6">
        <f t="shared" si="89"/>
        <v>0</v>
      </c>
      <c r="N82" s="6">
        <f t="shared" si="90"/>
        <v>60</v>
      </c>
      <c r="O82" s="6">
        <f t="shared" si="91"/>
        <v>0</v>
      </c>
      <c r="P82" s="6">
        <f t="shared" si="92"/>
        <v>0</v>
      </c>
      <c r="Q82" s="6">
        <f t="shared" si="93"/>
        <v>0</v>
      </c>
      <c r="R82" s="7">
        <f t="shared" si="94"/>
        <v>3</v>
      </c>
      <c r="S82" s="7">
        <f t="shared" si="95"/>
        <v>3</v>
      </c>
      <c r="T82" s="7">
        <v>2.4</v>
      </c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96"/>
        <v>0</v>
      </c>
      <c r="AP82" s="11"/>
      <c r="AQ82" s="10"/>
      <c r="AR82" s="11"/>
      <c r="AS82" s="10"/>
      <c r="AT82" s="11"/>
      <c r="AU82" s="10"/>
      <c r="AV82" s="7"/>
      <c r="AW82" s="11"/>
      <c r="AX82" s="10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97"/>
        <v>0</v>
      </c>
      <c r="BK82" s="11"/>
      <c r="BL82" s="10"/>
      <c r="BM82" s="11"/>
      <c r="BN82" s="10"/>
      <c r="BO82" s="11"/>
      <c r="BP82" s="10"/>
      <c r="BQ82" s="7"/>
      <c r="BR82" s="11"/>
      <c r="BS82" s="10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98"/>
        <v>0</v>
      </c>
      <c r="CF82" s="11"/>
      <c r="CG82" s="10"/>
      <c r="CH82" s="11"/>
      <c r="CI82" s="10"/>
      <c r="CJ82" s="11"/>
      <c r="CK82" s="10"/>
      <c r="CL82" s="7"/>
      <c r="CM82" s="11"/>
      <c r="CN82" s="10"/>
      <c r="CO82" s="11"/>
      <c r="CP82" s="10"/>
      <c r="CQ82" s="11">
        <v>60</v>
      </c>
      <c r="CR82" s="10" t="s">
        <v>60</v>
      </c>
      <c r="CS82" s="11"/>
      <c r="CT82" s="10"/>
      <c r="CU82" s="11"/>
      <c r="CV82" s="10"/>
      <c r="CW82" s="11"/>
      <c r="CX82" s="10"/>
      <c r="CY82" s="7">
        <v>3</v>
      </c>
      <c r="CZ82" s="7">
        <f t="shared" si="99"/>
        <v>3</v>
      </c>
      <c r="DA82" s="11"/>
      <c r="DB82" s="10"/>
      <c r="DC82" s="11"/>
      <c r="DD82" s="10"/>
      <c r="DE82" s="11"/>
      <c r="DF82" s="10"/>
      <c r="DG82" s="7"/>
      <c r="DH82" s="11"/>
      <c r="DI82" s="10"/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si="100"/>
        <v>0</v>
      </c>
      <c r="DV82" s="11"/>
      <c r="DW82" s="10"/>
      <c r="DX82" s="11"/>
      <c r="DY82" s="10"/>
      <c r="DZ82" s="11"/>
      <c r="EA82" s="10"/>
      <c r="EB82" s="7"/>
      <c r="EC82" s="11"/>
      <c r="ED82" s="10"/>
      <c r="EE82" s="11"/>
      <c r="EF82" s="10"/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si="101"/>
        <v>0</v>
      </c>
      <c r="EQ82" s="11"/>
      <c r="ER82" s="10"/>
      <c r="ES82" s="11"/>
      <c r="ET82" s="10"/>
      <c r="EU82" s="11"/>
      <c r="EV82" s="10"/>
      <c r="EW82" s="7"/>
      <c r="EX82" s="11"/>
      <c r="EY82" s="10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si="102"/>
        <v>0</v>
      </c>
      <c r="FL82" s="11"/>
      <c r="FM82" s="10"/>
      <c r="FN82" s="11"/>
      <c r="FO82" s="10"/>
      <c r="FP82" s="11"/>
      <c r="FQ82" s="10"/>
      <c r="FR82" s="7"/>
      <c r="FS82" s="11"/>
      <c r="FT82" s="10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si="103"/>
        <v>0</v>
      </c>
    </row>
    <row r="83" spans="1:188" x14ac:dyDescent="0.2">
      <c r="A83" s="20">
        <v>4</v>
      </c>
      <c r="B83" s="20">
        <v>1</v>
      </c>
      <c r="C83" s="20"/>
      <c r="D83" s="6" t="s">
        <v>173</v>
      </c>
      <c r="E83" s="3" t="s">
        <v>174</v>
      </c>
      <c r="F83" s="6">
        <f t="shared" si="82"/>
        <v>0</v>
      </c>
      <c r="G83" s="6">
        <f t="shared" si="83"/>
        <v>1</v>
      </c>
      <c r="H83" s="6">
        <f t="shared" si="84"/>
        <v>60</v>
      </c>
      <c r="I83" s="6">
        <f t="shared" si="85"/>
        <v>0</v>
      </c>
      <c r="J83" s="6">
        <f t="shared" si="86"/>
        <v>0</v>
      </c>
      <c r="K83" s="6">
        <f t="shared" si="87"/>
        <v>0</v>
      </c>
      <c r="L83" s="6">
        <f t="shared" si="88"/>
        <v>0</v>
      </c>
      <c r="M83" s="6">
        <f t="shared" si="89"/>
        <v>0</v>
      </c>
      <c r="N83" s="6">
        <f t="shared" si="90"/>
        <v>60</v>
      </c>
      <c r="O83" s="6">
        <f t="shared" si="91"/>
        <v>0</v>
      </c>
      <c r="P83" s="6">
        <f t="shared" si="92"/>
        <v>0</v>
      </c>
      <c r="Q83" s="6">
        <f t="shared" si="93"/>
        <v>0</v>
      </c>
      <c r="R83" s="7">
        <f t="shared" si="94"/>
        <v>3</v>
      </c>
      <c r="S83" s="7">
        <f t="shared" si="95"/>
        <v>3</v>
      </c>
      <c r="T83" s="7">
        <v>2.4</v>
      </c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96"/>
        <v>0</v>
      </c>
      <c r="AP83" s="11"/>
      <c r="AQ83" s="10"/>
      <c r="AR83" s="11"/>
      <c r="AS83" s="10"/>
      <c r="AT83" s="11"/>
      <c r="AU83" s="10"/>
      <c r="AV83" s="7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97"/>
        <v>0</v>
      </c>
      <c r="BK83" s="11"/>
      <c r="BL83" s="10"/>
      <c r="BM83" s="11"/>
      <c r="BN83" s="10"/>
      <c r="BO83" s="11"/>
      <c r="BP83" s="10"/>
      <c r="BQ83" s="7"/>
      <c r="BR83" s="11"/>
      <c r="BS83" s="10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98"/>
        <v>0</v>
      </c>
      <c r="CF83" s="11"/>
      <c r="CG83" s="10"/>
      <c r="CH83" s="11"/>
      <c r="CI83" s="10"/>
      <c r="CJ83" s="11"/>
      <c r="CK83" s="10"/>
      <c r="CL83" s="7"/>
      <c r="CM83" s="11"/>
      <c r="CN83" s="10"/>
      <c r="CO83" s="11"/>
      <c r="CP83" s="10"/>
      <c r="CQ83" s="11">
        <v>60</v>
      </c>
      <c r="CR83" s="10" t="s">
        <v>60</v>
      </c>
      <c r="CS83" s="11"/>
      <c r="CT83" s="10"/>
      <c r="CU83" s="11"/>
      <c r="CV83" s="10"/>
      <c r="CW83" s="11"/>
      <c r="CX83" s="10"/>
      <c r="CY83" s="7">
        <v>3</v>
      </c>
      <c r="CZ83" s="7">
        <f t="shared" si="99"/>
        <v>3</v>
      </c>
      <c r="DA83" s="11"/>
      <c r="DB83" s="10"/>
      <c r="DC83" s="11"/>
      <c r="DD83" s="10"/>
      <c r="DE83" s="11"/>
      <c r="DF83" s="10"/>
      <c r="DG83" s="7"/>
      <c r="DH83" s="11"/>
      <c r="DI83" s="10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100"/>
        <v>0</v>
      </c>
      <c r="DV83" s="11"/>
      <c r="DW83" s="10"/>
      <c r="DX83" s="11"/>
      <c r="DY83" s="10"/>
      <c r="DZ83" s="11"/>
      <c r="EA83" s="10"/>
      <c r="EB83" s="7"/>
      <c r="EC83" s="11"/>
      <c r="ED83" s="10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101"/>
        <v>0</v>
      </c>
      <c r="EQ83" s="11"/>
      <c r="ER83" s="10"/>
      <c r="ES83" s="11"/>
      <c r="ET83" s="10"/>
      <c r="EU83" s="11"/>
      <c r="EV83" s="10"/>
      <c r="EW83" s="7"/>
      <c r="EX83" s="11"/>
      <c r="EY83" s="10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si="102"/>
        <v>0</v>
      </c>
      <c r="FL83" s="11"/>
      <c r="FM83" s="10"/>
      <c r="FN83" s="11"/>
      <c r="FO83" s="10"/>
      <c r="FP83" s="11"/>
      <c r="FQ83" s="10"/>
      <c r="FR83" s="7"/>
      <c r="FS83" s="11"/>
      <c r="FT83" s="10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103"/>
        <v>0</v>
      </c>
    </row>
    <row r="84" spans="1:188" x14ac:dyDescent="0.2">
      <c r="A84" s="20">
        <v>5</v>
      </c>
      <c r="B84" s="20">
        <v>1</v>
      </c>
      <c r="C84" s="20"/>
      <c r="D84" s="6" t="s">
        <v>175</v>
      </c>
      <c r="E84" s="3" t="s">
        <v>176</v>
      </c>
      <c r="F84" s="6">
        <f t="shared" si="82"/>
        <v>1</v>
      </c>
      <c r="G84" s="6">
        <f t="shared" si="83"/>
        <v>0</v>
      </c>
      <c r="H84" s="6">
        <f t="shared" si="84"/>
        <v>60</v>
      </c>
      <c r="I84" s="6">
        <f t="shared" si="85"/>
        <v>0</v>
      </c>
      <c r="J84" s="6">
        <f t="shared" si="86"/>
        <v>0</v>
      </c>
      <c r="K84" s="6">
        <f t="shared" si="87"/>
        <v>0</v>
      </c>
      <c r="L84" s="6">
        <f t="shared" si="88"/>
        <v>0</v>
      </c>
      <c r="M84" s="6">
        <f t="shared" si="89"/>
        <v>0</v>
      </c>
      <c r="N84" s="6">
        <f t="shared" si="90"/>
        <v>60</v>
      </c>
      <c r="O84" s="6">
        <f t="shared" si="91"/>
        <v>0</v>
      </c>
      <c r="P84" s="6">
        <f t="shared" si="92"/>
        <v>0</v>
      </c>
      <c r="Q84" s="6">
        <f t="shared" si="93"/>
        <v>0</v>
      </c>
      <c r="R84" s="7">
        <f t="shared" si="94"/>
        <v>3</v>
      </c>
      <c r="S84" s="7">
        <f t="shared" si="95"/>
        <v>3</v>
      </c>
      <c r="T84" s="7">
        <v>2.6</v>
      </c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96"/>
        <v>0</v>
      </c>
      <c r="AP84" s="11"/>
      <c r="AQ84" s="10"/>
      <c r="AR84" s="11"/>
      <c r="AS84" s="10"/>
      <c r="AT84" s="11"/>
      <c r="AU84" s="10"/>
      <c r="AV84" s="7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97"/>
        <v>0</v>
      </c>
      <c r="BK84" s="11"/>
      <c r="BL84" s="10"/>
      <c r="BM84" s="11"/>
      <c r="BN84" s="10"/>
      <c r="BO84" s="11"/>
      <c r="BP84" s="10"/>
      <c r="BQ84" s="7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98"/>
        <v>0</v>
      </c>
      <c r="CF84" s="11"/>
      <c r="CG84" s="10"/>
      <c r="CH84" s="11"/>
      <c r="CI84" s="10"/>
      <c r="CJ84" s="11"/>
      <c r="CK84" s="10"/>
      <c r="CL84" s="7"/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99"/>
        <v>0</v>
      </c>
      <c r="DA84" s="11"/>
      <c r="DB84" s="10"/>
      <c r="DC84" s="11"/>
      <c r="DD84" s="10"/>
      <c r="DE84" s="11"/>
      <c r="DF84" s="10"/>
      <c r="DG84" s="7"/>
      <c r="DH84" s="11"/>
      <c r="DI84" s="10"/>
      <c r="DJ84" s="11"/>
      <c r="DK84" s="10"/>
      <c r="DL84" s="11">
        <v>60</v>
      </c>
      <c r="DM84" s="10" t="s">
        <v>70</v>
      </c>
      <c r="DN84" s="11"/>
      <c r="DO84" s="10"/>
      <c r="DP84" s="11"/>
      <c r="DQ84" s="10"/>
      <c r="DR84" s="11"/>
      <c r="DS84" s="10"/>
      <c r="DT84" s="7">
        <v>3</v>
      </c>
      <c r="DU84" s="7">
        <f t="shared" si="100"/>
        <v>3</v>
      </c>
      <c r="DV84" s="11"/>
      <c r="DW84" s="10"/>
      <c r="DX84" s="11"/>
      <c r="DY84" s="10"/>
      <c r="DZ84" s="11"/>
      <c r="EA84" s="10"/>
      <c r="EB84" s="7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101"/>
        <v>0</v>
      </c>
      <c r="EQ84" s="11"/>
      <c r="ER84" s="10"/>
      <c r="ES84" s="11"/>
      <c r="ET84" s="10"/>
      <c r="EU84" s="11"/>
      <c r="EV84" s="10"/>
      <c r="EW84" s="7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102"/>
        <v>0</v>
      </c>
      <c r="FL84" s="11"/>
      <c r="FM84" s="10"/>
      <c r="FN84" s="11"/>
      <c r="FO84" s="10"/>
      <c r="FP84" s="11"/>
      <c r="FQ84" s="10"/>
      <c r="FR84" s="7"/>
      <c r="FS84" s="11"/>
      <c r="FT84" s="10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103"/>
        <v>0</v>
      </c>
    </row>
    <row r="85" spans="1:188" x14ac:dyDescent="0.2">
      <c r="A85" s="20">
        <v>5</v>
      </c>
      <c r="B85" s="20">
        <v>1</v>
      </c>
      <c r="C85" s="20"/>
      <c r="D85" s="6" t="s">
        <v>177</v>
      </c>
      <c r="E85" s="3" t="s">
        <v>178</v>
      </c>
      <c r="F85" s="6">
        <f t="shared" si="82"/>
        <v>1</v>
      </c>
      <c r="G85" s="6">
        <f t="shared" si="83"/>
        <v>0</v>
      </c>
      <c r="H85" s="6">
        <f t="shared" si="84"/>
        <v>60</v>
      </c>
      <c r="I85" s="6">
        <f t="shared" si="85"/>
        <v>0</v>
      </c>
      <c r="J85" s="6">
        <f t="shared" si="86"/>
        <v>0</v>
      </c>
      <c r="K85" s="6">
        <f t="shared" si="87"/>
        <v>0</v>
      </c>
      <c r="L85" s="6">
        <f t="shared" si="88"/>
        <v>0</v>
      </c>
      <c r="M85" s="6">
        <f t="shared" si="89"/>
        <v>0</v>
      </c>
      <c r="N85" s="6">
        <f t="shared" si="90"/>
        <v>60</v>
      </c>
      <c r="O85" s="6">
        <f t="shared" si="91"/>
        <v>0</v>
      </c>
      <c r="P85" s="6">
        <f t="shared" si="92"/>
        <v>0</v>
      </c>
      <c r="Q85" s="6">
        <f t="shared" si="93"/>
        <v>0</v>
      </c>
      <c r="R85" s="7">
        <f t="shared" si="94"/>
        <v>3</v>
      </c>
      <c r="S85" s="7">
        <f t="shared" si="95"/>
        <v>3</v>
      </c>
      <c r="T85" s="7">
        <v>2.6</v>
      </c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96"/>
        <v>0</v>
      </c>
      <c r="AP85" s="11"/>
      <c r="AQ85" s="10"/>
      <c r="AR85" s="11"/>
      <c r="AS85" s="10"/>
      <c r="AT85" s="11"/>
      <c r="AU85" s="10"/>
      <c r="AV85" s="7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97"/>
        <v>0</v>
      </c>
      <c r="BK85" s="11"/>
      <c r="BL85" s="10"/>
      <c r="BM85" s="11"/>
      <c r="BN85" s="10"/>
      <c r="BO85" s="11"/>
      <c r="BP85" s="10"/>
      <c r="BQ85" s="7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98"/>
        <v>0</v>
      </c>
      <c r="CF85" s="11"/>
      <c r="CG85" s="10"/>
      <c r="CH85" s="11"/>
      <c r="CI85" s="10"/>
      <c r="CJ85" s="11"/>
      <c r="CK85" s="10"/>
      <c r="CL85" s="7"/>
      <c r="CM85" s="11"/>
      <c r="CN85" s="10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99"/>
        <v>0</v>
      </c>
      <c r="DA85" s="11"/>
      <c r="DB85" s="10"/>
      <c r="DC85" s="11"/>
      <c r="DD85" s="10"/>
      <c r="DE85" s="11"/>
      <c r="DF85" s="10"/>
      <c r="DG85" s="7"/>
      <c r="DH85" s="11"/>
      <c r="DI85" s="10"/>
      <c r="DJ85" s="11"/>
      <c r="DK85" s="10"/>
      <c r="DL85" s="11">
        <v>60</v>
      </c>
      <c r="DM85" s="10" t="s">
        <v>70</v>
      </c>
      <c r="DN85" s="11"/>
      <c r="DO85" s="10"/>
      <c r="DP85" s="11"/>
      <c r="DQ85" s="10"/>
      <c r="DR85" s="11"/>
      <c r="DS85" s="10"/>
      <c r="DT85" s="7">
        <v>3</v>
      </c>
      <c r="DU85" s="7">
        <f t="shared" si="100"/>
        <v>3</v>
      </c>
      <c r="DV85" s="11"/>
      <c r="DW85" s="10"/>
      <c r="DX85" s="11"/>
      <c r="DY85" s="10"/>
      <c r="DZ85" s="11"/>
      <c r="EA85" s="10"/>
      <c r="EB85" s="7"/>
      <c r="EC85" s="11"/>
      <c r="ED85" s="10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101"/>
        <v>0</v>
      </c>
      <c r="EQ85" s="11"/>
      <c r="ER85" s="10"/>
      <c r="ES85" s="11"/>
      <c r="ET85" s="10"/>
      <c r="EU85" s="11"/>
      <c r="EV85" s="10"/>
      <c r="EW85" s="7"/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102"/>
        <v>0</v>
      </c>
      <c r="FL85" s="11"/>
      <c r="FM85" s="10"/>
      <c r="FN85" s="11"/>
      <c r="FO85" s="10"/>
      <c r="FP85" s="11"/>
      <c r="FQ85" s="10"/>
      <c r="FR85" s="7"/>
      <c r="FS85" s="11"/>
      <c r="FT85" s="10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103"/>
        <v>0</v>
      </c>
    </row>
    <row r="86" spans="1:188" x14ac:dyDescent="0.2">
      <c r="A86" s="20">
        <v>6</v>
      </c>
      <c r="B86" s="20">
        <v>1</v>
      </c>
      <c r="C86" s="20"/>
      <c r="D86" s="6" t="s">
        <v>179</v>
      </c>
      <c r="E86" s="3" t="s">
        <v>180</v>
      </c>
      <c r="F86" s="6">
        <f t="shared" si="82"/>
        <v>0</v>
      </c>
      <c r="G86" s="6">
        <f t="shared" si="83"/>
        <v>1</v>
      </c>
      <c r="H86" s="6">
        <f t="shared" si="84"/>
        <v>30</v>
      </c>
      <c r="I86" s="6">
        <f t="shared" si="85"/>
        <v>30</v>
      </c>
      <c r="J86" s="6">
        <f t="shared" si="86"/>
        <v>0</v>
      </c>
      <c r="K86" s="6">
        <f t="shared" si="87"/>
        <v>0</v>
      </c>
      <c r="L86" s="6">
        <f t="shared" si="88"/>
        <v>0</v>
      </c>
      <c r="M86" s="6">
        <f t="shared" si="89"/>
        <v>0</v>
      </c>
      <c r="N86" s="6">
        <f t="shared" si="90"/>
        <v>0</v>
      </c>
      <c r="O86" s="6">
        <f t="shared" si="91"/>
        <v>0</v>
      </c>
      <c r="P86" s="6">
        <f t="shared" si="92"/>
        <v>0</v>
      </c>
      <c r="Q86" s="6">
        <f t="shared" si="93"/>
        <v>0</v>
      </c>
      <c r="R86" s="7">
        <f t="shared" si="94"/>
        <v>2</v>
      </c>
      <c r="S86" s="7">
        <f t="shared" si="95"/>
        <v>0</v>
      </c>
      <c r="T86" s="7">
        <v>1.2</v>
      </c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96"/>
        <v>0</v>
      </c>
      <c r="AP86" s="11"/>
      <c r="AQ86" s="10"/>
      <c r="AR86" s="11"/>
      <c r="AS86" s="10"/>
      <c r="AT86" s="11"/>
      <c r="AU86" s="10"/>
      <c r="AV86" s="7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97"/>
        <v>0</v>
      </c>
      <c r="BK86" s="11"/>
      <c r="BL86" s="10"/>
      <c r="BM86" s="11"/>
      <c r="BN86" s="10"/>
      <c r="BO86" s="11"/>
      <c r="BP86" s="10"/>
      <c r="BQ86" s="7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98"/>
        <v>0</v>
      </c>
      <c r="CF86" s="11"/>
      <c r="CG86" s="10"/>
      <c r="CH86" s="11"/>
      <c r="CI86" s="10"/>
      <c r="CJ86" s="11"/>
      <c r="CK86" s="10"/>
      <c r="CL86" s="7"/>
      <c r="CM86" s="11"/>
      <c r="CN86" s="10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99"/>
        <v>0</v>
      </c>
      <c r="DA86" s="11"/>
      <c r="DB86" s="10"/>
      <c r="DC86" s="11"/>
      <c r="DD86" s="10"/>
      <c r="DE86" s="11"/>
      <c r="DF86" s="10"/>
      <c r="DG86" s="7"/>
      <c r="DH86" s="11"/>
      <c r="DI86" s="10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100"/>
        <v>0</v>
      </c>
      <c r="DV86" s="11">
        <v>30</v>
      </c>
      <c r="DW86" s="10" t="s">
        <v>60</v>
      </c>
      <c r="DX86" s="11"/>
      <c r="DY86" s="10"/>
      <c r="DZ86" s="11"/>
      <c r="EA86" s="10"/>
      <c r="EB86" s="7">
        <v>2</v>
      </c>
      <c r="EC86" s="11"/>
      <c r="ED86" s="10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01"/>
        <v>2</v>
      </c>
      <c r="EQ86" s="11"/>
      <c r="ER86" s="10"/>
      <c r="ES86" s="11"/>
      <c r="ET86" s="10"/>
      <c r="EU86" s="11"/>
      <c r="EV86" s="10"/>
      <c r="EW86" s="7"/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102"/>
        <v>0</v>
      </c>
      <c r="FL86" s="11"/>
      <c r="FM86" s="10"/>
      <c r="FN86" s="11"/>
      <c r="FO86" s="10"/>
      <c r="FP86" s="11"/>
      <c r="FQ86" s="10"/>
      <c r="FR86" s="7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103"/>
        <v>0</v>
      </c>
    </row>
    <row r="87" spans="1:188" x14ac:dyDescent="0.2">
      <c r="A87" s="20">
        <v>6</v>
      </c>
      <c r="B87" s="20">
        <v>1</v>
      </c>
      <c r="C87" s="20"/>
      <c r="D87" s="6" t="s">
        <v>181</v>
      </c>
      <c r="E87" s="3" t="s">
        <v>182</v>
      </c>
      <c r="F87" s="6">
        <f t="shared" si="82"/>
        <v>0</v>
      </c>
      <c r="G87" s="6">
        <f t="shared" si="83"/>
        <v>1</v>
      </c>
      <c r="H87" s="6">
        <f t="shared" si="84"/>
        <v>30</v>
      </c>
      <c r="I87" s="6">
        <f t="shared" si="85"/>
        <v>30</v>
      </c>
      <c r="J87" s="6">
        <f t="shared" si="86"/>
        <v>0</v>
      </c>
      <c r="K87" s="6">
        <f t="shared" si="87"/>
        <v>0</v>
      </c>
      <c r="L87" s="6">
        <f t="shared" si="88"/>
        <v>0</v>
      </c>
      <c r="M87" s="6">
        <f t="shared" si="89"/>
        <v>0</v>
      </c>
      <c r="N87" s="6">
        <f t="shared" si="90"/>
        <v>0</v>
      </c>
      <c r="O87" s="6">
        <f t="shared" si="91"/>
        <v>0</v>
      </c>
      <c r="P87" s="6">
        <f t="shared" si="92"/>
        <v>0</v>
      </c>
      <c r="Q87" s="6">
        <f t="shared" si="93"/>
        <v>0</v>
      </c>
      <c r="R87" s="7">
        <f t="shared" si="94"/>
        <v>2</v>
      </c>
      <c r="S87" s="7">
        <f t="shared" si="95"/>
        <v>0</v>
      </c>
      <c r="T87" s="7">
        <v>0.6</v>
      </c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96"/>
        <v>0</v>
      </c>
      <c r="AP87" s="11"/>
      <c r="AQ87" s="10"/>
      <c r="AR87" s="11"/>
      <c r="AS87" s="10"/>
      <c r="AT87" s="11"/>
      <c r="AU87" s="10"/>
      <c r="AV87" s="7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97"/>
        <v>0</v>
      </c>
      <c r="BK87" s="11"/>
      <c r="BL87" s="10"/>
      <c r="BM87" s="11"/>
      <c r="BN87" s="10"/>
      <c r="BO87" s="11"/>
      <c r="BP87" s="10"/>
      <c r="BQ87" s="7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98"/>
        <v>0</v>
      </c>
      <c r="CF87" s="11"/>
      <c r="CG87" s="10"/>
      <c r="CH87" s="11"/>
      <c r="CI87" s="10"/>
      <c r="CJ87" s="11"/>
      <c r="CK87" s="10"/>
      <c r="CL87" s="7"/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99"/>
        <v>0</v>
      </c>
      <c r="DA87" s="11"/>
      <c r="DB87" s="10"/>
      <c r="DC87" s="11"/>
      <c r="DD87" s="10"/>
      <c r="DE87" s="11"/>
      <c r="DF87" s="10"/>
      <c r="DG87" s="7"/>
      <c r="DH87" s="11"/>
      <c r="DI87" s="10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00"/>
        <v>0</v>
      </c>
      <c r="DV87" s="11">
        <v>30</v>
      </c>
      <c r="DW87" s="10" t="s">
        <v>60</v>
      </c>
      <c r="DX87" s="11"/>
      <c r="DY87" s="10"/>
      <c r="DZ87" s="11"/>
      <c r="EA87" s="10"/>
      <c r="EB87" s="7">
        <v>2</v>
      </c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01"/>
        <v>2</v>
      </c>
      <c r="EQ87" s="11"/>
      <c r="ER87" s="10"/>
      <c r="ES87" s="11"/>
      <c r="ET87" s="10"/>
      <c r="EU87" s="11"/>
      <c r="EV87" s="10"/>
      <c r="EW87" s="7"/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102"/>
        <v>0</v>
      </c>
      <c r="FL87" s="11"/>
      <c r="FM87" s="10"/>
      <c r="FN87" s="11"/>
      <c r="FO87" s="10"/>
      <c r="FP87" s="11"/>
      <c r="FQ87" s="10"/>
      <c r="FR87" s="7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03"/>
        <v>0</v>
      </c>
    </row>
    <row r="88" spans="1:188" x14ac:dyDescent="0.2">
      <c r="A88" s="20">
        <v>7</v>
      </c>
      <c r="B88" s="20">
        <v>1</v>
      </c>
      <c r="C88" s="20"/>
      <c r="D88" s="6" t="s">
        <v>183</v>
      </c>
      <c r="E88" s="3" t="s">
        <v>184</v>
      </c>
      <c r="F88" s="6">
        <f t="shared" si="82"/>
        <v>0</v>
      </c>
      <c r="G88" s="6">
        <f t="shared" si="83"/>
        <v>2</v>
      </c>
      <c r="H88" s="6">
        <f t="shared" si="84"/>
        <v>60</v>
      </c>
      <c r="I88" s="6">
        <f t="shared" si="85"/>
        <v>15</v>
      </c>
      <c r="J88" s="6">
        <f t="shared" si="86"/>
        <v>0</v>
      </c>
      <c r="K88" s="6">
        <f t="shared" si="87"/>
        <v>0</v>
      </c>
      <c r="L88" s="6">
        <f t="shared" si="88"/>
        <v>0</v>
      </c>
      <c r="M88" s="6">
        <f t="shared" si="89"/>
        <v>45</v>
      </c>
      <c r="N88" s="6">
        <f t="shared" si="90"/>
        <v>0</v>
      </c>
      <c r="O88" s="6">
        <f t="shared" si="91"/>
        <v>0</v>
      </c>
      <c r="P88" s="6">
        <f t="shared" si="92"/>
        <v>0</v>
      </c>
      <c r="Q88" s="6">
        <f t="shared" si="93"/>
        <v>0</v>
      </c>
      <c r="R88" s="7">
        <f t="shared" si="94"/>
        <v>4</v>
      </c>
      <c r="S88" s="7">
        <f t="shared" si="95"/>
        <v>3</v>
      </c>
      <c r="T88" s="7">
        <v>2.4</v>
      </c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96"/>
        <v>0</v>
      </c>
      <c r="AP88" s="11"/>
      <c r="AQ88" s="10"/>
      <c r="AR88" s="11"/>
      <c r="AS88" s="10"/>
      <c r="AT88" s="11"/>
      <c r="AU88" s="10"/>
      <c r="AV88" s="7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97"/>
        <v>0</v>
      </c>
      <c r="BK88" s="11"/>
      <c r="BL88" s="10"/>
      <c r="BM88" s="11"/>
      <c r="BN88" s="10"/>
      <c r="BO88" s="11"/>
      <c r="BP88" s="10"/>
      <c r="BQ88" s="7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98"/>
        <v>0</v>
      </c>
      <c r="CF88" s="11"/>
      <c r="CG88" s="10"/>
      <c r="CH88" s="11"/>
      <c r="CI88" s="10"/>
      <c r="CJ88" s="11"/>
      <c r="CK88" s="10"/>
      <c r="CL88" s="7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99"/>
        <v>0</v>
      </c>
      <c r="DA88" s="11">
        <v>15</v>
      </c>
      <c r="DB88" s="10" t="s">
        <v>60</v>
      </c>
      <c r="DC88" s="11"/>
      <c r="DD88" s="10"/>
      <c r="DE88" s="11"/>
      <c r="DF88" s="10"/>
      <c r="DG88" s="7">
        <v>1</v>
      </c>
      <c r="DH88" s="11"/>
      <c r="DI88" s="10"/>
      <c r="DJ88" s="11">
        <v>45</v>
      </c>
      <c r="DK88" s="10" t="s">
        <v>60</v>
      </c>
      <c r="DL88" s="11"/>
      <c r="DM88" s="10"/>
      <c r="DN88" s="11"/>
      <c r="DO88" s="10"/>
      <c r="DP88" s="11"/>
      <c r="DQ88" s="10"/>
      <c r="DR88" s="11"/>
      <c r="DS88" s="10"/>
      <c r="DT88" s="7">
        <v>3</v>
      </c>
      <c r="DU88" s="7">
        <f t="shared" si="100"/>
        <v>4</v>
      </c>
      <c r="DV88" s="11"/>
      <c r="DW88" s="10"/>
      <c r="DX88" s="11"/>
      <c r="DY88" s="10"/>
      <c r="DZ88" s="11"/>
      <c r="EA88" s="10"/>
      <c r="EB88" s="7"/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01"/>
        <v>0</v>
      </c>
      <c r="EQ88" s="11"/>
      <c r="ER88" s="10"/>
      <c r="ES88" s="11"/>
      <c r="ET88" s="10"/>
      <c r="EU88" s="11"/>
      <c r="EV88" s="10"/>
      <c r="EW88" s="7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02"/>
        <v>0</v>
      </c>
      <c r="FL88" s="11"/>
      <c r="FM88" s="10"/>
      <c r="FN88" s="11"/>
      <c r="FO88" s="10"/>
      <c r="FP88" s="11"/>
      <c r="FQ88" s="10"/>
      <c r="FR88" s="7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03"/>
        <v>0</v>
      </c>
    </row>
    <row r="89" spans="1:188" x14ac:dyDescent="0.2">
      <c r="A89" s="20">
        <v>7</v>
      </c>
      <c r="B89" s="20">
        <v>1</v>
      </c>
      <c r="C89" s="20"/>
      <c r="D89" s="6" t="s">
        <v>185</v>
      </c>
      <c r="E89" s="3" t="s">
        <v>186</v>
      </c>
      <c r="F89" s="6">
        <f t="shared" si="82"/>
        <v>0</v>
      </c>
      <c r="G89" s="6">
        <f t="shared" si="83"/>
        <v>2</v>
      </c>
      <c r="H89" s="6">
        <f t="shared" si="84"/>
        <v>60</v>
      </c>
      <c r="I89" s="6">
        <f t="shared" si="85"/>
        <v>15</v>
      </c>
      <c r="J89" s="6">
        <f t="shared" si="86"/>
        <v>0</v>
      </c>
      <c r="K89" s="6">
        <f t="shared" si="87"/>
        <v>0</v>
      </c>
      <c r="L89" s="6">
        <f t="shared" si="88"/>
        <v>0</v>
      </c>
      <c r="M89" s="6">
        <f t="shared" si="89"/>
        <v>45</v>
      </c>
      <c r="N89" s="6">
        <f t="shared" si="90"/>
        <v>0</v>
      </c>
      <c r="O89" s="6">
        <f t="shared" si="91"/>
        <v>0</v>
      </c>
      <c r="P89" s="6">
        <f t="shared" si="92"/>
        <v>0</v>
      </c>
      <c r="Q89" s="6">
        <f t="shared" si="93"/>
        <v>0</v>
      </c>
      <c r="R89" s="7">
        <f t="shared" si="94"/>
        <v>4</v>
      </c>
      <c r="S89" s="7">
        <f t="shared" si="95"/>
        <v>3</v>
      </c>
      <c r="T89" s="7">
        <v>2.4</v>
      </c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96"/>
        <v>0</v>
      </c>
      <c r="AP89" s="11"/>
      <c r="AQ89" s="10"/>
      <c r="AR89" s="11"/>
      <c r="AS89" s="10"/>
      <c r="AT89" s="11"/>
      <c r="AU89" s="10"/>
      <c r="AV89" s="7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97"/>
        <v>0</v>
      </c>
      <c r="BK89" s="11"/>
      <c r="BL89" s="10"/>
      <c r="BM89" s="11"/>
      <c r="BN89" s="10"/>
      <c r="BO89" s="11"/>
      <c r="BP89" s="10"/>
      <c r="BQ89" s="7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98"/>
        <v>0</v>
      </c>
      <c r="CF89" s="11"/>
      <c r="CG89" s="10"/>
      <c r="CH89" s="11"/>
      <c r="CI89" s="10"/>
      <c r="CJ89" s="11"/>
      <c r="CK89" s="10"/>
      <c r="CL89" s="7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99"/>
        <v>0</v>
      </c>
      <c r="DA89" s="11">
        <v>15</v>
      </c>
      <c r="DB89" s="10" t="s">
        <v>60</v>
      </c>
      <c r="DC89" s="11"/>
      <c r="DD89" s="10"/>
      <c r="DE89" s="11"/>
      <c r="DF89" s="10"/>
      <c r="DG89" s="7">
        <v>1</v>
      </c>
      <c r="DH89" s="11"/>
      <c r="DI89" s="10"/>
      <c r="DJ89" s="11">
        <v>45</v>
      </c>
      <c r="DK89" s="10" t="s">
        <v>60</v>
      </c>
      <c r="DL89" s="11"/>
      <c r="DM89" s="10"/>
      <c r="DN89" s="11"/>
      <c r="DO89" s="10"/>
      <c r="DP89" s="11"/>
      <c r="DQ89" s="10"/>
      <c r="DR89" s="11"/>
      <c r="DS89" s="10"/>
      <c r="DT89" s="7">
        <v>3</v>
      </c>
      <c r="DU89" s="7">
        <f t="shared" si="100"/>
        <v>4</v>
      </c>
      <c r="DV89" s="11"/>
      <c r="DW89" s="10"/>
      <c r="DX89" s="11"/>
      <c r="DY89" s="10"/>
      <c r="DZ89" s="11"/>
      <c r="EA89" s="10"/>
      <c r="EB89" s="7"/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01"/>
        <v>0</v>
      </c>
      <c r="EQ89" s="11"/>
      <c r="ER89" s="10"/>
      <c r="ES89" s="11"/>
      <c r="ET89" s="10"/>
      <c r="EU89" s="11"/>
      <c r="EV89" s="10"/>
      <c r="EW89" s="7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02"/>
        <v>0</v>
      </c>
      <c r="FL89" s="11"/>
      <c r="FM89" s="10"/>
      <c r="FN89" s="11"/>
      <c r="FO89" s="10"/>
      <c r="FP89" s="11"/>
      <c r="FQ89" s="10"/>
      <c r="FR89" s="7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03"/>
        <v>0</v>
      </c>
    </row>
    <row r="90" spans="1:188" x14ac:dyDescent="0.2">
      <c r="A90" s="20">
        <v>8</v>
      </c>
      <c r="B90" s="20">
        <v>1</v>
      </c>
      <c r="C90" s="20"/>
      <c r="D90" s="6" t="s">
        <v>187</v>
      </c>
      <c r="E90" s="3" t="s">
        <v>188</v>
      </c>
      <c r="F90" s="6">
        <f t="shared" si="82"/>
        <v>0</v>
      </c>
      <c r="G90" s="6">
        <f t="shared" si="83"/>
        <v>2</v>
      </c>
      <c r="H90" s="6">
        <f t="shared" si="84"/>
        <v>30</v>
      </c>
      <c r="I90" s="6">
        <f t="shared" si="85"/>
        <v>15</v>
      </c>
      <c r="J90" s="6">
        <f t="shared" si="86"/>
        <v>0</v>
      </c>
      <c r="K90" s="6">
        <f t="shared" si="87"/>
        <v>0</v>
      </c>
      <c r="L90" s="6">
        <f t="shared" si="88"/>
        <v>0</v>
      </c>
      <c r="M90" s="6">
        <f t="shared" si="89"/>
        <v>15</v>
      </c>
      <c r="N90" s="6">
        <f t="shared" si="90"/>
        <v>0</v>
      </c>
      <c r="O90" s="6">
        <f t="shared" si="91"/>
        <v>0</v>
      </c>
      <c r="P90" s="6">
        <f t="shared" si="92"/>
        <v>0</v>
      </c>
      <c r="Q90" s="6">
        <f t="shared" si="93"/>
        <v>0</v>
      </c>
      <c r="R90" s="7">
        <f t="shared" si="94"/>
        <v>3</v>
      </c>
      <c r="S90" s="7">
        <f t="shared" si="95"/>
        <v>1.6</v>
      </c>
      <c r="T90" s="7">
        <v>1.2</v>
      </c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96"/>
        <v>0</v>
      </c>
      <c r="AP90" s="11"/>
      <c r="AQ90" s="10"/>
      <c r="AR90" s="11"/>
      <c r="AS90" s="10"/>
      <c r="AT90" s="11"/>
      <c r="AU90" s="10"/>
      <c r="AV90" s="7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97"/>
        <v>0</v>
      </c>
      <c r="BK90" s="11"/>
      <c r="BL90" s="10"/>
      <c r="BM90" s="11"/>
      <c r="BN90" s="10"/>
      <c r="BO90" s="11"/>
      <c r="BP90" s="10"/>
      <c r="BQ90" s="7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98"/>
        <v>0</v>
      </c>
      <c r="CF90" s="11"/>
      <c r="CG90" s="10"/>
      <c r="CH90" s="11"/>
      <c r="CI90" s="10"/>
      <c r="CJ90" s="11"/>
      <c r="CK90" s="10"/>
      <c r="CL90" s="7"/>
      <c r="CM90" s="11"/>
      <c r="CN90" s="10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99"/>
        <v>0</v>
      </c>
      <c r="DA90" s="11">
        <v>15</v>
      </c>
      <c r="DB90" s="10" t="s">
        <v>60</v>
      </c>
      <c r="DC90" s="11"/>
      <c r="DD90" s="10"/>
      <c r="DE90" s="11"/>
      <c r="DF90" s="10"/>
      <c r="DG90" s="7">
        <v>1.4</v>
      </c>
      <c r="DH90" s="11"/>
      <c r="DI90" s="10"/>
      <c r="DJ90" s="11">
        <v>15</v>
      </c>
      <c r="DK90" s="10" t="s">
        <v>60</v>
      </c>
      <c r="DL90" s="11"/>
      <c r="DM90" s="10"/>
      <c r="DN90" s="11"/>
      <c r="DO90" s="10"/>
      <c r="DP90" s="11"/>
      <c r="DQ90" s="10"/>
      <c r="DR90" s="11"/>
      <c r="DS90" s="10"/>
      <c r="DT90" s="7">
        <v>1.6</v>
      </c>
      <c r="DU90" s="7">
        <f t="shared" si="100"/>
        <v>3</v>
      </c>
      <c r="DV90" s="11"/>
      <c r="DW90" s="10"/>
      <c r="DX90" s="11"/>
      <c r="DY90" s="10"/>
      <c r="DZ90" s="11"/>
      <c r="EA90" s="10"/>
      <c r="EB90" s="7"/>
      <c r="EC90" s="11"/>
      <c r="ED90" s="10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01"/>
        <v>0</v>
      </c>
      <c r="EQ90" s="11"/>
      <c r="ER90" s="10"/>
      <c r="ES90" s="11"/>
      <c r="ET90" s="10"/>
      <c r="EU90" s="11"/>
      <c r="EV90" s="10"/>
      <c r="EW90" s="7"/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02"/>
        <v>0</v>
      </c>
      <c r="FL90" s="11"/>
      <c r="FM90" s="10"/>
      <c r="FN90" s="11"/>
      <c r="FO90" s="10"/>
      <c r="FP90" s="11"/>
      <c r="FQ90" s="10"/>
      <c r="FR90" s="7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03"/>
        <v>0</v>
      </c>
    </row>
    <row r="91" spans="1:188" x14ac:dyDescent="0.2">
      <c r="A91" s="20">
        <v>8</v>
      </c>
      <c r="B91" s="20">
        <v>1</v>
      </c>
      <c r="C91" s="20"/>
      <c r="D91" s="6" t="s">
        <v>189</v>
      </c>
      <c r="E91" s="3" t="s">
        <v>190</v>
      </c>
      <c r="F91" s="6">
        <f t="shared" si="82"/>
        <v>0</v>
      </c>
      <c r="G91" s="6">
        <f t="shared" si="83"/>
        <v>2</v>
      </c>
      <c r="H91" s="6">
        <f t="shared" si="84"/>
        <v>30</v>
      </c>
      <c r="I91" s="6">
        <f t="shared" si="85"/>
        <v>15</v>
      </c>
      <c r="J91" s="6">
        <f t="shared" si="86"/>
        <v>0</v>
      </c>
      <c r="K91" s="6">
        <f t="shared" si="87"/>
        <v>0</v>
      </c>
      <c r="L91" s="6">
        <f t="shared" si="88"/>
        <v>0</v>
      </c>
      <c r="M91" s="6">
        <f t="shared" si="89"/>
        <v>15</v>
      </c>
      <c r="N91" s="6">
        <f t="shared" si="90"/>
        <v>0</v>
      </c>
      <c r="O91" s="6">
        <f t="shared" si="91"/>
        <v>0</v>
      </c>
      <c r="P91" s="6">
        <f t="shared" si="92"/>
        <v>0</v>
      </c>
      <c r="Q91" s="6">
        <f t="shared" si="93"/>
        <v>0</v>
      </c>
      <c r="R91" s="7">
        <f t="shared" si="94"/>
        <v>3</v>
      </c>
      <c r="S91" s="7">
        <f t="shared" si="95"/>
        <v>1.5</v>
      </c>
      <c r="T91" s="7">
        <v>2</v>
      </c>
      <c r="U91" s="11"/>
      <c r="V91" s="10"/>
      <c r="W91" s="11"/>
      <c r="X91" s="10"/>
      <c r="Y91" s="11"/>
      <c r="Z91" s="10"/>
      <c r="AA91" s="7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96"/>
        <v>0</v>
      </c>
      <c r="AP91" s="11"/>
      <c r="AQ91" s="10"/>
      <c r="AR91" s="11"/>
      <c r="AS91" s="10"/>
      <c r="AT91" s="11"/>
      <c r="AU91" s="10"/>
      <c r="AV91" s="7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97"/>
        <v>0</v>
      </c>
      <c r="BK91" s="11"/>
      <c r="BL91" s="10"/>
      <c r="BM91" s="11"/>
      <c r="BN91" s="10"/>
      <c r="BO91" s="11"/>
      <c r="BP91" s="10"/>
      <c r="BQ91" s="7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98"/>
        <v>0</v>
      </c>
      <c r="CF91" s="11"/>
      <c r="CG91" s="10"/>
      <c r="CH91" s="11"/>
      <c r="CI91" s="10"/>
      <c r="CJ91" s="11"/>
      <c r="CK91" s="10"/>
      <c r="CL91" s="7"/>
      <c r="CM91" s="11"/>
      <c r="CN91" s="10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99"/>
        <v>0</v>
      </c>
      <c r="DA91" s="11">
        <v>15</v>
      </c>
      <c r="DB91" s="10" t="s">
        <v>60</v>
      </c>
      <c r="DC91" s="11"/>
      <c r="DD91" s="10"/>
      <c r="DE91" s="11"/>
      <c r="DF91" s="10"/>
      <c r="DG91" s="7">
        <v>1.5</v>
      </c>
      <c r="DH91" s="11"/>
      <c r="DI91" s="10"/>
      <c r="DJ91" s="11">
        <v>15</v>
      </c>
      <c r="DK91" s="10" t="s">
        <v>60</v>
      </c>
      <c r="DL91" s="11"/>
      <c r="DM91" s="10"/>
      <c r="DN91" s="11"/>
      <c r="DO91" s="10"/>
      <c r="DP91" s="11"/>
      <c r="DQ91" s="10"/>
      <c r="DR91" s="11"/>
      <c r="DS91" s="10"/>
      <c r="DT91" s="7">
        <v>1.5</v>
      </c>
      <c r="DU91" s="7">
        <f t="shared" si="100"/>
        <v>3</v>
      </c>
      <c r="DV91" s="11"/>
      <c r="DW91" s="10"/>
      <c r="DX91" s="11"/>
      <c r="DY91" s="10"/>
      <c r="DZ91" s="11"/>
      <c r="EA91" s="10"/>
      <c r="EB91" s="7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01"/>
        <v>0</v>
      </c>
      <c r="EQ91" s="11"/>
      <c r="ER91" s="10"/>
      <c r="ES91" s="11"/>
      <c r="ET91" s="10"/>
      <c r="EU91" s="11"/>
      <c r="EV91" s="10"/>
      <c r="EW91" s="7"/>
      <c r="EX91" s="11"/>
      <c r="EY91" s="10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02"/>
        <v>0</v>
      </c>
      <c r="FL91" s="11"/>
      <c r="FM91" s="10"/>
      <c r="FN91" s="11"/>
      <c r="FO91" s="10"/>
      <c r="FP91" s="11"/>
      <c r="FQ91" s="10"/>
      <c r="FR91" s="7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03"/>
        <v>0</v>
      </c>
    </row>
    <row r="92" spans="1:188" x14ac:dyDescent="0.2">
      <c r="A92" s="20">
        <v>9</v>
      </c>
      <c r="B92" s="20">
        <v>1</v>
      </c>
      <c r="C92" s="20"/>
      <c r="D92" s="6" t="s">
        <v>191</v>
      </c>
      <c r="E92" s="3" t="s">
        <v>192</v>
      </c>
      <c r="F92" s="6">
        <f t="shared" si="82"/>
        <v>0</v>
      </c>
      <c r="G92" s="6">
        <f t="shared" si="83"/>
        <v>2</v>
      </c>
      <c r="H92" s="6">
        <f t="shared" si="84"/>
        <v>45</v>
      </c>
      <c r="I92" s="6">
        <f t="shared" si="85"/>
        <v>15</v>
      </c>
      <c r="J92" s="6">
        <f t="shared" si="86"/>
        <v>0</v>
      </c>
      <c r="K92" s="6">
        <f t="shared" si="87"/>
        <v>0</v>
      </c>
      <c r="L92" s="6">
        <f t="shared" si="88"/>
        <v>0</v>
      </c>
      <c r="M92" s="6">
        <f t="shared" si="89"/>
        <v>30</v>
      </c>
      <c r="N92" s="6">
        <f t="shared" si="90"/>
        <v>0</v>
      </c>
      <c r="O92" s="6">
        <f t="shared" si="91"/>
        <v>0</v>
      </c>
      <c r="P92" s="6">
        <f t="shared" si="92"/>
        <v>0</v>
      </c>
      <c r="Q92" s="6">
        <f t="shared" si="93"/>
        <v>0</v>
      </c>
      <c r="R92" s="7">
        <f t="shared" si="94"/>
        <v>4</v>
      </c>
      <c r="S92" s="7">
        <f t="shared" si="95"/>
        <v>2.6</v>
      </c>
      <c r="T92" s="7">
        <v>1.8</v>
      </c>
      <c r="U92" s="11"/>
      <c r="V92" s="10"/>
      <c r="W92" s="11"/>
      <c r="X92" s="10"/>
      <c r="Y92" s="11"/>
      <c r="Z92" s="10"/>
      <c r="AA92" s="7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96"/>
        <v>0</v>
      </c>
      <c r="AP92" s="11"/>
      <c r="AQ92" s="10"/>
      <c r="AR92" s="11"/>
      <c r="AS92" s="10"/>
      <c r="AT92" s="11"/>
      <c r="AU92" s="10"/>
      <c r="AV92" s="7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97"/>
        <v>0</v>
      </c>
      <c r="BK92" s="11"/>
      <c r="BL92" s="10"/>
      <c r="BM92" s="11"/>
      <c r="BN92" s="10"/>
      <c r="BO92" s="11"/>
      <c r="BP92" s="10"/>
      <c r="BQ92" s="7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98"/>
        <v>0</v>
      </c>
      <c r="CF92" s="11"/>
      <c r="CG92" s="10"/>
      <c r="CH92" s="11"/>
      <c r="CI92" s="10"/>
      <c r="CJ92" s="11"/>
      <c r="CK92" s="10"/>
      <c r="CL92" s="7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99"/>
        <v>0</v>
      </c>
      <c r="DA92" s="11">
        <v>15</v>
      </c>
      <c r="DB92" s="10" t="s">
        <v>60</v>
      </c>
      <c r="DC92" s="11"/>
      <c r="DD92" s="10"/>
      <c r="DE92" s="11"/>
      <c r="DF92" s="10"/>
      <c r="DG92" s="7">
        <v>1.4</v>
      </c>
      <c r="DH92" s="11"/>
      <c r="DI92" s="10"/>
      <c r="DJ92" s="11">
        <v>30</v>
      </c>
      <c r="DK92" s="10" t="s">
        <v>60</v>
      </c>
      <c r="DL92" s="11"/>
      <c r="DM92" s="10"/>
      <c r="DN92" s="11"/>
      <c r="DO92" s="10"/>
      <c r="DP92" s="11"/>
      <c r="DQ92" s="10"/>
      <c r="DR92" s="11"/>
      <c r="DS92" s="10"/>
      <c r="DT92" s="7">
        <v>2.6</v>
      </c>
      <c r="DU92" s="7">
        <f t="shared" si="100"/>
        <v>4</v>
      </c>
      <c r="DV92" s="11"/>
      <c r="DW92" s="10"/>
      <c r="DX92" s="11"/>
      <c r="DY92" s="10"/>
      <c r="DZ92" s="11"/>
      <c r="EA92" s="10"/>
      <c r="EB92" s="7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01"/>
        <v>0</v>
      </c>
      <c r="EQ92" s="11"/>
      <c r="ER92" s="10"/>
      <c r="ES92" s="11"/>
      <c r="ET92" s="10"/>
      <c r="EU92" s="11"/>
      <c r="EV92" s="10"/>
      <c r="EW92" s="7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02"/>
        <v>0</v>
      </c>
      <c r="FL92" s="11"/>
      <c r="FM92" s="10"/>
      <c r="FN92" s="11"/>
      <c r="FO92" s="10"/>
      <c r="FP92" s="11"/>
      <c r="FQ92" s="10"/>
      <c r="FR92" s="7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03"/>
        <v>0</v>
      </c>
    </row>
    <row r="93" spans="1:188" x14ac:dyDescent="0.2">
      <c r="A93" s="20">
        <v>9</v>
      </c>
      <c r="B93" s="20">
        <v>1</v>
      </c>
      <c r="C93" s="20"/>
      <c r="D93" s="6" t="s">
        <v>193</v>
      </c>
      <c r="E93" s="3" t="s">
        <v>194</v>
      </c>
      <c r="F93" s="6">
        <f t="shared" si="82"/>
        <v>0</v>
      </c>
      <c r="G93" s="6">
        <f t="shared" si="83"/>
        <v>2</v>
      </c>
      <c r="H93" s="6">
        <f t="shared" si="84"/>
        <v>45</v>
      </c>
      <c r="I93" s="6">
        <f t="shared" si="85"/>
        <v>15</v>
      </c>
      <c r="J93" s="6">
        <f t="shared" si="86"/>
        <v>0</v>
      </c>
      <c r="K93" s="6">
        <f t="shared" si="87"/>
        <v>0</v>
      </c>
      <c r="L93" s="6">
        <f t="shared" si="88"/>
        <v>0</v>
      </c>
      <c r="M93" s="6">
        <f t="shared" si="89"/>
        <v>30</v>
      </c>
      <c r="N93" s="6">
        <f t="shared" si="90"/>
        <v>0</v>
      </c>
      <c r="O93" s="6">
        <f t="shared" si="91"/>
        <v>0</v>
      </c>
      <c r="P93" s="6">
        <f t="shared" si="92"/>
        <v>0</v>
      </c>
      <c r="Q93" s="6">
        <f t="shared" si="93"/>
        <v>0</v>
      </c>
      <c r="R93" s="7">
        <f t="shared" si="94"/>
        <v>4</v>
      </c>
      <c r="S93" s="7">
        <f t="shared" si="95"/>
        <v>2.6</v>
      </c>
      <c r="T93" s="7">
        <v>1.8</v>
      </c>
      <c r="U93" s="11"/>
      <c r="V93" s="10"/>
      <c r="W93" s="11"/>
      <c r="X93" s="10"/>
      <c r="Y93" s="11"/>
      <c r="Z93" s="10"/>
      <c r="AA93" s="7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96"/>
        <v>0</v>
      </c>
      <c r="AP93" s="11"/>
      <c r="AQ93" s="10"/>
      <c r="AR93" s="11"/>
      <c r="AS93" s="10"/>
      <c r="AT93" s="11"/>
      <c r="AU93" s="10"/>
      <c r="AV93" s="7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97"/>
        <v>0</v>
      </c>
      <c r="BK93" s="11"/>
      <c r="BL93" s="10"/>
      <c r="BM93" s="11"/>
      <c r="BN93" s="10"/>
      <c r="BO93" s="11"/>
      <c r="BP93" s="10"/>
      <c r="BQ93" s="7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98"/>
        <v>0</v>
      </c>
      <c r="CF93" s="11"/>
      <c r="CG93" s="10"/>
      <c r="CH93" s="11"/>
      <c r="CI93" s="10"/>
      <c r="CJ93" s="11"/>
      <c r="CK93" s="10"/>
      <c r="CL93" s="7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99"/>
        <v>0</v>
      </c>
      <c r="DA93" s="11">
        <v>15</v>
      </c>
      <c r="DB93" s="10" t="s">
        <v>60</v>
      </c>
      <c r="DC93" s="11"/>
      <c r="DD93" s="10"/>
      <c r="DE93" s="11"/>
      <c r="DF93" s="10"/>
      <c r="DG93" s="7">
        <v>1.4</v>
      </c>
      <c r="DH93" s="11"/>
      <c r="DI93" s="10"/>
      <c r="DJ93" s="11">
        <v>30</v>
      </c>
      <c r="DK93" s="10" t="s">
        <v>60</v>
      </c>
      <c r="DL93" s="11"/>
      <c r="DM93" s="10"/>
      <c r="DN93" s="11"/>
      <c r="DO93" s="10"/>
      <c r="DP93" s="11"/>
      <c r="DQ93" s="10"/>
      <c r="DR93" s="11"/>
      <c r="DS93" s="10"/>
      <c r="DT93" s="7">
        <v>2.6</v>
      </c>
      <c r="DU93" s="7">
        <f t="shared" si="100"/>
        <v>4</v>
      </c>
      <c r="DV93" s="11"/>
      <c r="DW93" s="10"/>
      <c r="DX93" s="11"/>
      <c r="DY93" s="10"/>
      <c r="DZ93" s="11"/>
      <c r="EA93" s="10"/>
      <c r="EB93" s="7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01"/>
        <v>0</v>
      </c>
      <c r="EQ93" s="11"/>
      <c r="ER93" s="10"/>
      <c r="ES93" s="11"/>
      <c r="ET93" s="10"/>
      <c r="EU93" s="11"/>
      <c r="EV93" s="10"/>
      <c r="EW93" s="7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02"/>
        <v>0</v>
      </c>
      <c r="FL93" s="11"/>
      <c r="FM93" s="10"/>
      <c r="FN93" s="11"/>
      <c r="FO93" s="10"/>
      <c r="FP93" s="11"/>
      <c r="FQ93" s="10"/>
      <c r="FR93" s="7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03"/>
        <v>0</v>
      </c>
    </row>
    <row r="94" spans="1:188" x14ac:dyDescent="0.2">
      <c r="A94" s="20">
        <v>10</v>
      </c>
      <c r="B94" s="20">
        <v>1</v>
      </c>
      <c r="C94" s="20"/>
      <c r="D94" s="6" t="s">
        <v>195</v>
      </c>
      <c r="E94" s="3" t="s">
        <v>196</v>
      </c>
      <c r="F94" s="6">
        <f t="shared" si="82"/>
        <v>1</v>
      </c>
      <c r="G94" s="6">
        <f t="shared" si="83"/>
        <v>1</v>
      </c>
      <c r="H94" s="6">
        <f t="shared" si="84"/>
        <v>60</v>
      </c>
      <c r="I94" s="6">
        <f t="shared" si="85"/>
        <v>15</v>
      </c>
      <c r="J94" s="6">
        <f t="shared" si="86"/>
        <v>0</v>
      </c>
      <c r="K94" s="6">
        <f t="shared" si="87"/>
        <v>0</v>
      </c>
      <c r="L94" s="6">
        <f t="shared" si="88"/>
        <v>0</v>
      </c>
      <c r="M94" s="6">
        <f t="shared" si="89"/>
        <v>45</v>
      </c>
      <c r="N94" s="6">
        <f t="shared" si="90"/>
        <v>0</v>
      </c>
      <c r="O94" s="6">
        <f t="shared" si="91"/>
        <v>0</v>
      </c>
      <c r="P94" s="6">
        <f t="shared" si="92"/>
        <v>0</v>
      </c>
      <c r="Q94" s="6">
        <f t="shared" si="93"/>
        <v>0</v>
      </c>
      <c r="R94" s="7">
        <f t="shared" si="94"/>
        <v>5</v>
      </c>
      <c r="S94" s="7">
        <f t="shared" si="95"/>
        <v>3.6</v>
      </c>
      <c r="T94" s="7">
        <v>2.6</v>
      </c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96"/>
        <v>0</v>
      </c>
      <c r="AP94" s="11"/>
      <c r="AQ94" s="10"/>
      <c r="AR94" s="11"/>
      <c r="AS94" s="10"/>
      <c r="AT94" s="11"/>
      <c r="AU94" s="10"/>
      <c r="AV94" s="7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97"/>
        <v>0</v>
      </c>
      <c r="BK94" s="11"/>
      <c r="BL94" s="10"/>
      <c r="BM94" s="11"/>
      <c r="BN94" s="10"/>
      <c r="BO94" s="11"/>
      <c r="BP94" s="10"/>
      <c r="BQ94" s="7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98"/>
        <v>0</v>
      </c>
      <c r="CF94" s="11"/>
      <c r="CG94" s="10"/>
      <c r="CH94" s="11"/>
      <c r="CI94" s="10"/>
      <c r="CJ94" s="11"/>
      <c r="CK94" s="10"/>
      <c r="CL94" s="7"/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99"/>
        <v>0</v>
      </c>
      <c r="DA94" s="11"/>
      <c r="DB94" s="10"/>
      <c r="DC94" s="11"/>
      <c r="DD94" s="10"/>
      <c r="DE94" s="11"/>
      <c r="DF94" s="10"/>
      <c r="DG94" s="7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00"/>
        <v>0</v>
      </c>
      <c r="DV94" s="11">
        <v>15</v>
      </c>
      <c r="DW94" s="10" t="s">
        <v>70</v>
      </c>
      <c r="DX94" s="11"/>
      <c r="DY94" s="10"/>
      <c r="DZ94" s="11"/>
      <c r="EA94" s="10"/>
      <c r="EB94" s="7">
        <v>1.4</v>
      </c>
      <c r="EC94" s="11"/>
      <c r="ED94" s="10"/>
      <c r="EE94" s="11">
        <v>45</v>
      </c>
      <c r="EF94" s="10" t="s">
        <v>60</v>
      </c>
      <c r="EG94" s="11"/>
      <c r="EH94" s="10"/>
      <c r="EI94" s="11"/>
      <c r="EJ94" s="10"/>
      <c r="EK94" s="11"/>
      <c r="EL94" s="10"/>
      <c r="EM94" s="11"/>
      <c r="EN94" s="10"/>
      <c r="EO94" s="7">
        <v>3.6</v>
      </c>
      <c r="EP94" s="7">
        <f t="shared" si="101"/>
        <v>5</v>
      </c>
      <c r="EQ94" s="11"/>
      <c r="ER94" s="10"/>
      <c r="ES94" s="11"/>
      <c r="ET94" s="10"/>
      <c r="EU94" s="11"/>
      <c r="EV94" s="10"/>
      <c r="EW94" s="7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02"/>
        <v>0</v>
      </c>
      <c r="FL94" s="11"/>
      <c r="FM94" s="10"/>
      <c r="FN94" s="11"/>
      <c r="FO94" s="10"/>
      <c r="FP94" s="11"/>
      <c r="FQ94" s="10"/>
      <c r="FR94" s="7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03"/>
        <v>0</v>
      </c>
    </row>
    <row r="95" spans="1:188" x14ac:dyDescent="0.2">
      <c r="A95" s="20">
        <v>10</v>
      </c>
      <c r="B95" s="20">
        <v>1</v>
      </c>
      <c r="C95" s="20"/>
      <c r="D95" s="6" t="s">
        <v>197</v>
      </c>
      <c r="E95" s="3" t="s">
        <v>198</v>
      </c>
      <c r="F95" s="6">
        <f t="shared" si="82"/>
        <v>1</v>
      </c>
      <c r="G95" s="6">
        <f t="shared" si="83"/>
        <v>1</v>
      </c>
      <c r="H95" s="6">
        <f t="shared" si="84"/>
        <v>60</v>
      </c>
      <c r="I95" s="6">
        <f t="shared" si="85"/>
        <v>15</v>
      </c>
      <c r="J95" s="6">
        <f t="shared" si="86"/>
        <v>0</v>
      </c>
      <c r="K95" s="6">
        <f t="shared" si="87"/>
        <v>0</v>
      </c>
      <c r="L95" s="6">
        <f t="shared" si="88"/>
        <v>0</v>
      </c>
      <c r="M95" s="6">
        <f t="shared" si="89"/>
        <v>45</v>
      </c>
      <c r="N95" s="6">
        <f t="shared" si="90"/>
        <v>0</v>
      </c>
      <c r="O95" s="6">
        <f t="shared" si="91"/>
        <v>0</v>
      </c>
      <c r="P95" s="6">
        <f t="shared" si="92"/>
        <v>0</v>
      </c>
      <c r="Q95" s="6">
        <f t="shared" si="93"/>
        <v>0</v>
      </c>
      <c r="R95" s="7">
        <f t="shared" si="94"/>
        <v>5</v>
      </c>
      <c r="S95" s="7">
        <f t="shared" si="95"/>
        <v>3.6</v>
      </c>
      <c r="T95" s="7">
        <v>2.6</v>
      </c>
      <c r="U95" s="11"/>
      <c r="V95" s="10"/>
      <c r="W95" s="11"/>
      <c r="X95" s="10"/>
      <c r="Y95" s="11"/>
      <c r="Z95" s="10"/>
      <c r="AA95" s="7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96"/>
        <v>0</v>
      </c>
      <c r="AP95" s="11"/>
      <c r="AQ95" s="10"/>
      <c r="AR95" s="11"/>
      <c r="AS95" s="10"/>
      <c r="AT95" s="11"/>
      <c r="AU95" s="10"/>
      <c r="AV95" s="7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97"/>
        <v>0</v>
      </c>
      <c r="BK95" s="11"/>
      <c r="BL95" s="10"/>
      <c r="BM95" s="11"/>
      <c r="BN95" s="10"/>
      <c r="BO95" s="11"/>
      <c r="BP95" s="10"/>
      <c r="BQ95" s="7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98"/>
        <v>0</v>
      </c>
      <c r="CF95" s="11"/>
      <c r="CG95" s="10"/>
      <c r="CH95" s="11"/>
      <c r="CI95" s="10"/>
      <c r="CJ95" s="11"/>
      <c r="CK95" s="10"/>
      <c r="CL95" s="7"/>
      <c r="CM95" s="11"/>
      <c r="CN95" s="10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99"/>
        <v>0</v>
      </c>
      <c r="DA95" s="11"/>
      <c r="DB95" s="10"/>
      <c r="DC95" s="11"/>
      <c r="DD95" s="10"/>
      <c r="DE95" s="11"/>
      <c r="DF95" s="10"/>
      <c r="DG95" s="7"/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00"/>
        <v>0</v>
      </c>
      <c r="DV95" s="11">
        <v>15</v>
      </c>
      <c r="DW95" s="10" t="s">
        <v>70</v>
      </c>
      <c r="DX95" s="11"/>
      <c r="DY95" s="10"/>
      <c r="DZ95" s="11"/>
      <c r="EA95" s="10"/>
      <c r="EB95" s="7">
        <v>1.4</v>
      </c>
      <c r="EC95" s="11"/>
      <c r="ED95" s="10"/>
      <c r="EE95" s="11">
        <v>45</v>
      </c>
      <c r="EF95" s="10" t="s">
        <v>60</v>
      </c>
      <c r="EG95" s="11"/>
      <c r="EH95" s="10"/>
      <c r="EI95" s="11"/>
      <c r="EJ95" s="10"/>
      <c r="EK95" s="11"/>
      <c r="EL95" s="10"/>
      <c r="EM95" s="11"/>
      <c r="EN95" s="10"/>
      <c r="EO95" s="7">
        <v>3.6</v>
      </c>
      <c r="EP95" s="7">
        <f t="shared" si="101"/>
        <v>5</v>
      </c>
      <c r="EQ95" s="11"/>
      <c r="ER95" s="10"/>
      <c r="ES95" s="11"/>
      <c r="ET95" s="10"/>
      <c r="EU95" s="11"/>
      <c r="EV95" s="10"/>
      <c r="EW95" s="7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02"/>
        <v>0</v>
      </c>
      <c r="FL95" s="11"/>
      <c r="FM95" s="10"/>
      <c r="FN95" s="11"/>
      <c r="FO95" s="10"/>
      <c r="FP95" s="11"/>
      <c r="FQ95" s="10"/>
      <c r="FR95" s="7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03"/>
        <v>0</v>
      </c>
    </row>
    <row r="96" spans="1:188" x14ac:dyDescent="0.2">
      <c r="A96" s="20">
        <v>11</v>
      </c>
      <c r="B96" s="20">
        <v>1</v>
      </c>
      <c r="C96" s="20"/>
      <c r="D96" s="6" t="s">
        <v>199</v>
      </c>
      <c r="E96" s="3" t="s">
        <v>200</v>
      </c>
      <c r="F96" s="6">
        <f t="shared" si="82"/>
        <v>0</v>
      </c>
      <c r="G96" s="6">
        <f t="shared" si="83"/>
        <v>2</v>
      </c>
      <c r="H96" s="6">
        <f t="shared" si="84"/>
        <v>45</v>
      </c>
      <c r="I96" s="6">
        <f t="shared" si="85"/>
        <v>15</v>
      </c>
      <c r="J96" s="6">
        <f t="shared" si="86"/>
        <v>0</v>
      </c>
      <c r="K96" s="6">
        <f t="shared" si="87"/>
        <v>0</v>
      </c>
      <c r="L96" s="6">
        <f t="shared" si="88"/>
        <v>0</v>
      </c>
      <c r="M96" s="6">
        <f t="shared" si="89"/>
        <v>30</v>
      </c>
      <c r="N96" s="6">
        <f t="shared" si="90"/>
        <v>0</v>
      </c>
      <c r="O96" s="6">
        <f t="shared" si="91"/>
        <v>0</v>
      </c>
      <c r="P96" s="6">
        <f t="shared" si="92"/>
        <v>0</v>
      </c>
      <c r="Q96" s="6">
        <f t="shared" si="93"/>
        <v>0</v>
      </c>
      <c r="R96" s="7">
        <f t="shared" si="94"/>
        <v>3</v>
      </c>
      <c r="S96" s="7">
        <f t="shared" si="95"/>
        <v>2</v>
      </c>
      <c r="T96" s="7">
        <v>1.8</v>
      </c>
      <c r="U96" s="11"/>
      <c r="V96" s="10"/>
      <c r="W96" s="11"/>
      <c r="X96" s="10"/>
      <c r="Y96" s="11"/>
      <c r="Z96" s="10"/>
      <c r="AA96" s="7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96"/>
        <v>0</v>
      </c>
      <c r="AP96" s="11"/>
      <c r="AQ96" s="10"/>
      <c r="AR96" s="11"/>
      <c r="AS96" s="10"/>
      <c r="AT96" s="11"/>
      <c r="AU96" s="10"/>
      <c r="AV96" s="7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97"/>
        <v>0</v>
      </c>
      <c r="BK96" s="11"/>
      <c r="BL96" s="10"/>
      <c r="BM96" s="11"/>
      <c r="BN96" s="10"/>
      <c r="BO96" s="11"/>
      <c r="BP96" s="10"/>
      <c r="BQ96" s="7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98"/>
        <v>0</v>
      </c>
      <c r="CF96" s="11"/>
      <c r="CG96" s="10"/>
      <c r="CH96" s="11"/>
      <c r="CI96" s="10"/>
      <c r="CJ96" s="11"/>
      <c r="CK96" s="10"/>
      <c r="CL96" s="7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99"/>
        <v>0</v>
      </c>
      <c r="DA96" s="11"/>
      <c r="DB96" s="10"/>
      <c r="DC96" s="11"/>
      <c r="DD96" s="10"/>
      <c r="DE96" s="11"/>
      <c r="DF96" s="10"/>
      <c r="DG96" s="7"/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00"/>
        <v>0</v>
      </c>
      <c r="DV96" s="11">
        <v>15</v>
      </c>
      <c r="DW96" s="10" t="s">
        <v>60</v>
      </c>
      <c r="DX96" s="11"/>
      <c r="DY96" s="10"/>
      <c r="DZ96" s="11"/>
      <c r="EA96" s="10"/>
      <c r="EB96" s="7">
        <v>1</v>
      </c>
      <c r="EC96" s="11"/>
      <c r="ED96" s="10"/>
      <c r="EE96" s="11">
        <v>30</v>
      </c>
      <c r="EF96" s="10" t="s">
        <v>60</v>
      </c>
      <c r="EG96" s="11"/>
      <c r="EH96" s="10"/>
      <c r="EI96" s="11"/>
      <c r="EJ96" s="10"/>
      <c r="EK96" s="11"/>
      <c r="EL96" s="10"/>
      <c r="EM96" s="11"/>
      <c r="EN96" s="10"/>
      <c r="EO96" s="7">
        <v>2</v>
      </c>
      <c r="EP96" s="7">
        <f t="shared" si="101"/>
        <v>3</v>
      </c>
      <c r="EQ96" s="11"/>
      <c r="ER96" s="10"/>
      <c r="ES96" s="11"/>
      <c r="ET96" s="10"/>
      <c r="EU96" s="11"/>
      <c r="EV96" s="10"/>
      <c r="EW96" s="7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02"/>
        <v>0</v>
      </c>
      <c r="FL96" s="11"/>
      <c r="FM96" s="10"/>
      <c r="FN96" s="11"/>
      <c r="FO96" s="10"/>
      <c r="FP96" s="11"/>
      <c r="FQ96" s="10"/>
      <c r="FR96" s="7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03"/>
        <v>0</v>
      </c>
    </row>
    <row r="97" spans="1:188" x14ac:dyDescent="0.2">
      <c r="A97" s="20">
        <v>11</v>
      </c>
      <c r="B97" s="20">
        <v>1</v>
      </c>
      <c r="C97" s="20"/>
      <c r="D97" s="6" t="s">
        <v>201</v>
      </c>
      <c r="E97" s="3" t="s">
        <v>202</v>
      </c>
      <c r="F97" s="6">
        <f t="shared" si="82"/>
        <v>0</v>
      </c>
      <c r="G97" s="6">
        <f t="shared" si="83"/>
        <v>2</v>
      </c>
      <c r="H97" s="6">
        <f t="shared" si="84"/>
        <v>45</v>
      </c>
      <c r="I97" s="6">
        <f t="shared" si="85"/>
        <v>15</v>
      </c>
      <c r="J97" s="6">
        <f t="shared" si="86"/>
        <v>0</v>
      </c>
      <c r="K97" s="6">
        <f t="shared" si="87"/>
        <v>0</v>
      </c>
      <c r="L97" s="6">
        <f t="shared" si="88"/>
        <v>0</v>
      </c>
      <c r="M97" s="6">
        <f t="shared" si="89"/>
        <v>30</v>
      </c>
      <c r="N97" s="6">
        <f t="shared" si="90"/>
        <v>0</v>
      </c>
      <c r="O97" s="6">
        <f t="shared" si="91"/>
        <v>0</v>
      </c>
      <c r="P97" s="6">
        <f t="shared" si="92"/>
        <v>0</v>
      </c>
      <c r="Q97" s="6">
        <f t="shared" si="93"/>
        <v>0</v>
      </c>
      <c r="R97" s="7">
        <f t="shared" si="94"/>
        <v>3</v>
      </c>
      <c r="S97" s="7">
        <f t="shared" si="95"/>
        <v>2</v>
      </c>
      <c r="T97" s="7">
        <v>1.8</v>
      </c>
      <c r="U97" s="11"/>
      <c r="V97" s="10"/>
      <c r="W97" s="11"/>
      <c r="X97" s="10"/>
      <c r="Y97" s="11"/>
      <c r="Z97" s="10"/>
      <c r="AA97" s="7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96"/>
        <v>0</v>
      </c>
      <c r="AP97" s="11"/>
      <c r="AQ97" s="10"/>
      <c r="AR97" s="11"/>
      <c r="AS97" s="10"/>
      <c r="AT97" s="11"/>
      <c r="AU97" s="10"/>
      <c r="AV97" s="7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97"/>
        <v>0</v>
      </c>
      <c r="BK97" s="11"/>
      <c r="BL97" s="10"/>
      <c r="BM97" s="11"/>
      <c r="BN97" s="10"/>
      <c r="BO97" s="11"/>
      <c r="BP97" s="10"/>
      <c r="BQ97" s="7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98"/>
        <v>0</v>
      </c>
      <c r="CF97" s="11"/>
      <c r="CG97" s="10"/>
      <c r="CH97" s="11"/>
      <c r="CI97" s="10"/>
      <c r="CJ97" s="11"/>
      <c r="CK97" s="10"/>
      <c r="CL97" s="7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99"/>
        <v>0</v>
      </c>
      <c r="DA97" s="11"/>
      <c r="DB97" s="10"/>
      <c r="DC97" s="11"/>
      <c r="DD97" s="10"/>
      <c r="DE97" s="11"/>
      <c r="DF97" s="10"/>
      <c r="DG97" s="7"/>
      <c r="DH97" s="11"/>
      <c r="DI97" s="10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00"/>
        <v>0</v>
      </c>
      <c r="DV97" s="11">
        <v>15</v>
      </c>
      <c r="DW97" s="10" t="s">
        <v>60</v>
      </c>
      <c r="DX97" s="11"/>
      <c r="DY97" s="10"/>
      <c r="DZ97" s="11"/>
      <c r="EA97" s="10"/>
      <c r="EB97" s="7">
        <v>1</v>
      </c>
      <c r="EC97" s="11"/>
      <c r="ED97" s="10"/>
      <c r="EE97" s="11">
        <v>30</v>
      </c>
      <c r="EF97" s="10" t="s">
        <v>60</v>
      </c>
      <c r="EG97" s="11"/>
      <c r="EH97" s="10"/>
      <c r="EI97" s="11"/>
      <c r="EJ97" s="10"/>
      <c r="EK97" s="11"/>
      <c r="EL97" s="10"/>
      <c r="EM97" s="11"/>
      <c r="EN97" s="10"/>
      <c r="EO97" s="7">
        <v>2</v>
      </c>
      <c r="EP97" s="7">
        <f t="shared" si="101"/>
        <v>3</v>
      </c>
      <c r="EQ97" s="11"/>
      <c r="ER97" s="10"/>
      <c r="ES97" s="11"/>
      <c r="ET97" s="10"/>
      <c r="EU97" s="11"/>
      <c r="EV97" s="10"/>
      <c r="EW97" s="7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02"/>
        <v>0</v>
      </c>
      <c r="FL97" s="11"/>
      <c r="FM97" s="10"/>
      <c r="FN97" s="11"/>
      <c r="FO97" s="10"/>
      <c r="FP97" s="11"/>
      <c r="FQ97" s="10"/>
      <c r="FR97" s="7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03"/>
        <v>0</v>
      </c>
    </row>
    <row r="98" spans="1:188" x14ac:dyDescent="0.2">
      <c r="A98" s="20">
        <v>12</v>
      </c>
      <c r="B98" s="20">
        <v>1</v>
      </c>
      <c r="C98" s="20"/>
      <c r="D98" s="6" t="s">
        <v>203</v>
      </c>
      <c r="E98" s="3" t="s">
        <v>204</v>
      </c>
      <c r="F98" s="6">
        <f t="shared" si="82"/>
        <v>1</v>
      </c>
      <c r="G98" s="6">
        <f t="shared" si="83"/>
        <v>1</v>
      </c>
      <c r="H98" s="6">
        <f t="shared" si="84"/>
        <v>45</v>
      </c>
      <c r="I98" s="6">
        <f t="shared" si="85"/>
        <v>15</v>
      </c>
      <c r="J98" s="6">
        <f t="shared" si="86"/>
        <v>0</v>
      </c>
      <c r="K98" s="6">
        <f t="shared" si="87"/>
        <v>0</v>
      </c>
      <c r="L98" s="6">
        <f t="shared" si="88"/>
        <v>0</v>
      </c>
      <c r="M98" s="6">
        <f t="shared" si="89"/>
        <v>30</v>
      </c>
      <c r="N98" s="6">
        <f t="shared" si="90"/>
        <v>0</v>
      </c>
      <c r="O98" s="6">
        <f t="shared" si="91"/>
        <v>0</v>
      </c>
      <c r="P98" s="6">
        <f t="shared" si="92"/>
        <v>0</v>
      </c>
      <c r="Q98" s="6">
        <f t="shared" si="93"/>
        <v>0</v>
      </c>
      <c r="R98" s="7">
        <f t="shared" si="94"/>
        <v>4</v>
      </c>
      <c r="S98" s="7">
        <f t="shared" si="95"/>
        <v>2.8</v>
      </c>
      <c r="T98" s="7">
        <v>2</v>
      </c>
      <c r="U98" s="11"/>
      <c r="V98" s="10"/>
      <c r="W98" s="11"/>
      <c r="X98" s="10"/>
      <c r="Y98" s="11"/>
      <c r="Z98" s="10"/>
      <c r="AA98" s="7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96"/>
        <v>0</v>
      </c>
      <c r="AP98" s="11"/>
      <c r="AQ98" s="10"/>
      <c r="AR98" s="11"/>
      <c r="AS98" s="10"/>
      <c r="AT98" s="11"/>
      <c r="AU98" s="10"/>
      <c r="AV98" s="7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97"/>
        <v>0</v>
      </c>
      <c r="BK98" s="11"/>
      <c r="BL98" s="10"/>
      <c r="BM98" s="11"/>
      <c r="BN98" s="10"/>
      <c r="BO98" s="11"/>
      <c r="BP98" s="10"/>
      <c r="BQ98" s="7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98"/>
        <v>0</v>
      </c>
      <c r="CF98" s="11"/>
      <c r="CG98" s="10"/>
      <c r="CH98" s="11"/>
      <c r="CI98" s="10"/>
      <c r="CJ98" s="11"/>
      <c r="CK98" s="10"/>
      <c r="CL98" s="7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99"/>
        <v>0</v>
      </c>
      <c r="DA98" s="11"/>
      <c r="DB98" s="10"/>
      <c r="DC98" s="11"/>
      <c r="DD98" s="10"/>
      <c r="DE98" s="11"/>
      <c r="DF98" s="10"/>
      <c r="DG98" s="7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00"/>
        <v>0</v>
      </c>
      <c r="DV98" s="11">
        <v>15</v>
      </c>
      <c r="DW98" s="10" t="s">
        <v>70</v>
      </c>
      <c r="DX98" s="11"/>
      <c r="DY98" s="10"/>
      <c r="DZ98" s="11"/>
      <c r="EA98" s="10"/>
      <c r="EB98" s="7">
        <v>1.2</v>
      </c>
      <c r="EC98" s="11"/>
      <c r="ED98" s="10"/>
      <c r="EE98" s="11">
        <v>30</v>
      </c>
      <c r="EF98" s="10" t="s">
        <v>60</v>
      </c>
      <c r="EG98" s="11"/>
      <c r="EH98" s="10"/>
      <c r="EI98" s="11"/>
      <c r="EJ98" s="10"/>
      <c r="EK98" s="11"/>
      <c r="EL98" s="10"/>
      <c r="EM98" s="11"/>
      <c r="EN98" s="10"/>
      <c r="EO98" s="7">
        <v>2.8</v>
      </c>
      <c r="EP98" s="7">
        <f t="shared" si="101"/>
        <v>4</v>
      </c>
      <c r="EQ98" s="11"/>
      <c r="ER98" s="10"/>
      <c r="ES98" s="11"/>
      <c r="ET98" s="10"/>
      <c r="EU98" s="11"/>
      <c r="EV98" s="10"/>
      <c r="EW98" s="7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02"/>
        <v>0</v>
      </c>
      <c r="FL98" s="11"/>
      <c r="FM98" s="10"/>
      <c r="FN98" s="11"/>
      <c r="FO98" s="10"/>
      <c r="FP98" s="11"/>
      <c r="FQ98" s="10"/>
      <c r="FR98" s="7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03"/>
        <v>0</v>
      </c>
    </row>
    <row r="99" spans="1:188" x14ac:dyDescent="0.2">
      <c r="A99" s="20">
        <v>12</v>
      </c>
      <c r="B99" s="20">
        <v>1</v>
      </c>
      <c r="C99" s="20"/>
      <c r="D99" s="6" t="s">
        <v>205</v>
      </c>
      <c r="E99" s="3" t="s">
        <v>206</v>
      </c>
      <c r="F99" s="6">
        <f t="shared" si="82"/>
        <v>1</v>
      </c>
      <c r="G99" s="6">
        <f t="shared" si="83"/>
        <v>1</v>
      </c>
      <c r="H99" s="6">
        <f t="shared" si="84"/>
        <v>45</v>
      </c>
      <c r="I99" s="6">
        <f t="shared" si="85"/>
        <v>15</v>
      </c>
      <c r="J99" s="6">
        <f t="shared" si="86"/>
        <v>0</v>
      </c>
      <c r="K99" s="6">
        <f t="shared" si="87"/>
        <v>0</v>
      </c>
      <c r="L99" s="6">
        <f t="shared" si="88"/>
        <v>0</v>
      </c>
      <c r="M99" s="6">
        <f t="shared" si="89"/>
        <v>30</v>
      </c>
      <c r="N99" s="6">
        <f t="shared" si="90"/>
        <v>0</v>
      </c>
      <c r="O99" s="6">
        <f t="shared" si="91"/>
        <v>0</v>
      </c>
      <c r="P99" s="6">
        <f t="shared" si="92"/>
        <v>0</v>
      </c>
      <c r="Q99" s="6">
        <f t="shared" si="93"/>
        <v>0</v>
      </c>
      <c r="R99" s="7">
        <f t="shared" si="94"/>
        <v>4</v>
      </c>
      <c r="S99" s="7">
        <f t="shared" si="95"/>
        <v>2.8</v>
      </c>
      <c r="T99" s="7">
        <v>2</v>
      </c>
      <c r="U99" s="11"/>
      <c r="V99" s="10"/>
      <c r="W99" s="11"/>
      <c r="X99" s="10"/>
      <c r="Y99" s="11"/>
      <c r="Z99" s="10"/>
      <c r="AA99" s="7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96"/>
        <v>0</v>
      </c>
      <c r="AP99" s="11"/>
      <c r="AQ99" s="10"/>
      <c r="AR99" s="11"/>
      <c r="AS99" s="10"/>
      <c r="AT99" s="11"/>
      <c r="AU99" s="10"/>
      <c r="AV99" s="7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97"/>
        <v>0</v>
      </c>
      <c r="BK99" s="11"/>
      <c r="BL99" s="10"/>
      <c r="BM99" s="11"/>
      <c r="BN99" s="10"/>
      <c r="BO99" s="11"/>
      <c r="BP99" s="10"/>
      <c r="BQ99" s="7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98"/>
        <v>0</v>
      </c>
      <c r="CF99" s="11"/>
      <c r="CG99" s="10"/>
      <c r="CH99" s="11"/>
      <c r="CI99" s="10"/>
      <c r="CJ99" s="11"/>
      <c r="CK99" s="10"/>
      <c r="CL99" s="7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99"/>
        <v>0</v>
      </c>
      <c r="DA99" s="11"/>
      <c r="DB99" s="10"/>
      <c r="DC99" s="11"/>
      <c r="DD99" s="10"/>
      <c r="DE99" s="11"/>
      <c r="DF99" s="10"/>
      <c r="DG99" s="7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00"/>
        <v>0</v>
      </c>
      <c r="DV99" s="11">
        <v>15</v>
      </c>
      <c r="DW99" s="10" t="s">
        <v>70</v>
      </c>
      <c r="DX99" s="11"/>
      <c r="DY99" s="10"/>
      <c r="DZ99" s="11"/>
      <c r="EA99" s="10"/>
      <c r="EB99" s="7">
        <v>1.2</v>
      </c>
      <c r="EC99" s="11"/>
      <c r="ED99" s="10"/>
      <c r="EE99" s="11">
        <v>30</v>
      </c>
      <c r="EF99" s="10" t="s">
        <v>60</v>
      </c>
      <c r="EG99" s="11"/>
      <c r="EH99" s="10"/>
      <c r="EI99" s="11"/>
      <c r="EJ99" s="10"/>
      <c r="EK99" s="11"/>
      <c r="EL99" s="10"/>
      <c r="EM99" s="11"/>
      <c r="EN99" s="10"/>
      <c r="EO99" s="7">
        <v>2.8</v>
      </c>
      <c r="EP99" s="7">
        <f t="shared" si="101"/>
        <v>4</v>
      </c>
      <c r="EQ99" s="11"/>
      <c r="ER99" s="10"/>
      <c r="ES99" s="11"/>
      <c r="ET99" s="10"/>
      <c r="EU99" s="11"/>
      <c r="EV99" s="10"/>
      <c r="EW99" s="7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02"/>
        <v>0</v>
      </c>
      <c r="FL99" s="11"/>
      <c r="FM99" s="10"/>
      <c r="FN99" s="11"/>
      <c r="FO99" s="10"/>
      <c r="FP99" s="11"/>
      <c r="FQ99" s="10"/>
      <c r="FR99" s="7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03"/>
        <v>0</v>
      </c>
    </row>
    <row r="100" spans="1:188" x14ac:dyDescent="0.2">
      <c r="A100" s="20">
        <v>13</v>
      </c>
      <c r="B100" s="20">
        <v>1</v>
      </c>
      <c r="C100" s="20"/>
      <c r="D100" s="6" t="s">
        <v>207</v>
      </c>
      <c r="E100" s="3" t="s">
        <v>208</v>
      </c>
      <c r="F100" s="6">
        <f t="shared" si="82"/>
        <v>1</v>
      </c>
      <c r="G100" s="6">
        <f t="shared" si="83"/>
        <v>1</v>
      </c>
      <c r="H100" s="6">
        <f t="shared" si="84"/>
        <v>50</v>
      </c>
      <c r="I100" s="6">
        <f t="shared" si="85"/>
        <v>30</v>
      </c>
      <c r="J100" s="6">
        <f t="shared" si="86"/>
        <v>0</v>
      </c>
      <c r="K100" s="6">
        <f t="shared" si="87"/>
        <v>0</v>
      </c>
      <c r="L100" s="6">
        <f t="shared" si="88"/>
        <v>0</v>
      </c>
      <c r="M100" s="6">
        <f t="shared" si="89"/>
        <v>0</v>
      </c>
      <c r="N100" s="6">
        <f t="shared" si="90"/>
        <v>0</v>
      </c>
      <c r="O100" s="6">
        <f t="shared" si="91"/>
        <v>20</v>
      </c>
      <c r="P100" s="6">
        <f t="shared" si="92"/>
        <v>0</v>
      </c>
      <c r="Q100" s="6">
        <f t="shared" si="93"/>
        <v>0</v>
      </c>
      <c r="R100" s="7">
        <f t="shared" si="94"/>
        <v>4</v>
      </c>
      <c r="S100" s="7">
        <f t="shared" si="95"/>
        <v>1.8</v>
      </c>
      <c r="T100" s="7">
        <v>2.2000000000000002</v>
      </c>
      <c r="U100" s="11"/>
      <c r="V100" s="10"/>
      <c r="W100" s="11"/>
      <c r="X100" s="10"/>
      <c r="Y100" s="11"/>
      <c r="Z100" s="10"/>
      <c r="AA100" s="7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96"/>
        <v>0</v>
      </c>
      <c r="AP100" s="11"/>
      <c r="AQ100" s="10"/>
      <c r="AR100" s="11"/>
      <c r="AS100" s="10"/>
      <c r="AT100" s="11"/>
      <c r="AU100" s="10"/>
      <c r="AV100" s="7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97"/>
        <v>0</v>
      </c>
      <c r="BK100" s="11"/>
      <c r="BL100" s="10"/>
      <c r="BM100" s="11"/>
      <c r="BN100" s="10"/>
      <c r="BO100" s="11"/>
      <c r="BP100" s="10"/>
      <c r="BQ100" s="7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98"/>
        <v>0</v>
      </c>
      <c r="CF100" s="11"/>
      <c r="CG100" s="10"/>
      <c r="CH100" s="11"/>
      <c r="CI100" s="10"/>
      <c r="CJ100" s="11"/>
      <c r="CK100" s="10"/>
      <c r="CL100" s="7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99"/>
        <v>0</v>
      </c>
      <c r="DA100" s="11"/>
      <c r="DB100" s="10"/>
      <c r="DC100" s="11"/>
      <c r="DD100" s="10"/>
      <c r="DE100" s="11"/>
      <c r="DF100" s="10"/>
      <c r="DG100" s="7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00"/>
        <v>0</v>
      </c>
      <c r="DV100" s="11"/>
      <c r="DW100" s="10"/>
      <c r="DX100" s="11"/>
      <c r="DY100" s="10"/>
      <c r="DZ100" s="11"/>
      <c r="EA100" s="10"/>
      <c r="EB100" s="7"/>
      <c r="EC100" s="11"/>
      <c r="ED100" s="10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01"/>
        <v>0</v>
      </c>
      <c r="EQ100" s="11">
        <v>30</v>
      </c>
      <c r="ER100" s="10" t="s">
        <v>70</v>
      </c>
      <c r="ES100" s="11"/>
      <c r="ET100" s="10"/>
      <c r="EU100" s="11"/>
      <c r="EV100" s="10"/>
      <c r="EW100" s="7">
        <v>2.2000000000000002</v>
      </c>
      <c r="EX100" s="11"/>
      <c r="EY100" s="10"/>
      <c r="EZ100" s="11"/>
      <c r="FA100" s="10"/>
      <c r="FB100" s="11"/>
      <c r="FC100" s="10"/>
      <c r="FD100" s="11">
        <v>20</v>
      </c>
      <c r="FE100" s="10" t="s">
        <v>60</v>
      </c>
      <c r="FF100" s="11"/>
      <c r="FG100" s="10"/>
      <c r="FH100" s="11"/>
      <c r="FI100" s="10"/>
      <c r="FJ100" s="7">
        <v>1.8</v>
      </c>
      <c r="FK100" s="7">
        <f t="shared" si="102"/>
        <v>4</v>
      </c>
      <c r="FL100" s="11"/>
      <c r="FM100" s="10"/>
      <c r="FN100" s="11"/>
      <c r="FO100" s="10"/>
      <c r="FP100" s="11"/>
      <c r="FQ100" s="10"/>
      <c r="FR100" s="7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03"/>
        <v>0</v>
      </c>
    </row>
    <row r="101" spans="1:188" x14ac:dyDescent="0.2">
      <c r="A101" s="20">
        <v>13</v>
      </c>
      <c r="B101" s="20">
        <v>1</v>
      </c>
      <c r="C101" s="20"/>
      <c r="D101" s="6" t="s">
        <v>209</v>
      </c>
      <c r="E101" s="3" t="s">
        <v>210</v>
      </c>
      <c r="F101" s="6">
        <f t="shared" si="82"/>
        <v>1</v>
      </c>
      <c r="G101" s="6">
        <f t="shared" si="83"/>
        <v>1</v>
      </c>
      <c r="H101" s="6">
        <f t="shared" si="84"/>
        <v>50</v>
      </c>
      <c r="I101" s="6">
        <f t="shared" si="85"/>
        <v>30</v>
      </c>
      <c r="J101" s="6">
        <f t="shared" si="86"/>
        <v>0</v>
      </c>
      <c r="K101" s="6">
        <f t="shared" si="87"/>
        <v>0</v>
      </c>
      <c r="L101" s="6">
        <f t="shared" si="88"/>
        <v>0</v>
      </c>
      <c r="M101" s="6">
        <f t="shared" si="89"/>
        <v>0</v>
      </c>
      <c r="N101" s="6">
        <f t="shared" si="90"/>
        <v>0</v>
      </c>
      <c r="O101" s="6">
        <f t="shared" si="91"/>
        <v>20</v>
      </c>
      <c r="P101" s="6">
        <f t="shared" si="92"/>
        <v>0</v>
      </c>
      <c r="Q101" s="6">
        <f t="shared" si="93"/>
        <v>0</v>
      </c>
      <c r="R101" s="7">
        <f t="shared" si="94"/>
        <v>4</v>
      </c>
      <c r="S101" s="7">
        <f t="shared" si="95"/>
        <v>1.8</v>
      </c>
      <c r="T101" s="7">
        <v>2.2000000000000002</v>
      </c>
      <c r="U101" s="11"/>
      <c r="V101" s="10"/>
      <c r="W101" s="11"/>
      <c r="X101" s="10"/>
      <c r="Y101" s="11"/>
      <c r="Z101" s="10"/>
      <c r="AA101" s="7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96"/>
        <v>0</v>
      </c>
      <c r="AP101" s="11"/>
      <c r="AQ101" s="10"/>
      <c r="AR101" s="11"/>
      <c r="AS101" s="10"/>
      <c r="AT101" s="11"/>
      <c r="AU101" s="10"/>
      <c r="AV101" s="7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97"/>
        <v>0</v>
      </c>
      <c r="BK101" s="11"/>
      <c r="BL101" s="10"/>
      <c r="BM101" s="11"/>
      <c r="BN101" s="10"/>
      <c r="BO101" s="11"/>
      <c r="BP101" s="10"/>
      <c r="BQ101" s="7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98"/>
        <v>0</v>
      </c>
      <c r="CF101" s="11"/>
      <c r="CG101" s="10"/>
      <c r="CH101" s="11"/>
      <c r="CI101" s="10"/>
      <c r="CJ101" s="11"/>
      <c r="CK101" s="10"/>
      <c r="CL101" s="7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99"/>
        <v>0</v>
      </c>
      <c r="DA101" s="11"/>
      <c r="DB101" s="10"/>
      <c r="DC101" s="11"/>
      <c r="DD101" s="10"/>
      <c r="DE101" s="11"/>
      <c r="DF101" s="10"/>
      <c r="DG101" s="7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00"/>
        <v>0</v>
      </c>
      <c r="DV101" s="11"/>
      <c r="DW101" s="10"/>
      <c r="DX101" s="11"/>
      <c r="DY101" s="10"/>
      <c r="DZ101" s="11"/>
      <c r="EA101" s="10"/>
      <c r="EB101" s="7"/>
      <c r="EC101" s="11"/>
      <c r="ED101" s="10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01"/>
        <v>0</v>
      </c>
      <c r="EQ101" s="11">
        <v>30</v>
      </c>
      <c r="ER101" s="10" t="s">
        <v>70</v>
      </c>
      <c r="ES101" s="11"/>
      <c r="ET101" s="10"/>
      <c r="EU101" s="11"/>
      <c r="EV101" s="10"/>
      <c r="EW101" s="7">
        <v>2.2000000000000002</v>
      </c>
      <c r="EX101" s="11"/>
      <c r="EY101" s="10"/>
      <c r="EZ101" s="11"/>
      <c r="FA101" s="10"/>
      <c r="FB101" s="11"/>
      <c r="FC101" s="10"/>
      <c r="FD101" s="11">
        <v>20</v>
      </c>
      <c r="FE101" s="10" t="s">
        <v>60</v>
      </c>
      <c r="FF101" s="11"/>
      <c r="FG101" s="10"/>
      <c r="FH101" s="11"/>
      <c r="FI101" s="10"/>
      <c r="FJ101" s="7">
        <v>1.8</v>
      </c>
      <c r="FK101" s="7">
        <f t="shared" si="102"/>
        <v>4</v>
      </c>
      <c r="FL101" s="11"/>
      <c r="FM101" s="10"/>
      <c r="FN101" s="11"/>
      <c r="FO101" s="10"/>
      <c r="FP101" s="11"/>
      <c r="FQ101" s="10"/>
      <c r="FR101" s="7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03"/>
        <v>0</v>
      </c>
    </row>
    <row r="102" spans="1:188" x14ac:dyDescent="0.2">
      <c r="A102" s="20">
        <v>14</v>
      </c>
      <c r="B102" s="20">
        <v>1</v>
      </c>
      <c r="C102" s="20"/>
      <c r="D102" s="6" t="s">
        <v>211</v>
      </c>
      <c r="E102" s="3" t="s">
        <v>212</v>
      </c>
      <c r="F102" s="6">
        <f t="shared" si="82"/>
        <v>1</v>
      </c>
      <c r="G102" s="6">
        <f t="shared" si="83"/>
        <v>1</v>
      </c>
      <c r="H102" s="6">
        <f t="shared" si="84"/>
        <v>30</v>
      </c>
      <c r="I102" s="6">
        <f t="shared" si="85"/>
        <v>15</v>
      </c>
      <c r="J102" s="6">
        <f t="shared" si="86"/>
        <v>0</v>
      </c>
      <c r="K102" s="6">
        <f t="shared" si="87"/>
        <v>0</v>
      </c>
      <c r="L102" s="6">
        <f t="shared" si="88"/>
        <v>0</v>
      </c>
      <c r="M102" s="6">
        <f t="shared" si="89"/>
        <v>15</v>
      </c>
      <c r="N102" s="6">
        <f t="shared" si="90"/>
        <v>0</v>
      </c>
      <c r="O102" s="6">
        <f t="shared" si="91"/>
        <v>0</v>
      </c>
      <c r="P102" s="6">
        <f t="shared" si="92"/>
        <v>0</v>
      </c>
      <c r="Q102" s="6">
        <f t="shared" si="93"/>
        <v>0</v>
      </c>
      <c r="R102" s="7">
        <f t="shared" si="94"/>
        <v>3</v>
      </c>
      <c r="S102" s="7">
        <f t="shared" si="95"/>
        <v>1.6</v>
      </c>
      <c r="T102" s="7">
        <v>1.4</v>
      </c>
      <c r="U102" s="11"/>
      <c r="V102" s="10"/>
      <c r="W102" s="11"/>
      <c r="X102" s="10"/>
      <c r="Y102" s="11"/>
      <c r="Z102" s="10"/>
      <c r="AA102" s="7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96"/>
        <v>0</v>
      </c>
      <c r="AP102" s="11"/>
      <c r="AQ102" s="10"/>
      <c r="AR102" s="11"/>
      <c r="AS102" s="10"/>
      <c r="AT102" s="11"/>
      <c r="AU102" s="10"/>
      <c r="AV102" s="7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97"/>
        <v>0</v>
      </c>
      <c r="BK102" s="11"/>
      <c r="BL102" s="10"/>
      <c r="BM102" s="11"/>
      <c r="BN102" s="10"/>
      <c r="BO102" s="11"/>
      <c r="BP102" s="10"/>
      <c r="BQ102" s="7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98"/>
        <v>0</v>
      </c>
      <c r="CF102" s="11"/>
      <c r="CG102" s="10"/>
      <c r="CH102" s="11"/>
      <c r="CI102" s="10"/>
      <c r="CJ102" s="11"/>
      <c r="CK102" s="10"/>
      <c r="CL102" s="7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99"/>
        <v>0</v>
      </c>
      <c r="DA102" s="11"/>
      <c r="DB102" s="10"/>
      <c r="DC102" s="11"/>
      <c r="DD102" s="10"/>
      <c r="DE102" s="11"/>
      <c r="DF102" s="10"/>
      <c r="DG102" s="7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00"/>
        <v>0</v>
      </c>
      <c r="DV102" s="11"/>
      <c r="DW102" s="10"/>
      <c r="DX102" s="11"/>
      <c r="DY102" s="10"/>
      <c r="DZ102" s="11"/>
      <c r="EA102" s="10"/>
      <c r="EB102" s="7"/>
      <c r="EC102" s="11"/>
      <c r="ED102" s="10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01"/>
        <v>0</v>
      </c>
      <c r="EQ102" s="11">
        <v>15</v>
      </c>
      <c r="ER102" s="10" t="s">
        <v>70</v>
      </c>
      <c r="ES102" s="11"/>
      <c r="ET102" s="10"/>
      <c r="EU102" s="11"/>
      <c r="EV102" s="10"/>
      <c r="EW102" s="7">
        <v>1.4</v>
      </c>
      <c r="EX102" s="11"/>
      <c r="EY102" s="10"/>
      <c r="EZ102" s="11">
        <v>15</v>
      </c>
      <c r="FA102" s="10" t="s">
        <v>60</v>
      </c>
      <c r="FB102" s="11"/>
      <c r="FC102" s="10"/>
      <c r="FD102" s="11"/>
      <c r="FE102" s="10"/>
      <c r="FF102" s="11"/>
      <c r="FG102" s="10"/>
      <c r="FH102" s="11"/>
      <c r="FI102" s="10"/>
      <c r="FJ102" s="7">
        <v>1.6</v>
      </c>
      <c r="FK102" s="7">
        <f t="shared" si="102"/>
        <v>3</v>
      </c>
      <c r="FL102" s="11"/>
      <c r="FM102" s="10"/>
      <c r="FN102" s="11"/>
      <c r="FO102" s="10"/>
      <c r="FP102" s="11"/>
      <c r="FQ102" s="10"/>
      <c r="FR102" s="7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03"/>
        <v>0</v>
      </c>
    </row>
    <row r="103" spans="1:188" x14ac:dyDescent="0.2">
      <c r="A103" s="20">
        <v>14</v>
      </c>
      <c r="B103" s="20">
        <v>1</v>
      </c>
      <c r="C103" s="20"/>
      <c r="D103" s="6" t="s">
        <v>213</v>
      </c>
      <c r="E103" s="3" t="s">
        <v>214</v>
      </c>
      <c r="F103" s="6">
        <f t="shared" si="82"/>
        <v>1</v>
      </c>
      <c r="G103" s="6">
        <f t="shared" si="83"/>
        <v>1</v>
      </c>
      <c r="H103" s="6">
        <f t="shared" si="84"/>
        <v>30</v>
      </c>
      <c r="I103" s="6">
        <f t="shared" si="85"/>
        <v>15</v>
      </c>
      <c r="J103" s="6">
        <f t="shared" si="86"/>
        <v>0</v>
      </c>
      <c r="K103" s="6">
        <f t="shared" si="87"/>
        <v>0</v>
      </c>
      <c r="L103" s="6">
        <f t="shared" si="88"/>
        <v>0</v>
      </c>
      <c r="M103" s="6">
        <f t="shared" si="89"/>
        <v>15</v>
      </c>
      <c r="N103" s="6">
        <f t="shared" si="90"/>
        <v>0</v>
      </c>
      <c r="O103" s="6">
        <f t="shared" si="91"/>
        <v>0</v>
      </c>
      <c r="P103" s="6">
        <f t="shared" si="92"/>
        <v>0</v>
      </c>
      <c r="Q103" s="6">
        <f t="shared" si="93"/>
        <v>0</v>
      </c>
      <c r="R103" s="7">
        <f t="shared" si="94"/>
        <v>3</v>
      </c>
      <c r="S103" s="7">
        <f t="shared" si="95"/>
        <v>1.6</v>
      </c>
      <c r="T103" s="7">
        <v>1.4</v>
      </c>
      <c r="U103" s="11"/>
      <c r="V103" s="10"/>
      <c r="W103" s="11"/>
      <c r="X103" s="10"/>
      <c r="Y103" s="11"/>
      <c r="Z103" s="10"/>
      <c r="AA103" s="7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96"/>
        <v>0</v>
      </c>
      <c r="AP103" s="11"/>
      <c r="AQ103" s="10"/>
      <c r="AR103" s="11"/>
      <c r="AS103" s="10"/>
      <c r="AT103" s="11"/>
      <c r="AU103" s="10"/>
      <c r="AV103" s="7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97"/>
        <v>0</v>
      </c>
      <c r="BK103" s="11"/>
      <c r="BL103" s="10"/>
      <c r="BM103" s="11"/>
      <c r="BN103" s="10"/>
      <c r="BO103" s="11"/>
      <c r="BP103" s="10"/>
      <c r="BQ103" s="7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98"/>
        <v>0</v>
      </c>
      <c r="CF103" s="11"/>
      <c r="CG103" s="10"/>
      <c r="CH103" s="11"/>
      <c r="CI103" s="10"/>
      <c r="CJ103" s="11"/>
      <c r="CK103" s="10"/>
      <c r="CL103" s="7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99"/>
        <v>0</v>
      </c>
      <c r="DA103" s="11"/>
      <c r="DB103" s="10"/>
      <c r="DC103" s="11"/>
      <c r="DD103" s="10"/>
      <c r="DE103" s="11"/>
      <c r="DF103" s="10"/>
      <c r="DG103" s="7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00"/>
        <v>0</v>
      </c>
      <c r="DV103" s="11"/>
      <c r="DW103" s="10"/>
      <c r="DX103" s="11"/>
      <c r="DY103" s="10"/>
      <c r="DZ103" s="11"/>
      <c r="EA103" s="10"/>
      <c r="EB103" s="7"/>
      <c r="EC103" s="11"/>
      <c r="ED103" s="10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01"/>
        <v>0</v>
      </c>
      <c r="EQ103" s="11">
        <v>15</v>
      </c>
      <c r="ER103" s="10" t="s">
        <v>70</v>
      </c>
      <c r="ES103" s="11"/>
      <c r="ET103" s="10"/>
      <c r="EU103" s="11"/>
      <c r="EV103" s="10"/>
      <c r="EW103" s="7">
        <v>1.4</v>
      </c>
      <c r="EX103" s="11"/>
      <c r="EY103" s="10"/>
      <c r="EZ103" s="11">
        <v>15</v>
      </c>
      <c r="FA103" s="10" t="s">
        <v>60</v>
      </c>
      <c r="FB103" s="11"/>
      <c r="FC103" s="10"/>
      <c r="FD103" s="11"/>
      <c r="FE103" s="10"/>
      <c r="FF103" s="11"/>
      <c r="FG103" s="10"/>
      <c r="FH103" s="11"/>
      <c r="FI103" s="10"/>
      <c r="FJ103" s="7">
        <v>1.6</v>
      </c>
      <c r="FK103" s="7">
        <f t="shared" si="102"/>
        <v>3</v>
      </c>
      <c r="FL103" s="11"/>
      <c r="FM103" s="10"/>
      <c r="FN103" s="11"/>
      <c r="FO103" s="10"/>
      <c r="FP103" s="11"/>
      <c r="FQ103" s="10"/>
      <c r="FR103" s="7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03"/>
        <v>0</v>
      </c>
    </row>
    <row r="104" spans="1:188" x14ac:dyDescent="0.2">
      <c r="A104" s="20">
        <v>15</v>
      </c>
      <c r="B104" s="20">
        <v>1</v>
      </c>
      <c r="C104" s="20"/>
      <c r="D104" s="6" t="s">
        <v>215</v>
      </c>
      <c r="E104" s="3" t="s">
        <v>216</v>
      </c>
      <c r="F104" s="6">
        <f t="shared" si="82"/>
        <v>1</v>
      </c>
      <c r="G104" s="6">
        <f t="shared" si="83"/>
        <v>1</v>
      </c>
      <c r="H104" s="6">
        <f t="shared" si="84"/>
        <v>30</v>
      </c>
      <c r="I104" s="6">
        <f t="shared" si="85"/>
        <v>15</v>
      </c>
      <c r="J104" s="6">
        <f t="shared" si="86"/>
        <v>0</v>
      </c>
      <c r="K104" s="6">
        <f t="shared" si="87"/>
        <v>0</v>
      </c>
      <c r="L104" s="6">
        <f t="shared" si="88"/>
        <v>0</v>
      </c>
      <c r="M104" s="6">
        <f t="shared" si="89"/>
        <v>15</v>
      </c>
      <c r="N104" s="6">
        <f t="shared" si="90"/>
        <v>0</v>
      </c>
      <c r="O104" s="6">
        <f t="shared" si="91"/>
        <v>0</v>
      </c>
      <c r="P104" s="6">
        <f t="shared" si="92"/>
        <v>0</v>
      </c>
      <c r="Q104" s="6">
        <f t="shared" si="93"/>
        <v>0</v>
      </c>
      <c r="R104" s="7">
        <f t="shared" si="94"/>
        <v>2</v>
      </c>
      <c r="S104" s="7">
        <f t="shared" si="95"/>
        <v>1</v>
      </c>
      <c r="T104" s="7">
        <v>1.4</v>
      </c>
      <c r="U104" s="11"/>
      <c r="V104" s="10"/>
      <c r="W104" s="11"/>
      <c r="X104" s="10"/>
      <c r="Y104" s="11"/>
      <c r="Z104" s="10"/>
      <c r="AA104" s="7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96"/>
        <v>0</v>
      </c>
      <c r="AP104" s="11"/>
      <c r="AQ104" s="10"/>
      <c r="AR104" s="11"/>
      <c r="AS104" s="10"/>
      <c r="AT104" s="11"/>
      <c r="AU104" s="10"/>
      <c r="AV104" s="7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97"/>
        <v>0</v>
      </c>
      <c r="BK104" s="11"/>
      <c r="BL104" s="10"/>
      <c r="BM104" s="11"/>
      <c r="BN104" s="10"/>
      <c r="BO104" s="11"/>
      <c r="BP104" s="10"/>
      <c r="BQ104" s="7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98"/>
        <v>0</v>
      </c>
      <c r="CF104" s="11"/>
      <c r="CG104" s="10"/>
      <c r="CH104" s="11"/>
      <c r="CI104" s="10"/>
      <c r="CJ104" s="11"/>
      <c r="CK104" s="10"/>
      <c r="CL104" s="7"/>
      <c r="CM104" s="11"/>
      <c r="CN104" s="10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99"/>
        <v>0</v>
      </c>
      <c r="DA104" s="11"/>
      <c r="DB104" s="10"/>
      <c r="DC104" s="11"/>
      <c r="DD104" s="10"/>
      <c r="DE104" s="11"/>
      <c r="DF104" s="10"/>
      <c r="DG104" s="7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00"/>
        <v>0</v>
      </c>
      <c r="DV104" s="11"/>
      <c r="DW104" s="10"/>
      <c r="DX104" s="11"/>
      <c r="DY104" s="10"/>
      <c r="DZ104" s="11"/>
      <c r="EA104" s="10"/>
      <c r="EB104" s="7"/>
      <c r="EC104" s="11"/>
      <c r="ED104" s="10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01"/>
        <v>0</v>
      </c>
      <c r="EQ104" s="11">
        <v>15</v>
      </c>
      <c r="ER104" s="10" t="s">
        <v>70</v>
      </c>
      <c r="ES104" s="11"/>
      <c r="ET104" s="10"/>
      <c r="EU104" s="11"/>
      <c r="EV104" s="10"/>
      <c r="EW104" s="7">
        <v>1</v>
      </c>
      <c r="EX104" s="11"/>
      <c r="EY104" s="10"/>
      <c r="EZ104" s="11">
        <v>15</v>
      </c>
      <c r="FA104" s="10" t="s">
        <v>60</v>
      </c>
      <c r="FB104" s="11"/>
      <c r="FC104" s="10"/>
      <c r="FD104" s="11"/>
      <c r="FE104" s="10"/>
      <c r="FF104" s="11"/>
      <c r="FG104" s="10"/>
      <c r="FH104" s="11"/>
      <c r="FI104" s="10"/>
      <c r="FJ104" s="7">
        <v>1</v>
      </c>
      <c r="FK104" s="7">
        <f t="shared" si="102"/>
        <v>2</v>
      </c>
      <c r="FL104" s="11"/>
      <c r="FM104" s="10"/>
      <c r="FN104" s="11"/>
      <c r="FO104" s="10"/>
      <c r="FP104" s="11"/>
      <c r="FQ104" s="10"/>
      <c r="FR104" s="7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03"/>
        <v>0</v>
      </c>
    </row>
    <row r="105" spans="1:188" x14ac:dyDescent="0.2">
      <c r="A105" s="20">
        <v>15</v>
      </c>
      <c r="B105" s="20">
        <v>1</v>
      </c>
      <c r="C105" s="20"/>
      <c r="D105" s="6" t="s">
        <v>217</v>
      </c>
      <c r="E105" s="3" t="s">
        <v>218</v>
      </c>
      <c r="F105" s="6">
        <f t="shared" si="82"/>
        <v>1</v>
      </c>
      <c r="G105" s="6">
        <f t="shared" si="83"/>
        <v>1</v>
      </c>
      <c r="H105" s="6">
        <f t="shared" si="84"/>
        <v>30</v>
      </c>
      <c r="I105" s="6">
        <f t="shared" si="85"/>
        <v>15</v>
      </c>
      <c r="J105" s="6">
        <f t="shared" si="86"/>
        <v>0</v>
      </c>
      <c r="K105" s="6">
        <f t="shared" si="87"/>
        <v>0</v>
      </c>
      <c r="L105" s="6">
        <f t="shared" si="88"/>
        <v>0</v>
      </c>
      <c r="M105" s="6">
        <f t="shared" si="89"/>
        <v>15</v>
      </c>
      <c r="N105" s="6">
        <f t="shared" si="90"/>
        <v>0</v>
      </c>
      <c r="O105" s="6">
        <f t="shared" si="91"/>
        <v>0</v>
      </c>
      <c r="P105" s="6">
        <f t="shared" si="92"/>
        <v>0</v>
      </c>
      <c r="Q105" s="6">
        <f t="shared" si="93"/>
        <v>0</v>
      </c>
      <c r="R105" s="7">
        <f t="shared" si="94"/>
        <v>2</v>
      </c>
      <c r="S105" s="7">
        <f t="shared" si="95"/>
        <v>1</v>
      </c>
      <c r="T105" s="7">
        <v>1.4</v>
      </c>
      <c r="U105" s="11"/>
      <c r="V105" s="10"/>
      <c r="W105" s="11"/>
      <c r="X105" s="10"/>
      <c r="Y105" s="11"/>
      <c r="Z105" s="10"/>
      <c r="AA105" s="7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96"/>
        <v>0</v>
      </c>
      <c r="AP105" s="11"/>
      <c r="AQ105" s="10"/>
      <c r="AR105" s="11"/>
      <c r="AS105" s="10"/>
      <c r="AT105" s="11"/>
      <c r="AU105" s="10"/>
      <c r="AV105" s="7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97"/>
        <v>0</v>
      </c>
      <c r="BK105" s="11"/>
      <c r="BL105" s="10"/>
      <c r="BM105" s="11"/>
      <c r="BN105" s="10"/>
      <c r="BO105" s="11"/>
      <c r="BP105" s="10"/>
      <c r="BQ105" s="7"/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98"/>
        <v>0</v>
      </c>
      <c r="CF105" s="11"/>
      <c r="CG105" s="10"/>
      <c r="CH105" s="11"/>
      <c r="CI105" s="10"/>
      <c r="CJ105" s="11"/>
      <c r="CK105" s="10"/>
      <c r="CL105" s="7"/>
      <c r="CM105" s="11"/>
      <c r="CN105" s="10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99"/>
        <v>0</v>
      </c>
      <c r="DA105" s="11"/>
      <c r="DB105" s="10"/>
      <c r="DC105" s="11"/>
      <c r="DD105" s="10"/>
      <c r="DE105" s="11"/>
      <c r="DF105" s="10"/>
      <c r="DG105" s="7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00"/>
        <v>0</v>
      </c>
      <c r="DV105" s="11"/>
      <c r="DW105" s="10"/>
      <c r="DX105" s="11"/>
      <c r="DY105" s="10"/>
      <c r="DZ105" s="11"/>
      <c r="EA105" s="10"/>
      <c r="EB105" s="7"/>
      <c r="EC105" s="11"/>
      <c r="ED105" s="10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01"/>
        <v>0</v>
      </c>
      <c r="EQ105" s="11">
        <v>15</v>
      </c>
      <c r="ER105" s="10" t="s">
        <v>70</v>
      </c>
      <c r="ES105" s="11"/>
      <c r="ET105" s="10"/>
      <c r="EU105" s="11"/>
      <c r="EV105" s="10"/>
      <c r="EW105" s="7">
        <v>1</v>
      </c>
      <c r="EX105" s="11"/>
      <c r="EY105" s="10"/>
      <c r="EZ105" s="11">
        <v>15</v>
      </c>
      <c r="FA105" s="10" t="s">
        <v>60</v>
      </c>
      <c r="FB105" s="11"/>
      <c r="FC105" s="10"/>
      <c r="FD105" s="11"/>
      <c r="FE105" s="10"/>
      <c r="FF105" s="11"/>
      <c r="FG105" s="10"/>
      <c r="FH105" s="11"/>
      <c r="FI105" s="10"/>
      <c r="FJ105" s="7">
        <v>1</v>
      </c>
      <c r="FK105" s="7">
        <f t="shared" si="102"/>
        <v>2</v>
      </c>
      <c r="FL105" s="11"/>
      <c r="FM105" s="10"/>
      <c r="FN105" s="11"/>
      <c r="FO105" s="10"/>
      <c r="FP105" s="11"/>
      <c r="FQ105" s="10"/>
      <c r="FR105" s="7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03"/>
        <v>0</v>
      </c>
    </row>
    <row r="106" spans="1:188" ht="20.100000000000001" customHeight="1" x14ac:dyDescent="0.2">
      <c r="A106" s="19" t="s">
        <v>219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9"/>
      <c r="GF106" s="13"/>
    </row>
    <row r="107" spans="1:188" x14ac:dyDescent="0.2">
      <c r="A107" s="6"/>
      <c r="B107" s="6"/>
      <c r="C107" s="6"/>
      <c r="D107" s="6" t="s">
        <v>220</v>
      </c>
      <c r="E107" s="3" t="s">
        <v>221</v>
      </c>
      <c r="F107" s="6">
        <f>COUNTIF(U107:GD107,"e")</f>
        <v>0</v>
      </c>
      <c r="G107" s="6">
        <f>COUNTIF(U107:GD107,"z")</f>
        <v>1</v>
      </c>
      <c r="H107" s="6">
        <f>SUM(I107:Q107)</f>
        <v>6</v>
      </c>
      <c r="I107" s="6">
        <f>U107+AP107+BK107+CF107+DA107+DV107+EQ107+FL107</f>
        <v>0</v>
      </c>
      <c r="J107" s="6">
        <f>W107+AR107+BM107+CH107+DC107+DX107+ES107+FN107</f>
        <v>0</v>
      </c>
      <c r="K107" s="6">
        <f>Y107+AT107+BO107+CJ107+DE107+DZ107+EU107+FP107</f>
        <v>0</v>
      </c>
      <c r="L107" s="6">
        <f>AB107+AW107+BR107+CM107+DH107+EC107+EX107+FS107</f>
        <v>0</v>
      </c>
      <c r="M107" s="6">
        <f>AD107+AY107+BT107+CO107+DJ107+EE107+EZ107+FU107</f>
        <v>0</v>
      </c>
      <c r="N107" s="6">
        <f>AF107+BA107+BV107+CQ107+DL107+EG107+FB107+FW107</f>
        <v>0</v>
      </c>
      <c r="O107" s="6">
        <f>AH107+BC107+BX107+CS107+DN107+EI107+FD107+FY107</f>
        <v>0</v>
      </c>
      <c r="P107" s="6">
        <f>AJ107+BE107+BZ107+CU107+DP107+EK107+FF107+GA107</f>
        <v>0</v>
      </c>
      <c r="Q107" s="6">
        <f>AL107+BG107+CB107+CW107+DR107+EM107+FH107+GC107</f>
        <v>6</v>
      </c>
      <c r="R107" s="7">
        <f>AO107+BJ107+CE107+CZ107+DU107+EP107+FK107+GF107</f>
        <v>6</v>
      </c>
      <c r="S107" s="7">
        <f>AN107+BI107+CD107+CY107+DT107+EO107+FJ107+GE107</f>
        <v>6</v>
      </c>
      <c r="T107" s="7">
        <v>0.2</v>
      </c>
      <c r="U107" s="11"/>
      <c r="V107" s="10"/>
      <c r="W107" s="11"/>
      <c r="X107" s="10"/>
      <c r="Y107" s="11"/>
      <c r="Z107" s="10"/>
      <c r="AA107" s="7"/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>AA107+AN107</f>
        <v>0</v>
      </c>
      <c r="AP107" s="11"/>
      <c r="AQ107" s="10"/>
      <c r="AR107" s="11"/>
      <c r="AS107" s="10"/>
      <c r="AT107" s="11"/>
      <c r="AU107" s="10"/>
      <c r="AV107" s="7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>AV107+BI107</f>
        <v>0</v>
      </c>
      <c r="BK107" s="11"/>
      <c r="BL107" s="10"/>
      <c r="BM107" s="11"/>
      <c r="BN107" s="10"/>
      <c r="BO107" s="11"/>
      <c r="BP107" s="10"/>
      <c r="BQ107" s="7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>BQ107+CD107</f>
        <v>0</v>
      </c>
      <c r="CF107" s="11"/>
      <c r="CG107" s="10"/>
      <c r="CH107" s="11"/>
      <c r="CI107" s="10"/>
      <c r="CJ107" s="11"/>
      <c r="CK107" s="10"/>
      <c r="CL107" s="7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>CL107+CY107</f>
        <v>0</v>
      </c>
      <c r="DA107" s="11"/>
      <c r="DB107" s="10"/>
      <c r="DC107" s="11"/>
      <c r="DD107" s="10"/>
      <c r="DE107" s="11"/>
      <c r="DF107" s="10"/>
      <c r="DG107" s="7"/>
      <c r="DH107" s="11"/>
      <c r="DI107" s="10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>DG107+DT107</f>
        <v>0</v>
      </c>
      <c r="DV107" s="11"/>
      <c r="DW107" s="10"/>
      <c r="DX107" s="11"/>
      <c r="DY107" s="10"/>
      <c r="DZ107" s="11"/>
      <c r="EA107" s="10"/>
      <c r="EB107" s="7"/>
      <c r="EC107" s="11"/>
      <c r="ED107" s="10"/>
      <c r="EE107" s="11"/>
      <c r="EF107" s="10"/>
      <c r="EG107" s="11"/>
      <c r="EH107" s="10"/>
      <c r="EI107" s="11"/>
      <c r="EJ107" s="10"/>
      <c r="EK107" s="11"/>
      <c r="EL107" s="10"/>
      <c r="EM107" s="11">
        <v>6</v>
      </c>
      <c r="EN107" s="10" t="s">
        <v>60</v>
      </c>
      <c r="EO107" s="7">
        <v>6</v>
      </c>
      <c r="EP107" s="7">
        <f>EB107+EO107</f>
        <v>6</v>
      </c>
      <c r="EQ107" s="11"/>
      <c r="ER107" s="10"/>
      <c r="ES107" s="11"/>
      <c r="ET107" s="10"/>
      <c r="EU107" s="11"/>
      <c r="EV107" s="10"/>
      <c r="EW107" s="7"/>
      <c r="EX107" s="11"/>
      <c r="EY107" s="10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>EW107+FJ107</f>
        <v>0</v>
      </c>
      <c r="FL107" s="11"/>
      <c r="FM107" s="10"/>
      <c r="FN107" s="11"/>
      <c r="FO107" s="10"/>
      <c r="FP107" s="11"/>
      <c r="FQ107" s="10"/>
      <c r="FR107" s="7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>FR107+GE107</f>
        <v>0</v>
      </c>
    </row>
    <row r="108" spans="1:188" ht="15.95" customHeight="1" x14ac:dyDescent="0.2">
      <c r="A108" s="6"/>
      <c r="B108" s="6"/>
      <c r="C108" s="6"/>
      <c r="D108" s="6"/>
      <c r="E108" s="6" t="s">
        <v>82</v>
      </c>
      <c r="F108" s="6">
        <f t="shared" ref="F108:AK108" si="104">SUM(F107:F107)</f>
        <v>0</v>
      </c>
      <c r="G108" s="6">
        <f t="shared" si="104"/>
        <v>1</v>
      </c>
      <c r="H108" s="6">
        <f t="shared" si="104"/>
        <v>6</v>
      </c>
      <c r="I108" s="6">
        <f t="shared" si="104"/>
        <v>0</v>
      </c>
      <c r="J108" s="6">
        <f t="shared" si="104"/>
        <v>0</v>
      </c>
      <c r="K108" s="6">
        <f t="shared" si="104"/>
        <v>0</v>
      </c>
      <c r="L108" s="6">
        <f t="shared" si="104"/>
        <v>0</v>
      </c>
      <c r="M108" s="6">
        <f t="shared" si="104"/>
        <v>0</v>
      </c>
      <c r="N108" s="6">
        <f t="shared" si="104"/>
        <v>0</v>
      </c>
      <c r="O108" s="6">
        <f t="shared" si="104"/>
        <v>0</v>
      </c>
      <c r="P108" s="6">
        <f t="shared" si="104"/>
        <v>0</v>
      </c>
      <c r="Q108" s="6">
        <f t="shared" si="104"/>
        <v>6</v>
      </c>
      <c r="R108" s="7">
        <f t="shared" si="104"/>
        <v>6</v>
      </c>
      <c r="S108" s="7">
        <f t="shared" si="104"/>
        <v>6</v>
      </c>
      <c r="T108" s="7">
        <f t="shared" si="104"/>
        <v>0.2</v>
      </c>
      <c r="U108" s="11">
        <f t="shared" si="104"/>
        <v>0</v>
      </c>
      <c r="V108" s="10">
        <f t="shared" si="104"/>
        <v>0</v>
      </c>
      <c r="W108" s="11">
        <f t="shared" si="104"/>
        <v>0</v>
      </c>
      <c r="X108" s="10">
        <f t="shared" si="104"/>
        <v>0</v>
      </c>
      <c r="Y108" s="11">
        <f t="shared" si="104"/>
        <v>0</v>
      </c>
      <c r="Z108" s="10">
        <f t="shared" si="104"/>
        <v>0</v>
      </c>
      <c r="AA108" s="7">
        <f t="shared" si="104"/>
        <v>0</v>
      </c>
      <c r="AB108" s="11">
        <f t="shared" si="104"/>
        <v>0</v>
      </c>
      <c r="AC108" s="10">
        <f t="shared" si="104"/>
        <v>0</v>
      </c>
      <c r="AD108" s="11">
        <f t="shared" si="104"/>
        <v>0</v>
      </c>
      <c r="AE108" s="10">
        <f t="shared" si="104"/>
        <v>0</v>
      </c>
      <c r="AF108" s="11">
        <f t="shared" si="104"/>
        <v>0</v>
      </c>
      <c r="AG108" s="10">
        <f t="shared" si="104"/>
        <v>0</v>
      </c>
      <c r="AH108" s="11">
        <f t="shared" si="104"/>
        <v>0</v>
      </c>
      <c r="AI108" s="10">
        <f t="shared" si="104"/>
        <v>0</v>
      </c>
      <c r="AJ108" s="11">
        <f t="shared" si="104"/>
        <v>0</v>
      </c>
      <c r="AK108" s="10">
        <f t="shared" si="104"/>
        <v>0</v>
      </c>
      <c r="AL108" s="11">
        <f t="shared" ref="AL108:BQ108" si="105">SUM(AL107:AL107)</f>
        <v>0</v>
      </c>
      <c r="AM108" s="10">
        <f t="shared" si="105"/>
        <v>0</v>
      </c>
      <c r="AN108" s="7">
        <f t="shared" si="105"/>
        <v>0</v>
      </c>
      <c r="AO108" s="7">
        <f t="shared" si="105"/>
        <v>0</v>
      </c>
      <c r="AP108" s="11">
        <f t="shared" si="105"/>
        <v>0</v>
      </c>
      <c r="AQ108" s="10">
        <f t="shared" si="105"/>
        <v>0</v>
      </c>
      <c r="AR108" s="11">
        <f t="shared" si="105"/>
        <v>0</v>
      </c>
      <c r="AS108" s="10">
        <f t="shared" si="105"/>
        <v>0</v>
      </c>
      <c r="AT108" s="11">
        <f t="shared" si="105"/>
        <v>0</v>
      </c>
      <c r="AU108" s="10">
        <f t="shared" si="105"/>
        <v>0</v>
      </c>
      <c r="AV108" s="7">
        <f t="shared" si="105"/>
        <v>0</v>
      </c>
      <c r="AW108" s="11">
        <f t="shared" si="105"/>
        <v>0</v>
      </c>
      <c r="AX108" s="10">
        <f t="shared" si="105"/>
        <v>0</v>
      </c>
      <c r="AY108" s="11">
        <f t="shared" si="105"/>
        <v>0</v>
      </c>
      <c r="AZ108" s="10">
        <f t="shared" si="105"/>
        <v>0</v>
      </c>
      <c r="BA108" s="11">
        <f t="shared" si="105"/>
        <v>0</v>
      </c>
      <c r="BB108" s="10">
        <f t="shared" si="105"/>
        <v>0</v>
      </c>
      <c r="BC108" s="11">
        <f t="shared" si="105"/>
        <v>0</v>
      </c>
      <c r="BD108" s="10">
        <f t="shared" si="105"/>
        <v>0</v>
      </c>
      <c r="BE108" s="11">
        <f t="shared" si="105"/>
        <v>0</v>
      </c>
      <c r="BF108" s="10">
        <f t="shared" si="105"/>
        <v>0</v>
      </c>
      <c r="BG108" s="11">
        <f t="shared" si="105"/>
        <v>0</v>
      </c>
      <c r="BH108" s="10">
        <f t="shared" si="105"/>
        <v>0</v>
      </c>
      <c r="BI108" s="7">
        <f t="shared" si="105"/>
        <v>0</v>
      </c>
      <c r="BJ108" s="7">
        <f t="shared" si="105"/>
        <v>0</v>
      </c>
      <c r="BK108" s="11">
        <f t="shared" si="105"/>
        <v>0</v>
      </c>
      <c r="BL108" s="10">
        <f t="shared" si="105"/>
        <v>0</v>
      </c>
      <c r="BM108" s="11">
        <f t="shared" si="105"/>
        <v>0</v>
      </c>
      <c r="BN108" s="10">
        <f t="shared" si="105"/>
        <v>0</v>
      </c>
      <c r="BO108" s="11">
        <f t="shared" si="105"/>
        <v>0</v>
      </c>
      <c r="BP108" s="10">
        <f t="shared" si="105"/>
        <v>0</v>
      </c>
      <c r="BQ108" s="7">
        <f t="shared" si="105"/>
        <v>0</v>
      </c>
      <c r="BR108" s="11">
        <f t="shared" ref="BR108:CW108" si="106">SUM(BR107:BR107)</f>
        <v>0</v>
      </c>
      <c r="BS108" s="10">
        <f t="shared" si="106"/>
        <v>0</v>
      </c>
      <c r="BT108" s="11">
        <f t="shared" si="106"/>
        <v>0</v>
      </c>
      <c r="BU108" s="10">
        <f t="shared" si="106"/>
        <v>0</v>
      </c>
      <c r="BV108" s="11">
        <f t="shared" si="106"/>
        <v>0</v>
      </c>
      <c r="BW108" s="10">
        <f t="shared" si="106"/>
        <v>0</v>
      </c>
      <c r="BX108" s="11">
        <f t="shared" si="106"/>
        <v>0</v>
      </c>
      <c r="BY108" s="10">
        <f t="shared" si="106"/>
        <v>0</v>
      </c>
      <c r="BZ108" s="11">
        <f t="shared" si="106"/>
        <v>0</v>
      </c>
      <c r="CA108" s="10">
        <f t="shared" si="106"/>
        <v>0</v>
      </c>
      <c r="CB108" s="11">
        <f t="shared" si="106"/>
        <v>0</v>
      </c>
      <c r="CC108" s="10">
        <f t="shared" si="106"/>
        <v>0</v>
      </c>
      <c r="CD108" s="7">
        <f t="shared" si="106"/>
        <v>0</v>
      </c>
      <c r="CE108" s="7">
        <f t="shared" si="106"/>
        <v>0</v>
      </c>
      <c r="CF108" s="11">
        <f t="shared" si="106"/>
        <v>0</v>
      </c>
      <c r="CG108" s="10">
        <f t="shared" si="106"/>
        <v>0</v>
      </c>
      <c r="CH108" s="11">
        <f t="shared" si="106"/>
        <v>0</v>
      </c>
      <c r="CI108" s="10">
        <f t="shared" si="106"/>
        <v>0</v>
      </c>
      <c r="CJ108" s="11">
        <f t="shared" si="106"/>
        <v>0</v>
      </c>
      <c r="CK108" s="10">
        <f t="shared" si="106"/>
        <v>0</v>
      </c>
      <c r="CL108" s="7">
        <f t="shared" si="106"/>
        <v>0</v>
      </c>
      <c r="CM108" s="11">
        <f t="shared" si="106"/>
        <v>0</v>
      </c>
      <c r="CN108" s="10">
        <f t="shared" si="106"/>
        <v>0</v>
      </c>
      <c r="CO108" s="11">
        <f t="shared" si="106"/>
        <v>0</v>
      </c>
      <c r="CP108" s="10">
        <f t="shared" si="106"/>
        <v>0</v>
      </c>
      <c r="CQ108" s="11">
        <f t="shared" si="106"/>
        <v>0</v>
      </c>
      <c r="CR108" s="10">
        <f t="shared" si="106"/>
        <v>0</v>
      </c>
      <c r="CS108" s="11">
        <f t="shared" si="106"/>
        <v>0</v>
      </c>
      <c r="CT108" s="10">
        <f t="shared" si="106"/>
        <v>0</v>
      </c>
      <c r="CU108" s="11">
        <f t="shared" si="106"/>
        <v>0</v>
      </c>
      <c r="CV108" s="10">
        <f t="shared" si="106"/>
        <v>0</v>
      </c>
      <c r="CW108" s="11">
        <f t="shared" si="106"/>
        <v>0</v>
      </c>
      <c r="CX108" s="10">
        <f t="shared" ref="CX108:EC108" si="107">SUM(CX107:CX107)</f>
        <v>0</v>
      </c>
      <c r="CY108" s="7">
        <f t="shared" si="107"/>
        <v>0</v>
      </c>
      <c r="CZ108" s="7">
        <f t="shared" si="107"/>
        <v>0</v>
      </c>
      <c r="DA108" s="11">
        <f t="shared" si="107"/>
        <v>0</v>
      </c>
      <c r="DB108" s="10">
        <f t="shared" si="107"/>
        <v>0</v>
      </c>
      <c r="DC108" s="11">
        <f t="shared" si="107"/>
        <v>0</v>
      </c>
      <c r="DD108" s="10">
        <f t="shared" si="107"/>
        <v>0</v>
      </c>
      <c r="DE108" s="11">
        <f t="shared" si="107"/>
        <v>0</v>
      </c>
      <c r="DF108" s="10">
        <f t="shared" si="107"/>
        <v>0</v>
      </c>
      <c r="DG108" s="7">
        <f t="shared" si="107"/>
        <v>0</v>
      </c>
      <c r="DH108" s="11">
        <f t="shared" si="107"/>
        <v>0</v>
      </c>
      <c r="DI108" s="10">
        <f t="shared" si="107"/>
        <v>0</v>
      </c>
      <c r="DJ108" s="11">
        <f t="shared" si="107"/>
        <v>0</v>
      </c>
      <c r="DK108" s="10">
        <f t="shared" si="107"/>
        <v>0</v>
      </c>
      <c r="DL108" s="11">
        <f t="shared" si="107"/>
        <v>0</v>
      </c>
      <c r="DM108" s="10">
        <f t="shared" si="107"/>
        <v>0</v>
      </c>
      <c r="DN108" s="11">
        <f t="shared" si="107"/>
        <v>0</v>
      </c>
      <c r="DO108" s="10">
        <f t="shared" si="107"/>
        <v>0</v>
      </c>
      <c r="DP108" s="11">
        <f t="shared" si="107"/>
        <v>0</v>
      </c>
      <c r="DQ108" s="10">
        <f t="shared" si="107"/>
        <v>0</v>
      </c>
      <c r="DR108" s="11">
        <f t="shared" si="107"/>
        <v>0</v>
      </c>
      <c r="DS108" s="10">
        <f t="shared" si="107"/>
        <v>0</v>
      </c>
      <c r="DT108" s="7">
        <f t="shared" si="107"/>
        <v>0</v>
      </c>
      <c r="DU108" s="7">
        <f t="shared" si="107"/>
        <v>0</v>
      </c>
      <c r="DV108" s="11">
        <f t="shared" si="107"/>
        <v>0</v>
      </c>
      <c r="DW108" s="10">
        <f t="shared" si="107"/>
        <v>0</v>
      </c>
      <c r="DX108" s="11">
        <f t="shared" si="107"/>
        <v>0</v>
      </c>
      <c r="DY108" s="10">
        <f t="shared" si="107"/>
        <v>0</v>
      </c>
      <c r="DZ108" s="11">
        <f t="shared" si="107"/>
        <v>0</v>
      </c>
      <c r="EA108" s="10">
        <f t="shared" si="107"/>
        <v>0</v>
      </c>
      <c r="EB108" s="7">
        <f t="shared" si="107"/>
        <v>0</v>
      </c>
      <c r="EC108" s="11">
        <f t="shared" si="107"/>
        <v>0</v>
      </c>
      <c r="ED108" s="10">
        <f t="shared" ref="ED108:FI108" si="108">SUM(ED107:ED107)</f>
        <v>0</v>
      </c>
      <c r="EE108" s="11">
        <f t="shared" si="108"/>
        <v>0</v>
      </c>
      <c r="EF108" s="10">
        <f t="shared" si="108"/>
        <v>0</v>
      </c>
      <c r="EG108" s="11">
        <f t="shared" si="108"/>
        <v>0</v>
      </c>
      <c r="EH108" s="10">
        <f t="shared" si="108"/>
        <v>0</v>
      </c>
      <c r="EI108" s="11">
        <f t="shared" si="108"/>
        <v>0</v>
      </c>
      <c r="EJ108" s="10">
        <f t="shared" si="108"/>
        <v>0</v>
      </c>
      <c r="EK108" s="11">
        <f t="shared" si="108"/>
        <v>0</v>
      </c>
      <c r="EL108" s="10">
        <f t="shared" si="108"/>
        <v>0</v>
      </c>
      <c r="EM108" s="11">
        <f t="shared" si="108"/>
        <v>6</v>
      </c>
      <c r="EN108" s="10">
        <f t="shared" si="108"/>
        <v>0</v>
      </c>
      <c r="EO108" s="7">
        <f t="shared" si="108"/>
        <v>6</v>
      </c>
      <c r="EP108" s="7">
        <f t="shared" si="108"/>
        <v>6</v>
      </c>
      <c r="EQ108" s="11">
        <f t="shared" si="108"/>
        <v>0</v>
      </c>
      <c r="ER108" s="10">
        <f t="shared" si="108"/>
        <v>0</v>
      </c>
      <c r="ES108" s="11">
        <f t="shared" si="108"/>
        <v>0</v>
      </c>
      <c r="ET108" s="10">
        <f t="shared" si="108"/>
        <v>0</v>
      </c>
      <c r="EU108" s="11">
        <f t="shared" si="108"/>
        <v>0</v>
      </c>
      <c r="EV108" s="10">
        <f t="shared" si="108"/>
        <v>0</v>
      </c>
      <c r="EW108" s="7">
        <f t="shared" si="108"/>
        <v>0</v>
      </c>
      <c r="EX108" s="11">
        <f t="shared" si="108"/>
        <v>0</v>
      </c>
      <c r="EY108" s="10">
        <f t="shared" si="108"/>
        <v>0</v>
      </c>
      <c r="EZ108" s="11">
        <f t="shared" si="108"/>
        <v>0</v>
      </c>
      <c r="FA108" s="10">
        <f t="shared" si="108"/>
        <v>0</v>
      </c>
      <c r="FB108" s="11">
        <f t="shared" si="108"/>
        <v>0</v>
      </c>
      <c r="FC108" s="10">
        <f t="shared" si="108"/>
        <v>0</v>
      </c>
      <c r="FD108" s="11">
        <f t="shared" si="108"/>
        <v>0</v>
      </c>
      <c r="FE108" s="10">
        <f t="shared" si="108"/>
        <v>0</v>
      </c>
      <c r="FF108" s="11">
        <f t="shared" si="108"/>
        <v>0</v>
      </c>
      <c r="FG108" s="10">
        <f t="shared" si="108"/>
        <v>0</v>
      </c>
      <c r="FH108" s="11">
        <f t="shared" si="108"/>
        <v>0</v>
      </c>
      <c r="FI108" s="10">
        <f t="shared" si="108"/>
        <v>0</v>
      </c>
      <c r="FJ108" s="7">
        <f t="shared" ref="FJ108:GF108" si="109">SUM(FJ107:FJ107)</f>
        <v>0</v>
      </c>
      <c r="FK108" s="7">
        <f t="shared" si="109"/>
        <v>0</v>
      </c>
      <c r="FL108" s="11">
        <f t="shared" si="109"/>
        <v>0</v>
      </c>
      <c r="FM108" s="10">
        <f t="shared" si="109"/>
        <v>0</v>
      </c>
      <c r="FN108" s="11">
        <f t="shared" si="109"/>
        <v>0</v>
      </c>
      <c r="FO108" s="10">
        <f t="shared" si="109"/>
        <v>0</v>
      </c>
      <c r="FP108" s="11">
        <f t="shared" si="109"/>
        <v>0</v>
      </c>
      <c r="FQ108" s="10">
        <f t="shared" si="109"/>
        <v>0</v>
      </c>
      <c r="FR108" s="7">
        <f t="shared" si="109"/>
        <v>0</v>
      </c>
      <c r="FS108" s="11">
        <f t="shared" si="109"/>
        <v>0</v>
      </c>
      <c r="FT108" s="10">
        <f t="shared" si="109"/>
        <v>0</v>
      </c>
      <c r="FU108" s="11">
        <f t="shared" si="109"/>
        <v>0</v>
      </c>
      <c r="FV108" s="10">
        <f t="shared" si="109"/>
        <v>0</v>
      </c>
      <c r="FW108" s="11">
        <f t="shared" si="109"/>
        <v>0</v>
      </c>
      <c r="FX108" s="10">
        <f t="shared" si="109"/>
        <v>0</v>
      </c>
      <c r="FY108" s="11">
        <f t="shared" si="109"/>
        <v>0</v>
      </c>
      <c r="FZ108" s="10">
        <f t="shared" si="109"/>
        <v>0</v>
      </c>
      <c r="GA108" s="11">
        <f t="shared" si="109"/>
        <v>0</v>
      </c>
      <c r="GB108" s="10">
        <f t="shared" si="109"/>
        <v>0</v>
      </c>
      <c r="GC108" s="11">
        <f t="shared" si="109"/>
        <v>0</v>
      </c>
      <c r="GD108" s="10">
        <f t="shared" si="109"/>
        <v>0</v>
      </c>
      <c r="GE108" s="7">
        <f t="shared" si="109"/>
        <v>0</v>
      </c>
      <c r="GF108" s="7">
        <f t="shared" si="109"/>
        <v>0</v>
      </c>
    </row>
    <row r="109" spans="1:188" ht="20.100000000000001" customHeight="1" x14ac:dyDescent="0.2">
      <c r="A109" s="19" t="s">
        <v>222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9"/>
      <c r="GF109" s="13"/>
    </row>
    <row r="110" spans="1:188" x14ac:dyDescent="0.2">
      <c r="A110" s="6"/>
      <c r="B110" s="6"/>
      <c r="C110" s="6"/>
      <c r="D110" s="6" t="s">
        <v>223</v>
      </c>
      <c r="E110" s="3" t="s">
        <v>224</v>
      </c>
      <c r="F110" s="6">
        <f>COUNTIF(U110:GD110,"e")</f>
        <v>0</v>
      </c>
      <c r="G110" s="6">
        <f>COUNTIF(U110:GD110,"z")</f>
        <v>1</v>
      </c>
      <c r="H110" s="6">
        <f>SUM(I110:Q110)</f>
        <v>5</v>
      </c>
      <c r="I110" s="6">
        <f>U110+AP110+BK110+CF110+DA110+DV110+EQ110+FL110</f>
        <v>5</v>
      </c>
      <c r="J110" s="6">
        <f>W110+AR110+BM110+CH110+DC110+DX110+ES110+FN110</f>
        <v>0</v>
      </c>
      <c r="K110" s="6">
        <f>Y110+AT110+BO110+CJ110+DE110+DZ110+EU110+FP110</f>
        <v>0</v>
      </c>
      <c r="L110" s="6">
        <f>AB110+AW110+BR110+CM110+DH110+EC110+EX110+FS110</f>
        <v>0</v>
      </c>
      <c r="M110" s="6">
        <f>AD110+AY110+BT110+CO110+DJ110+EE110+EZ110+FU110</f>
        <v>0</v>
      </c>
      <c r="N110" s="6">
        <f>AF110+BA110+BV110+CQ110+DL110+EG110+FB110+FW110</f>
        <v>0</v>
      </c>
      <c r="O110" s="6">
        <f>AH110+BC110+BX110+CS110+DN110+EI110+FD110+FY110</f>
        <v>0</v>
      </c>
      <c r="P110" s="6">
        <f>AJ110+BE110+BZ110+CU110+DP110+EK110+FF110+GA110</f>
        <v>0</v>
      </c>
      <c r="Q110" s="6">
        <f>AL110+BG110+CB110+CW110+DR110+EM110+FH110+GC110</f>
        <v>0</v>
      </c>
      <c r="R110" s="7">
        <f>AO110+BJ110+CE110+CZ110+DU110+EP110+FK110+GF110</f>
        <v>0</v>
      </c>
      <c r="S110" s="7">
        <f>AN110+BI110+CD110+CY110+DT110+EO110+FJ110+GE110</f>
        <v>0</v>
      </c>
      <c r="T110" s="7">
        <v>0</v>
      </c>
      <c r="U110" s="11">
        <v>5</v>
      </c>
      <c r="V110" s="10" t="s">
        <v>60</v>
      </c>
      <c r="W110" s="11"/>
      <c r="X110" s="10"/>
      <c r="Y110" s="11"/>
      <c r="Z110" s="10"/>
      <c r="AA110" s="7">
        <v>0</v>
      </c>
      <c r="AB110" s="11"/>
      <c r="AC110" s="10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>AA110+AN110</f>
        <v>0</v>
      </c>
      <c r="AP110" s="11"/>
      <c r="AQ110" s="10"/>
      <c r="AR110" s="11"/>
      <c r="AS110" s="10"/>
      <c r="AT110" s="11"/>
      <c r="AU110" s="10"/>
      <c r="AV110" s="7"/>
      <c r="AW110" s="11"/>
      <c r="AX110" s="10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>AV110+BI110</f>
        <v>0</v>
      </c>
      <c r="BK110" s="11"/>
      <c r="BL110" s="10"/>
      <c r="BM110" s="11"/>
      <c r="BN110" s="10"/>
      <c r="BO110" s="11"/>
      <c r="BP110" s="10"/>
      <c r="BQ110" s="7"/>
      <c r="BR110" s="11"/>
      <c r="BS110" s="10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>BQ110+CD110</f>
        <v>0</v>
      </c>
      <c r="CF110" s="11"/>
      <c r="CG110" s="10"/>
      <c r="CH110" s="11"/>
      <c r="CI110" s="10"/>
      <c r="CJ110" s="11"/>
      <c r="CK110" s="10"/>
      <c r="CL110" s="7"/>
      <c r="CM110" s="11"/>
      <c r="CN110" s="10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>CL110+CY110</f>
        <v>0</v>
      </c>
      <c r="DA110" s="11"/>
      <c r="DB110" s="10"/>
      <c r="DC110" s="11"/>
      <c r="DD110" s="10"/>
      <c r="DE110" s="11"/>
      <c r="DF110" s="10"/>
      <c r="DG110" s="7"/>
      <c r="DH110" s="11"/>
      <c r="DI110" s="10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>DG110+DT110</f>
        <v>0</v>
      </c>
      <c r="DV110" s="11"/>
      <c r="DW110" s="10"/>
      <c r="DX110" s="11"/>
      <c r="DY110" s="10"/>
      <c r="DZ110" s="11"/>
      <c r="EA110" s="10"/>
      <c r="EB110" s="7"/>
      <c r="EC110" s="11"/>
      <c r="ED110" s="10"/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>EB110+EO110</f>
        <v>0</v>
      </c>
      <c r="EQ110" s="11"/>
      <c r="ER110" s="10"/>
      <c r="ES110" s="11"/>
      <c r="ET110" s="10"/>
      <c r="EU110" s="11"/>
      <c r="EV110" s="10"/>
      <c r="EW110" s="7"/>
      <c r="EX110" s="11"/>
      <c r="EY110" s="10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>EW110+FJ110</f>
        <v>0</v>
      </c>
      <c r="FL110" s="11"/>
      <c r="FM110" s="10"/>
      <c r="FN110" s="11"/>
      <c r="FO110" s="10"/>
      <c r="FP110" s="11"/>
      <c r="FQ110" s="10"/>
      <c r="FR110" s="7"/>
      <c r="FS110" s="11"/>
      <c r="FT110" s="10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>FR110+GE110</f>
        <v>0</v>
      </c>
    </row>
    <row r="111" spans="1:188" x14ac:dyDescent="0.2">
      <c r="A111" s="6"/>
      <c r="B111" s="6"/>
      <c r="C111" s="6"/>
      <c r="D111" s="6" t="s">
        <v>225</v>
      </c>
      <c r="E111" s="3" t="s">
        <v>226</v>
      </c>
      <c r="F111" s="6">
        <f>COUNTIF(U111:GD111,"e")</f>
        <v>0</v>
      </c>
      <c r="G111" s="6">
        <f>COUNTIF(U111:GD111,"z")</f>
        <v>1</v>
      </c>
      <c r="H111" s="6">
        <f>SUM(I111:Q111)</f>
        <v>1</v>
      </c>
      <c r="I111" s="6">
        <f>U111+AP111+BK111+CF111+DA111+DV111+EQ111+FL111</f>
        <v>1</v>
      </c>
      <c r="J111" s="6">
        <f>W111+AR111+BM111+CH111+DC111+DX111+ES111+FN111</f>
        <v>0</v>
      </c>
      <c r="K111" s="6">
        <f>Y111+AT111+BO111+CJ111+DE111+DZ111+EU111+FP111</f>
        <v>0</v>
      </c>
      <c r="L111" s="6">
        <f>AB111+AW111+BR111+CM111+DH111+EC111+EX111+FS111</f>
        <v>0</v>
      </c>
      <c r="M111" s="6">
        <f>AD111+AY111+BT111+CO111+DJ111+EE111+EZ111+FU111</f>
        <v>0</v>
      </c>
      <c r="N111" s="6">
        <f>AF111+BA111+BV111+CQ111+DL111+EG111+FB111+FW111</f>
        <v>0</v>
      </c>
      <c r="O111" s="6">
        <f>AH111+BC111+BX111+CS111+DN111+EI111+FD111+FY111</f>
        <v>0</v>
      </c>
      <c r="P111" s="6">
        <f>AJ111+BE111+BZ111+CU111+DP111+EK111+FF111+GA111</f>
        <v>0</v>
      </c>
      <c r="Q111" s="6">
        <f>AL111+BG111+CB111+CW111+DR111+EM111+FH111+GC111</f>
        <v>0</v>
      </c>
      <c r="R111" s="7">
        <f>AO111+BJ111+CE111+CZ111+DU111+EP111+FK111+GF111</f>
        <v>0</v>
      </c>
      <c r="S111" s="7">
        <f>AN111+BI111+CD111+CY111+DT111+EO111+FJ111+GE111</f>
        <v>0</v>
      </c>
      <c r="T111" s="7">
        <v>0</v>
      </c>
      <c r="U111" s="11">
        <v>1</v>
      </c>
      <c r="V111" s="10" t="s">
        <v>60</v>
      </c>
      <c r="W111" s="11"/>
      <c r="X111" s="10"/>
      <c r="Y111" s="11"/>
      <c r="Z111" s="10"/>
      <c r="AA111" s="7">
        <v>0</v>
      </c>
      <c r="AB111" s="11"/>
      <c r="AC111" s="10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>AA111+AN111</f>
        <v>0</v>
      </c>
      <c r="AP111" s="11"/>
      <c r="AQ111" s="10"/>
      <c r="AR111" s="11"/>
      <c r="AS111" s="10"/>
      <c r="AT111" s="11"/>
      <c r="AU111" s="10"/>
      <c r="AV111" s="7"/>
      <c r="AW111" s="11"/>
      <c r="AX111" s="10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>AV111+BI111</f>
        <v>0</v>
      </c>
      <c r="BK111" s="11"/>
      <c r="BL111" s="10"/>
      <c r="BM111" s="11"/>
      <c r="BN111" s="10"/>
      <c r="BO111" s="11"/>
      <c r="BP111" s="10"/>
      <c r="BQ111" s="7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>BQ111+CD111</f>
        <v>0</v>
      </c>
      <c r="CF111" s="11"/>
      <c r="CG111" s="10"/>
      <c r="CH111" s="11"/>
      <c r="CI111" s="10"/>
      <c r="CJ111" s="11"/>
      <c r="CK111" s="10"/>
      <c r="CL111" s="7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>CL111+CY111</f>
        <v>0</v>
      </c>
      <c r="DA111" s="11"/>
      <c r="DB111" s="10"/>
      <c r="DC111" s="11"/>
      <c r="DD111" s="10"/>
      <c r="DE111" s="11"/>
      <c r="DF111" s="10"/>
      <c r="DG111" s="7"/>
      <c r="DH111" s="11"/>
      <c r="DI111" s="10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>DG111+DT111</f>
        <v>0</v>
      </c>
      <c r="DV111" s="11"/>
      <c r="DW111" s="10"/>
      <c r="DX111" s="11"/>
      <c r="DY111" s="10"/>
      <c r="DZ111" s="11"/>
      <c r="EA111" s="10"/>
      <c r="EB111" s="7"/>
      <c r="EC111" s="11"/>
      <c r="ED111" s="10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>EB111+EO111</f>
        <v>0</v>
      </c>
      <c r="EQ111" s="11"/>
      <c r="ER111" s="10"/>
      <c r="ES111" s="11"/>
      <c r="ET111" s="10"/>
      <c r="EU111" s="11"/>
      <c r="EV111" s="10"/>
      <c r="EW111" s="7"/>
      <c r="EX111" s="11"/>
      <c r="EY111" s="10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>EW111+FJ111</f>
        <v>0</v>
      </c>
      <c r="FL111" s="11"/>
      <c r="FM111" s="10"/>
      <c r="FN111" s="11"/>
      <c r="FO111" s="10"/>
      <c r="FP111" s="11"/>
      <c r="FQ111" s="10"/>
      <c r="FR111" s="7"/>
      <c r="FS111" s="11"/>
      <c r="FT111" s="10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>FR111+GE111</f>
        <v>0</v>
      </c>
    </row>
    <row r="112" spans="1:188" x14ac:dyDescent="0.2">
      <c r="A112" s="6"/>
      <c r="B112" s="6"/>
      <c r="C112" s="6"/>
      <c r="D112" s="6" t="s">
        <v>227</v>
      </c>
      <c r="E112" s="3" t="s">
        <v>228</v>
      </c>
      <c r="F112" s="6">
        <f>COUNTIF(U112:GD112,"e")</f>
        <v>0</v>
      </c>
      <c r="G112" s="6">
        <f>COUNTIF(U112:GD112,"z")</f>
        <v>1</v>
      </c>
      <c r="H112" s="6">
        <f>SUM(I112:Q112)</f>
        <v>2</v>
      </c>
      <c r="I112" s="6">
        <f>U112+AP112+BK112+CF112+DA112+DV112+EQ112+FL112</f>
        <v>2</v>
      </c>
      <c r="J112" s="6">
        <f>W112+AR112+BM112+CH112+DC112+DX112+ES112+FN112</f>
        <v>0</v>
      </c>
      <c r="K112" s="6">
        <f>Y112+AT112+BO112+CJ112+DE112+DZ112+EU112+FP112</f>
        <v>0</v>
      </c>
      <c r="L112" s="6">
        <f>AB112+AW112+BR112+CM112+DH112+EC112+EX112+FS112</f>
        <v>0</v>
      </c>
      <c r="M112" s="6">
        <f>AD112+AY112+BT112+CO112+DJ112+EE112+EZ112+FU112</f>
        <v>0</v>
      </c>
      <c r="N112" s="6">
        <f>AF112+BA112+BV112+CQ112+DL112+EG112+FB112+FW112</f>
        <v>0</v>
      </c>
      <c r="O112" s="6">
        <f>AH112+BC112+BX112+CS112+DN112+EI112+FD112+FY112</f>
        <v>0</v>
      </c>
      <c r="P112" s="6">
        <f>AJ112+BE112+BZ112+CU112+DP112+EK112+FF112+GA112</f>
        <v>0</v>
      </c>
      <c r="Q112" s="6">
        <f>AL112+BG112+CB112+CW112+DR112+EM112+FH112+GC112</f>
        <v>0</v>
      </c>
      <c r="R112" s="7">
        <f>AO112+BJ112+CE112+CZ112+DU112+EP112+FK112+GF112</f>
        <v>0</v>
      </c>
      <c r="S112" s="7">
        <f>AN112+BI112+CD112+CY112+DT112+EO112+FJ112+GE112</f>
        <v>0</v>
      </c>
      <c r="T112" s="7">
        <v>0</v>
      </c>
      <c r="U112" s="11"/>
      <c r="V112" s="10"/>
      <c r="W112" s="11"/>
      <c r="X112" s="10"/>
      <c r="Y112" s="11"/>
      <c r="Z112" s="10"/>
      <c r="AA112" s="7"/>
      <c r="AB112" s="11"/>
      <c r="AC112" s="10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>AA112+AN112</f>
        <v>0</v>
      </c>
      <c r="AP112" s="11"/>
      <c r="AQ112" s="10"/>
      <c r="AR112" s="11"/>
      <c r="AS112" s="10"/>
      <c r="AT112" s="11"/>
      <c r="AU112" s="10"/>
      <c r="AV112" s="7"/>
      <c r="AW112" s="11"/>
      <c r="AX112" s="10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>AV112+BI112</f>
        <v>0</v>
      </c>
      <c r="BK112" s="11"/>
      <c r="BL112" s="10"/>
      <c r="BM112" s="11"/>
      <c r="BN112" s="10"/>
      <c r="BO112" s="11"/>
      <c r="BP112" s="10"/>
      <c r="BQ112" s="7"/>
      <c r="BR112" s="11"/>
      <c r="BS112" s="10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>BQ112+CD112</f>
        <v>0</v>
      </c>
      <c r="CF112" s="11"/>
      <c r="CG112" s="10"/>
      <c r="CH112" s="11"/>
      <c r="CI112" s="10"/>
      <c r="CJ112" s="11"/>
      <c r="CK112" s="10"/>
      <c r="CL112" s="7"/>
      <c r="CM112" s="11"/>
      <c r="CN112" s="10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>CL112+CY112</f>
        <v>0</v>
      </c>
      <c r="DA112" s="11"/>
      <c r="DB112" s="10"/>
      <c r="DC112" s="11"/>
      <c r="DD112" s="10"/>
      <c r="DE112" s="11"/>
      <c r="DF112" s="10"/>
      <c r="DG112" s="7"/>
      <c r="DH112" s="11"/>
      <c r="DI112" s="10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>DG112+DT112</f>
        <v>0</v>
      </c>
      <c r="DV112" s="11">
        <v>2</v>
      </c>
      <c r="DW112" s="10" t="s">
        <v>60</v>
      </c>
      <c r="DX112" s="11"/>
      <c r="DY112" s="10"/>
      <c r="DZ112" s="11"/>
      <c r="EA112" s="10"/>
      <c r="EB112" s="7">
        <v>0</v>
      </c>
      <c r="EC112" s="11"/>
      <c r="ED112" s="10"/>
      <c r="EE112" s="11"/>
      <c r="EF112" s="10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>EB112+EO112</f>
        <v>0</v>
      </c>
      <c r="EQ112" s="11"/>
      <c r="ER112" s="10"/>
      <c r="ES112" s="11"/>
      <c r="ET112" s="10"/>
      <c r="EU112" s="11"/>
      <c r="EV112" s="10"/>
      <c r="EW112" s="7"/>
      <c r="EX112" s="11"/>
      <c r="EY112" s="10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>EW112+FJ112</f>
        <v>0</v>
      </c>
      <c r="FL112" s="11"/>
      <c r="FM112" s="10"/>
      <c r="FN112" s="11"/>
      <c r="FO112" s="10"/>
      <c r="FP112" s="11"/>
      <c r="FQ112" s="10"/>
      <c r="FR112" s="7"/>
      <c r="FS112" s="11"/>
      <c r="FT112" s="10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>FR112+GE112</f>
        <v>0</v>
      </c>
    </row>
    <row r="113" spans="1:188" ht="15.95" customHeight="1" x14ac:dyDescent="0.2">
      <c r="A113" s="6"/>
      <c r="B113" s="6"/>
      <c r="C113" s="6"/>
      <c r="D113" s="6"/>
      <c r="E113" s="6" t="s">
        <v>82</v>
      </c>
      <c r="F113" s="6">
        <f t="shared" ref="F113:AK113" si="110">SUM(F110:F112)</f>
        <v>0</v>
      </c>
      <c r="G113" s="6">
        <f t="shared" si="110"/>
        <v>3</v>
      </c>
      <c r="H113" s="6">
        <f t="shared" si="110"/>
        <v>8</v>
      </c>
      <c r="I113" s="6">
        <f t="shared" si="110"/>
        <v>8</v>
      </c>
      <c r="J113" s="6">
        <f t="shared" si="110"/>
        <v>0</v>
      </c>
      <c r="K113" s="6">
        <f t="shared" si="110"/>
        <v>0</v>
      </c>
      <c r="L113" s="6">
        <f t="shared" si="110"/>
        <v>0</v>
      </c>
      <c r="M113" s="6">
        <f t="shared" si="110"/>
        <v>0</v>
      </c>
      <c r="N113" s="6">
        <f t="shared" si="110"/>
        <v>0</v>
      </c>
      <c r="O113" s="6">
        <f t="shared" si="110"/>
        <v>0</v>
      </c>
      <c r="P113" s="6">
        <f t="shared" si="110"/>
        <v>0</v>
      </c>
      <c r="Q113" s="6">
        <f t="shared" si="110"/>
        <v>0</v>
      </c>
      <c r="R113" s="7">
        <f t="shared" si="110"/>
        <v>0</v>
      </c>
      <c r="S113" s="7">
        <f t="shared" si="110"/>
        <v>0</v>
      </c>
      <c r="T113" s="7">
        <f t="shared" si="110"/>
        <v>0</v>
      </c>
      <c r="U113" s="11">
        <f t="shared" si="110"/>
        <v>6</v>
      </c>
      <c r="V113" s="10">
        <f t="shared" si="110"/>
        <v>0</v>
      </c>
      <c r="W113" s="11">
        <f t="shared" si="110"/>
        <v>0</v>
      </c>
      <c r="X113" s="10">
        <f t="shared" si="110"/>
        <v>0</v>
      </c>
      <c r="Y113" s="11">
        <f t="shared" si="110"/>
        <v>0</v>
      </c>
      <c r="Z113" s="10">
        <f t="shared" si="110"/>
        <v>0</v>
      </c>
      <c r="AA113" s="7">
        <f t="shared" si="110"/>
        <v>0</v>
      </c>
      <c r="AB113" s="11">
        <f t="shared" si="110"/>
        <v>0</v>
      </c>
      <c r="AC113" s="10">
        <f t="shared" si="110"/>
        <v>0</v>
      </c>
      <c r="AD113" s="11">
        <f t="shared" si="110"/>
        <v>0</v>
      </c>
      <c r="AE113" s="10">
        <f t="shared" si="110"/>
        <v>0</v>
      </c>
      <c r="AF113" s="11">
        <f t="shared" si="110"/>
        <v>0</v>
      </c>
      <c r="AG113" s="10">
        <f t="shared" si="110"/>
        <v>0</v>
      </c>
      <c r="AH113" s="11">
        <f t="shared" si="110"/>
        <v>0</v>
      </c>
      <c r="AI113" s="10">
        <f t="shared" si="110"/>
        <v>0</v>
      </c>
      <c r="AJ113" s="11">
        <f t="shared" si="110"/>
        <v>0</v>
      </c>
      <c r="AK113" s="10">
        <f t="shared" si="110"/>
        <v>0</v>
      </c>
      <c r="AL113" s="11">
        <f t="shared" ref="AL113:BQ113" si="111">SUM(AL110:AL112)</f>
        <v>0</v>
      </c>
      <c r="AM113" s="10">
        <f t="shared" si="111"/>
        <v>0</v>
      </c>
      <c r="AN113" s="7">
        <f t="shared" si="111"/>
        <v>0</v>
      </c>
      <c r="AO113" s="7">
        <f t="shared" si="111"/>
        <v>0</v>
      </c>
      <c r="AP113" s="11">
        <f t="shared" si="111"/>
        <v>0</v>
      </c>
      <c r="AQ113" s="10">
        <f t="shared" si="111"/>
        <v>0</v>
      </c>
      <c r="AR113" s="11">
        <f t="shared" si="111"/>
        <v>0</v>
      </c>
      <c r="AS113" s="10">
        <f t="shared" si="111"/>
        <v>0</v>
      </c>
      <c r="AT113" s="11">
        <f t="shared" si="111"/>
        <v>0</v>
      </c>
      <c r="AU113" s="10">
        <f t="shared" si="111"/>
        <v>0</v>
      </c>
      <c r="AV113" s="7">
        <f t="shared" si="111"/>
        <v>0</v>
      </c>
      <c r="AW113" s="11">
        <f t="shared" si="111"/>
        <v>0</v>
      </c>
      <c r="AX113" s="10">
        <f t="shared" si="111"/>
        <v>0</v>
      </c>
      <c r="AY113" s="11">
        <f t="shared" si="111"/>
        <v>0</v>
      </c>
      <c r="AZ113" s="10">
        <f t="shared" si="111"/>
        <v>0</v>
      </c>
      <c r="BA113" s="11">
        <f t="shared" si="111"/>
        <v>0</v>
      </c>
      <c r="BB113" s="10">
        <f t="shared" si="111"/>
        <v>0</v>
      </c>
      <c r="BC113" s="11">
        <f t="shared" si="111"/>
        <v>0</v>
      </c>
      <c r="BD113" s="10">
        <f t="shared" si="111"/>
        <v>0</v>
      </c>
      <c r="BE113" s="11">
        <f t="shared" si="111"/>
        <v>0</v>
      </c>
      <c r="BF113" s="10">
        <f t="shared" si="111"/>
        <v>0</v>
      </c>
      <c r="BG113" s="11">
        <f t="shared" si="111"/>
        <v>0</v>
      </c>
      <c r="BH113" s="10">
        <f t="shared" si="111"/>
        <v>0</v>
      </c>
      <c r="BI113" s="7">
        <f t="shared" si="111"/>
        <v>0</v>
      </c>
      <c r="BJ113" s="7">
        <f t="shared" si="111"/>
        <v>0</v>
      </c>
      <c r="BK113" s="11">
        <f t="shared" si="111"/>
        <v>0</v>
      </c>
      <c r="BL113" s="10">
        <f t="shared" si="111"/>
        <v>0</v>
      </c>
      <c r="BM113" s="11">
        <f t="shared" si="111"/>
        <v>0</v>
      </c>
      <c r="BN113" s="10">
        <f t="shared" si="111"/>
        <v>0</v>
      </c>
      <c r="BO113" s="11">
        <f t="shared" si="111"/>
        <v>0</v>
      </c>
      <c r="BP113" s="10">
        <f t="shared" si="111"/>
        <v>0</v>
      </c>
      <c r="BQ113" s="7">
        <f t="shared" si="111"/>
        <v>0</v>
      </c>
      <c r="BR113" s="11">
        <f t="shared" ref="BR113:CW113" si="112">SUM(BR110:BR112)</f>
        <v>0</v>
      </c>
      <c r="BS113" s="10">
        <f t="shared" si="112"/>
        <v>0</v>
      </c>
      <c r="BT113" s="11">
        <f t="shared" si="112"/>
        <v>0</v>
      </c>
      <c r="BU113" s="10">
        <f t="shared" si="112"/>
        <v>0</v>
      </c>
      <c r="BV113" s="11">
        <f t="shared" si="112"/>
        <v>0</v>
      </c>
      <c r="BW113" s="10">
        <f t="shared" si="112"/>
        <v>0</v>
      </c>
      <c r="BX113" s="11">
        <f t="shared" si="112"/>
        <v>0</v>
      </c>
      <c r="BY113" s="10">
        <f t="shared" si="112"/>
        <v>0</v>
      </c>
      <c r="BZ113" s="11">
        <f t="shared" si="112"/>
        <v>0</v>
      </c>
      <c r="CA113" s="10">
        <f t="shared" si="112"/>
        <v>0</v>
      </c>
      <c r="CB113" s="11">
        <f t="shared" si="112"/>
        <v>0</v>
      </c>
      <c r="CC113" s="10">
        <f t="shared" si="112"/>
        <v>0</v>
      </c>
      <c r="CD113" s="7">
        <f t="shared" si="112"/>
        <v>0</v>
      </c>
      <c r="CE113" s="7">
        <f t="shared" si="112"/>
        <v>0</v>
      </c>
      <c r="CF113" s="11">
        <f t="shared" si="112"/>
        <v>0</v>
      </c>
      <c r="CG113" s="10">
        <f t="shared" si="112"/>
        <v>0</v>
      </c>
      <c r="CH113" s="11">
        <f t="shared" si="112"/>
        <v>0</v>
      </c>
      <c r="CI113" s="10">
        <f t="shared" si="112"/>
        <v>0</v>
      </c>
      <c r="CJ113" s="11">
        <f t="shared" si="112"/>
        <v>0</v>
      </c>
      <c r="CK113" s="10">
        <f t="shared" si="112"/>
        <v>0</v>
      </c>
      <c r="CL113" s="7">
        <f t="shared" si="112"/>
        <v>0</v>
      </c>
      <c r="CM113" s="11">
        <f t="shared" si="112"/>
        <v>0</v>
      </c>
      <c r="CN113" s="10">
        <f t="shared" si="112"/>
        <v>0</v>
      </c>
      <c r="CO113" s="11">
        <f t="shared" si="112"/>
        <v>0</v>
      </c>
      <c r="CP113" s="10">
        <f t="shared" si="112"/>
        <v>0</v>
      </c>
      <c r="CQ113" s="11">
        <f t="shared" si="112"/>
        <v>0</v>
      </c>
      <c r="CR113" s="10">
        <f t="shared" si="112"/>
        <v>0</v>
      </c>
      <c r="CS113" s="11">
        <f t="shared" si="112"/>
        <v>0</v>
      </c>
      <c r="CT113" s="10">
        <f t="shared" si="112"/>
        <v>0</v>
      </c>
      <c r="CU113" s="11">
        <f t="shared" si="112"/>
        <v>0</v>
      </c>
      <c r="CV113" s="10">
        <f t="shared" si="112"/>
        <v>0</v>
      </c>
      <c r="CW113" s="11">
        <f t="shared" si="112"/>
        <v>0</v>
      </c>
      <c r="CX113" s="10">
        <f t="shared" ref="CX113:EC113" si="113">SUM(CX110:CX112)</f>
        <v>0</v>
      </c>
      <c r="CY113" s="7">
        <f t="shared" si="113"/>
        <v>0</v>
      </c>
      <c r="CZ113" s="7">
        <f t="shared" si="113"/>
        <v>0</v>
      </c>
      <c r="DA113" s="11">
        <f t="shared" si="113"/>
        <v>0</v>
      </c>
      <c r="DB113" s="10">
        <f t="shared" si="113"/>
        <v>0</v>
      </c>
      <c r="DC113" s="11">
        <f t="shared" si="113"/>
        <v>0</v>
      </c>
      <c r="DD113" s="10">
        <f t="shared" si="113"/>
        <v>0</v>
      </c>
      <c r="DE113" s="11">
        <f t="shared" si="113"/>
        <v>0</v>
      </c>
      <c r="DF113" s="10">
        <f t="shared" si="113"/>
        <v>0</v>
      </c>
      <c r="DG113" s="7">
        <f t="shared" si="113"/>
        <v>0</v>
      </c>
      <c r="DH113" s="11">
        <f t="shared" si="113"/>
        <v>0</v>
      </c>
      <c r="DI113" s="10">
        <f t="shared" si="113"/>
        <v>0</v>
      </c>
      <c r="DJ113" s="11">
        <f t="shared" si="113"/>
        <v>0</v>
      </c>
      <c r="DK113" s="10">
        <f t="shared" si="113"/>
        <v>0</v>
      </c>
      <c r="DL113" s="11">
        <f t="shared" si="113"/>
        <v>0</v>
      </c>
      <c r="DM113" s="10">
        <f t="shared" si="113"/>
        <v>0</v>
      </c>
      <c r="DN113" s="11">
        <f t="shared" si="113"/>
        <v>0</v>
      </c>
      <c r="DO113" s="10">
        <f t="shared" si="113"/>
        <v>0</v>
      </c>
      <c r="DP113" s="11">
        <f t="shared" si="113"/>
        <v>0</v>
      </c>
      <c r="DQ113" s="10">
        <f t="shared" si="113"/>
        <v>0</v>
      </c>
      <c r="DR113" s="11">
        <f t="shared" si="113"/>
        <v>0</v>
      </c>
      <c r="DS113" s="10">
        <f t="shared" si="113"/>
        <v>0</v>
      </c>
      <c r="DT113" s="7">
        <f t="shared" si="113"/>
        <v>0</v>
      </c>
      <c r="DU113" s="7">
        <f t="shared" si="113"/>
        <v>0</v>
      </c>
      <c r="DV113" s="11">
        <f t="shared" si="113"/>
        <v>2</v>
      </c>
      <c r="DW113" s="10">
        <f t="shared" si="113"/>
        <v>0</v>
      </c>
      <c r="DX113" s="11">
        <f t="shared" si="113"/>
        <v>0</v>
      </c>
      <c r="DY113" s="10">
        <f t="shared" si="113"/>
        <v>0</v>
      </c>
      <c r="DZ113" s="11">
        <f t="shared" si="113"/>
        <v>0</v>
      </c>
      <c r="EA113" s="10">
        <f t="shared" si="113"/>
        <v>0</v>
      </c>
      <c r="EB113" s="7">
        <f t="shared" si="113"/>
        <v>0</v>
      </c>
      <c r="EC113" s="11">
        <f t="shared" si="113"/>
        <v>0</v>
      </c>
      <c r="ED113" s="10">
        <f t="shared" ref="ED113:FI113" si="114">SUM(ED110:ED112)</f>
        <v>0</v>
      </c>
      <c r="EE113" s="11">
        <f t="shared" si="114"/>
        <v>0</v>
      </c>
      <c r="EF113" s="10">
        <f t="shared" si="114"/>
        <v>0</v>
      </c>
      <c r="EG113" s="11">
        <f t="shared" si="114"/>
        <v>0</v>
      </c>
      <c r="EH113" s="10">
        <f t="shared" si="114"/>
        <v>0</v>
      </c>
      <c r="EI113" s="11">
        <f t="shared" si="114"/>
        <v>0</v>
      </c>
      <c r="EJ113" s="10">
        <f t="shared" si="114"/>
        <v>0</v>
      </c>
      <c r="EK113" s="11">
        <f t="shared" si="114"/>
        <v>0</v>
      </c>
      <c r="EL113" s="10">
        <f t="shared" si="114"/>
        <v>0</v>
      </c>
      <c r="EM113" s="11">
        <f t="shared" si="114"/>
        <v>0</v>
      </c>
      <c r="EN113" s="10">
        <f t="shared" si="114"/>
        <v>0</v>
      </c>
      <c r="EO113" s="7">
        <f t="shared" si="114"/>
        <v>0</v>
      </c>
      <c r="EP113" s="7">
        <f t="shared" si="114"/>
        <v>0</v>
      </c>
      <c r="EQ113" s="11">
        <f t="shared" si="114"/>
        <v>0</v>
      </c>
      <c r="ER113" s="10">
        <f t="shared" si="114"/>
        <v>0</v>
      </c>
      <c r="ES113" s="11">
        <f t="shared" si="114"/>
        <v>0</v>
      </c>
      <c r="ET113" s="10">
        <f t="shared" si="114"/>
        <v>0</v>
      </c>
      <c r="EU113" s="11">
        <f t="shared" si="114"/>
        <v>0</v>
      </c>
      <c r="EV113" s="10">
        <f t="shared" si="114"/>
        <v>0</v>
      </c>
      <c r="EW113" s="7">
        <f t="shared" si="114"/>
        <v>0</v>
      </c>
      <c r="EX113" s="11">
        <f t="shared" si="114"/>
        <v>0</v>
      </c>
      <c r="EY113" s="10">
        <f t="shared" si="114"/>
        <v>0</v>
      </c>
      <c r="EZ113" s="11">
        <f t="shared" si="114"/>
        <v>0</v>
      </c>
      <c r="FA113" s="10">
        <f t="shared" si="114"/>
        <v>0</v>
      </c>
      <c r="FB113" s="11">
        <f t="shared" si="114"/>
        <v>0</v>
      </c>
      <c r="FC113" s="10">
        <f t="shared" si="114"/>
        <v>0</v>
      </c>
      <c r="FD113" s="11">
        <f t="shared" si="114"/>
        <v>0</v>
      </c>
      <c r="FE113" s="10">
        <f t="shared" si="114"/>
        <v>0</v>
      </c>
      <c r="FF113" s="11">
        <f t="shared" si="114"/>
        <v>0</v>
      </c>
      <c r="FG113" s="10">
        <f t="shared" si="114"/>
        <v>0</v>
      </c>
      <c r="FH113" s="11">
        <f t="shared" si="114"/>
        <v>0</v>
      </c>
      <c r="FI113" s="10">
        <f t="shared" si="114"/>
        <v>0</v>
      </c>
      <c r="FJ113" s="7">
        <f t="shared" ref="FJ113:GF113" si="115">SUM(FJ110:FJ112)</f>
        <v>0</v>
      </c>
      <c r="FK113" s="7">
        <f t="shared" si="115"/>
        <v>0</v>
      </c>
      <c r="FL113" s="11">
        <f t="shared" si="115"/>
        <v>0</v>
      </c>
      <c r="FM113" s="10">
        <f t="shared" si="115"/>
        <v>0</v>
      </c>
      <c r="FN113" s="11">
        <f t="shared" si="115"/>
        <v>0</v>
      </c>
      <c r="FO113" s="10">
        <f t="shared" si="115"/>
        <v>0</v>
      </c>
      <c r="FP113" s="11">
        <f t="shared" si="115"/>
        <v>0</v>
      </c>
      <c r="FQ113" s="10">
        <f t="shared" si="115"/>
        <v>0</v>
      </c>
      <c r="FR113" s="7">
        <f t="shared" si="115"/>
        <v>0</v>
      </c>
      <c r="FS113" s="11">
        <f t="shared" si="115"/>
        <v>0</v>
      </c>
      <c r="FT113" s="10">
        <f t="shared" si="115"/>
        <v>0</v>
      </c>
      <c r="FU113" s="11">
        <f t="shared" si="115"/>
        <v>0</v>
      </c>
      <c r="FV113" s="10">
        <f t="shared" si="115"/>
        <v>0</v>
      </c>
      <c r="FW113" s="11">
        <f t="shared" si="115"/>
        <v>0</v>
      </c>
      <c r="FX113" s="10">
        <f t="shared" si="115"/>
        <v>0</v>
      </c>
      <c r="FY113" s="11">
        <f t="shared" si="115"/>
        <v>0</v>
      </c>
      <c r="FZ113" s="10">
        <f t="shared" si="115"/>
        <v>0</v>
      </c>
      <c r="GA113" s="11">
        <f t="shared" si="115"/>
        <v>0</v>
      </c>
      <c r="GB113" s="10">
        <f t="shared" si="115"/>
        <v>0</v>
      </c>
      <c r="GC113" s="11">
        <f t="shared" si="115"/>
        <v>0</v>
      </c>
      <c r="GD113" s="10">
        <f t="shared" si="115"/>
        <v>0</v>
      </c>
      <c r="GE113" s="7">
        <f t="shared" si="115"/>
        <v>0</v>
      </c>
      <c r="GF113" s="7">
        <f t="shared" si="115"/>
        <v>0</v>
      </c>
    </row>
    <row r="114" spans="1:188" ht="20.100000000000001" customHeight="1" x14ac:dyDescent="0.2">
      <c r="A114" s="6"/>
      <c r="B114" s="6"/>
      <c r="C114" s="6"/>
      <c r="D114" s="6"/>
      <c r="E114" s="8" t="s">
        <v>229</v>
      </c>
      <c r="F114" s="6">
        <f>F29+F39+F78+F108+F113</f>
        <v>24</v>
      </c>
      <c r="G114" s="6">
        <f>G29+G39+G78+G108+G113</f>
        <v>84</v>
      </c>
      <c r="H114" s="6">
        <f t="shared" ref="H114:Q114" si="116">H29+H39+H78+H113</f>
        <v>2625</v>
      </c>
      <c r="I114" s="6">
        <f t="shared" si="116"/>
        <v>1045</v>
      </c>
      <c r="J114" s="6">
        <f t="shared" si="116"/>
        <v>180</v>
      </c>
      <c r="K114" s="6">
        <f t="shared" si="116"/>
        <v>30</v>
      </c>
      <c r="L114" s="6">
        <f t="shared" si="116"/>
        <v>60</v>
      </c>
      <c r="M114" s="6">
        <f t="shared" si="116"/>
        <v>945</v>
      </c>
      <c r="N114" s="6">
        <f t="shared" si="116"/>
        <v>150</v>
      </c>
      <c r="O114" s="6">
        <f t="shared" si="116"/>
        <v>215</v>
      </c>
      <c r="P114" s="6">
        <f t="shared" si="116"/>
        <v>0</v>
      </c>
      <c r="Q114" s="6">
        <f t="shared" si="116"/>
        <v>0</v>
      </c>
      <c r="R114" s="7">
        <f>R29+R39+R78+R108+R113</f>
        <v>210</v>
      </c>
      <c r="S114" s="7">
        <f>S29+S39+S78+S108+S113</f>
        <v>117.6</v>
      </c>
      <c r="T114" s="7">
        <f>T29+T39+T78+T108+T113</f>
        <v>108.00000000000003</v>
      </c>
      <c r="U114" s="11">
        <f t="shared" ref="U114:Z114" si="117">U29+U39+U78+U113</f>
        <v>201</v>
      </c>
      <c r="V114" s="10">
        <f t="shared" si="117"/>
        <v>0</v>
      </c>
      <c r="W114" s="11">
        <f t="shared" si="117"/>
        <v>60</v>
      </c>
      <c r="X114" s="10">
        <f t="shared" si="117"/>
        <v>0</v>
      </c>
      <c r="Y114" s="11">
        <f t="shared" si="117"/>
        <v>0</v>
      </c>
      <c r="Z114" s="10">
        <f t="shared" si="117"/>
        <v>0</v>
      </c>
      <c r="AA114" s="7">
        <f>AA29+AA39+AA78+AA108+AA113</f>
        <v>20.6</v>
      </c>
      <c r="AB114" s="11">
        <f t="shared" ref="AB114:AM114" si="118">AB29+AB39+AB78+AB113</f>
        <v>0</v>
      </c>
      <c r="AC114" s="10">
        <f t="shared" si="118"/>
        <v>0</v>
      </c>
      <c r="AD114" s="11">
        <f t="shared" si="118"/>
        <v>115</v>
      </c>
      <c r="AE114" s="10">
        <f t="shared" si="118"/>
        <v>0</v>
      </c>
      <c r="AF114" s="11">
        <f t="shared" si="118"/>
        <v>0</v>
      </c>
      <c r="AG114" s="10">
        <f t="shared" si="118"/>
        <v>0</v>
      </c>
      <c r="AH114" s="11">
        <f t="shared" si="118"/>
        <v>0</v>
      </c>
      <c r="AI114" s="10">
        <f t="shared" si="118"/>
        <v>0</v>
      </c>
      <c r="AJ114" s="11">
        <f t="shared" si="118"/>
        <v>0</v>
      </c>
      <c r="AK114" s="10">
        <f t="shared" si="118"/>
        <v>0</v>
      </c>
      <c r="AL114" s="11">
        <f t="shared" si="118"/>
        <v>0</v>
      </c>
      <c r="AM114" s="10">
        <f t="shared" si="118"/>
        <v>0</v>
      </c>
      <c r="AN114" s="7">
        <f>AN29+AN39+AN78+AN108+AN113</f>
        <v>9.3999999999999986</v>
      </c>
      <c r="AO114" s="7">
        <f>AO29+AO39+AO78+AO108+AO113</f>
        <v>30</v>
      </c>
      <c r="AP114" s="11">
        <f t="shared" ref="AP114:AU114" si="119">AP29+AP39+AP78+AP113</f>
        <v>195</v>
      </c>
      <c r="AQ114" s="10">
        <f t="shared" si="119"/>
        <v>0</v>
      </c>
      <c r="AR114" s="11">
        <f t="shared" si="119"/>
        <v>60</v>
      </c>
      <c r="AS114" s="10">
        <f t="shared" si="119"/>
        <v>0</v>
      </c>
      <c r="AT114" s="11">
        <f t="shared" si="119"/>
        <v>0</v>
      </c>
      <c r="AU114" s="10">
        <f t="shared" si="119"/>
        <v>0</v>
      </c>
      <c r="AV114" s="7">
        <f>AV29+AV39+AV78+AV108+AV113</f>
        <v>17.8</v>
      </c>
      <c r="AW114" s="11">
        <f t="shared" ref="AW114:BH114" si="120">AW29+AW39+AW78+AW113</f>
        <v>0</v>
      </c>
      <c r="AX114" s="10">
        <f t="shared" si="120"/>
        <v>0</v>
      </c>
      <c r="AY114" s="11">
        <f t="shared" si="120"/>
        <v>175</v>
      </c>
      <c r="AZ114" s="10">
        <f t="shared" si="120"/>
        <v>0</v>
      </c>
      <c r="BA114" s="11">
        <f t="shared" si="120"/>
        <v>0</v>
      </c>
      <c r="BB114" s="10">
        <f t="shared" si="120"/>
        <v>0</v>
      </c>
      <c r="BC114" s="11">
        <f t="shared" si="120"/>
        <v>0</v>
      </c>
      <c r="BD114" s="10">
        <f t="shared" si="120"/>
        <v>0</v>
      </c>
      <c r="BE114" s="11">
        <f t="shared" si="120"/>
        <v>0</v>
      </c>
      <c r="BF114" s="10">
        <f t="shared" si="120"/>
        <v>0</v>
      </c>
      <c r="BG114" s="11">
        <f t="shared" si="120"/>
        <v>0</v>
      </c>
      <c r="BH114" s="10">
        <f t="shared" si="120"/>
        <v>0</v>
      </c>
      <c r="BI114" s="7">
        <f>BI29+BI39+BI78+BI108+BI113</f>
        <v>12.2</v>
      </c>
      <c r="BJ114" s="7">
        <f>BJ29+BJ39+BJ78+BJ108+BJ113</f>
        <v>30</v>
      </c>
      <c r="BK114" s="11">
        <f t="shared" ref="BK114:BP114" si="121">BK29+BK39+BK78+BK113</f>
        <v>162</v>
      </c>
      <c r="BL114" s="10">
        <f t="shared" si="121"/>
        <v>0</v>
      </c>
      <c r="BM114" s="11">
        <f t="shared" si="121"/>
        <v>60</v>
      </c>
      <c r="BN114" s="10">
        <f t="shared" si="121"/>
        <v>0</v>
      </c>
      <c r="BO114" s="11">
        <f t="shared" si="121"/>
        <v>0</v>
      </c>
      <c r="BP114" s="10">
        <f t="shared" si="121"/>
        <v>0</v>
      </c>
      <c r="BQ114" s="7">
        <f>BQ29+BQ39+BQ78+BQ108+BQ113</f>
        <v>16</v>
      </c>
      <c r="BR114" s="11">
        <f t="shared" ref="BR114:CC114" si="122">BR29+BR39+BR78+BR113</f>
        <v>30</v>
      </c>
      <c r="BS114" s="10">
        <f t="shared" si="122"/>
        <v>0</v>
      </c>
      <c r="BT114" s="11">
        <f t="shared" si="122"/>
        <v>165</v>
      </c>
      <c r="BU114" s="10">
        <f t="shared" si="122"/>
        <v>0</v>
      </c>
      <c r="BV114" s="11">
        <f t="shared" si="122"/>
        <v>30</v>
      </c>
      <c r="BW114" s="10">
        <f t="shared" si="122"/>
        <v>0</v>
      </c>
      <c r="BX114" s="11">
        <f t="shared" si="122"/>
        <v>15</v>
      </c>
      <c r="BY114" s="10">
        <f t="shared" si="122"/>
        <v>0</v>
      </c>
      <c r="BZ114" s="11">
        <f t="shared" si="122"/>
        <v>0</v>
      </c>
      <c r="CA114" s="10">
        <f t="shared" si="122"/>
        <v>0</v>
      </c>
      <c r="CB114" s="11">
        <f t="shared" si="122"/>
        <v>0</v>
      </c>
      <c r="CC114" s="10">
        <f t="shared" si="122"/>
        <v>0</v>
      </c>
      <c r="CD114" s="7">
        <f>CD29+CD39+CD78+CD108+CD113</f>
        <v>14</v>
      </c>
      <c r="CE114" s="7">
        <f>CE29+CE39+CE78+CE108+CE113</f>
        <v>30</v>
      </c>
      <c r="CF114" s="11">
        <f t="shared" ref="CF114:CK114" si="123">CF29+CF39+CF78+CF113</f>
        <v>150</v>
      </c>
      <c r="CG114" s="10">
        <f t="shared" si="123"/>
        <v>0</v>
      </c>
      <c r="CH114" s="11">
        <f t="shared" si="123"/>
        <v>0</v>
      </c>
      <c r="CI114" s="10">
        <f t="shared" si="123"/>
        <v>0</v>
      </c>
      <c r="CJ114" s="11">
        <f t="shared" si="123"/>
        <v>0</v>
      </c>
      <c r="CK114" s="10">
        <f t="shared" si="123"/>
        <v>0</v>
      </c>
      <c r="CL114" s="7">
        <f>CL29+CL39+CL78+CL108+CL113</f>
        <v>11.200000000000001</v>
      </c>
      <c r="CM114" s="11">
        <f t="shared" ref="CM114:CX114" si="124">CM29+CM39+CM78+CM113</f>
        <v>30</v>
      </c>
      <c r="CN114" s="10">
        <f t="shared" si="124"/>
        <v>0</v>
      </c>
      <c r="CO114" s="11">
        <f t="shared" si="124"/>
        <v>165</v>
      </c>
      <c r="CP114" s="10">
        <f t="shared" si="124"/>
        <v>0</v>
      </c>
      <c r="CQ114" s="11">
        <f t="shared" si="124"/>
        <v>60</v>
      </c>
      <c r="CR114" s="10">
        <f t="shared" si="124"/>
        <v>0</v>
      </c>
      <c r="CS114" s="11">
        <f t="shared" si="124"/>
        <v>45</v>
      </c>
      <c r="CT114" s="10">
        <f t="shared" si="124"/>
        <v>0</v>
      </c>
      <c r="CU114" s="11">
        <f t="shared" si="124"/>
        <v>0</v>
      </c>
      <c r="CV114" s="10">
        <f t="shared" si="124"/>
        <v>0</v>
      </c>
      <c r="CW114" s="11">
        <f t="shared" si="124"/>
        <v>0</v>
      </c>
      <c r="CX114" s="10">
        <f t="shared" si="124"/>
        <v>0</v>
      </c>
      <c r="CY114" s="7">
        <f>CY29+CY39+CY78+CY108+CY113</f>
        <v>18.799999999999997</v>
      </c>
      <c r="CZ114" s="7">
        <f>CZ29+CZ39+CZ78+CZ108+CZ113</f>
        <v>30</v>
      </c>
      <c r="DA114" s="11">
        <f t="shared" ref="DA114:DF114" si="125">DA29+DA39+DA78+DA113</f>
        <v>105</v>
      </c>
      <c r="DB114" s="10">
        <f t="shared" si="125"/>
        <v>0</v>
      </c>
      <c r="DC114" s="11">
        <f t="shared" si="125"/>
        <v>0</v>
      </c>
      <c r="DD114" s="10">
        <f t="shared" si="125"/>
        <v>0</v>
      </c>
      <c r="DE114" s="11">
        <f t="shared" si="125"/>
        <v>0</v>
      </c>
      <c r="DF114" s="10">
        <f t="shared" si="125"/>
        <v>0</v>
      </c>
      <c r="DG114" s="7">
        <f>DG29+DG39+DG78+DG108+DG113</f>
        <v>7.8</v>
      </c>
      <c r="DH114" s="11">
        <f t="shared" ref="DH114:DS114" si="126">DH29+DH39+DH78+DH113</f>
        <v>0</v>
      </c>
      <c r="DI114" s="10">
        <f t="shared" si="126"/>
        <v>0</v>
      </c>
      <c r="DJ114" s="11">
        <f t="shared" si="126"/>
        <v>150</v>
      </c>
      <c r="DK114" s="10">
        <f t="shared" si="126"/>
        <v>0</v>
      </c>
      <c r="DL114" s="11">
        <f t="shared" si="126"/>
        <v>60</v>
      </c>
      <c r="DM114" s="10">
        <f t="shared" si="126"/>
        <v>0</v>
      </c>
      <c r="DN114" s="11">
        <f t="shared" si="126"/>
        <v>90</v>
      </c>
      <c r="DO114" s="10">
        <f t="shared" si="126"/>
        <v>0</v>
      </c>
      <c r="DP114" s="11">
        <f t="shared" si="126"/>
        <v>0</v>
      </c>
      <c r="DQ114" s="10">
        <f t="shared" si="126"/>
        <v>0</v>
      </c>
      <c r="DR114" s="11">
        <f t="shared" si="126"/>
        <v>0</v>
      </c>
      <c r="DS114" s="10">
        <f t="shared" si="126"/>
        <v>0</v>
      </c>
      <c r="DT114" s="7">
        <f>DT29+DT39+DT78+DT108+DT113</f>
        <v>22.2</v>
      </c>
      <c r="DU114" s="7">
        <f>DU29+DU39+DU78+DU108+DU113</f>
        <v>30</v>
      </c>
      <c r="DV114" s="11">
        <f t="shared" ref="DV114:EA114" si="127">DV29+DV39+DV78+DV113</f>
        <v>157</v>
      </c>
      <c r="DW114" s="10">
        <f t="shared" si="127"/>
        <v>0</v>
      </c>
      <c r="DX114" s="11">
        <f t="shared" si="127"/>
        <v>0</v>
      </c>
      <c r="DY114" s="10">
        <f t="shared" si="127"/>
        <v>0</v>
      </c>
      <c r="DZ114" s="11">
        <f t="shared" si="127"/>
        <v>0</v>
      </c>
      <c r="EA114" s="10">
        <f t="shared" si="127"/>
        <v>0</v>
      </c>
      <c r="EB114" s="7">
        <f>EB29+EB39+EB78+EB108+EB113</f>
        <v>11.2</v>
      </c>
      <c r="EC114" s="11">
        <f t="shared" ref="EC114:EN114" si="128">EC29+EC39+EC78+EC113</f>
        <v>0</v>
      </c>
      <c r="ED114" s="10">
        <f t="shared" si="128"/>
        <v>0</v>
      </c>
      <c r="EE114" s="11">
        <f t="shared" si="128"/>
        <v>135</v>
      </c>
      <c r="EF114" s="10">
        <f t="shared" si="128"/>
        <v>0</v>
      </c>
      <c r="EG114" s="11">
        <f t="shared" si="128"/>
        <v>0</v>
      </c>
      <c r="EH114" s="10">
        <f t="shared" si="128"/>
        <v>0</v>
      </c>
      <c r="EI114" s="11">
        <f t="shared" si="128"/>
        <v>15</v>
      </c>
      <c r="EJ114" s="10">
        <f t="shared" si="128"/>
        <v>0</v>
      </c>
      <c r="EK114" s="11">
        <f t="shared" si="128"/>
        <v>0</v>
      </c>
      <c r="EL114" s="10">
        <f t="shared" si="128"/>
        <v>0</v>
      </c>
      <c r="EM114" s="11">
        <f t="shared" si="128"/>
        <v>0</v>
      </c>
      <c r="EN114" s="10">
        <f t="shared" si="128"/>
        <v>0</v>
      </c>
      <c r="EO114" s="7">
        <f>EO29+EO39+EO78+EO108+EO113</f>
        <v>18.8</v>
      </c>
      <c r="EP114" s="7">
        <f>EP29+EP39+EP78+EP108+EP113</f>
        <v>30</v>
      </c>
      <c r="EQ114" s="11">
        <f t="shared" ref="EQ114:EV114" si="129">EQ29+EQ39+EQ78+EQ113</f>
        <v>75</v>
      </c>
      <c r="ER114" s="10">
        <f t="shared" si="129"/>
        <v>0</v>
      </c>
      <c r="ES114" s="11">
        <f t="shared" si="129"/>
        <v>0</v>
      </c>
      <c r="ET114" s="10">
        <f t="shared" si="129"/>
        <v>0</v>
      </c>
      <c r="EU114" s="11">
        <f t="shared" si="129"/>
        <v>30</v>
      </c>
      <c r="EV114" s="10">
        <f t="shared" si="129"/>
        <v>0</v>
      </c>
      <c r="EW114" s="7">
        <f>EW29+EW39+EW78+EW108+EW113</f>
        <v>7.8</v>
      </c>
      <c r="EX114" s="11">
        <f t="shared" ref="EX114:FI114" si="130">EX29+EX39+EX78+EX113</f>
        <v>0</v>
      </c>
      <c r="EY114" s="10">
        <f t="shared" si="130"/>
        <v>0</v>
      </c>
      <c r="EZ114" s="11">
        <f t="shared" si="130"/>
        <v>40</v>
      </c>
      <c r="FA114" s="10">
        <f t="shared" si="130"/>
        <v>0</v>
      </c>
      <c r="FB114" s="11">
        <f t="shared" si="130"/>
        <v>0</v>
      </c>
      <c r="FC114" s="10">
        <f t="shared" si="130"/>
        <v>0</v>
      </c>
      <c r="FD114" s="11">
        <f t="shared" si="130"/>
        <v>50</v>
      </c>
      <c r="FE114" s="10">
        <f t="shared" si="130"/>
        <v>0</v>
      </c>
      <c r="FF114" s="11">
        <f t="shared" si="130"/>
        <v>0</v>
      </c>
      <c r="FG114" s="10">
        <f t="shared" si="130"/>
        <v>0</v>
      </c>
      <c r="FH114" s="11">
        <f t="shared" si="130"/>
        <v>0</v>
      </c>
      <c r="FI114" s="10">
        <f t="shared" si="130"/>
        <v>0</v>
      </c>
      <c r="FJ114" s="7">
        <f>FJ29+FJ39+FJ78+FJ108+FJ113</f>
        <v>22.200000000000003</v>
      </c>
      <c r="FK114" s="7">
        <f>FK29+FK39+FK78+FK108+FK113</f>
        <v>30</v>
      </c>
      <c r="FL114" s="11">
        <f t="shared" ref="FL114:FQ114" si="131">FL29+FL39+FL78+FL113</f>
        <v>0</v>
      </c>
      <c r="FM114" s="10">
        <f t="shared" si="131"/>
        <v>0</v>
      </c>
      <c r="FN114" s="11">
        <f t="shared" si="131"/>
        <v>0</v>
      </c>
      <c r="FO114" s="10">
        <f t="shared" si="131"/>
        <v>0</v>
      </c>
      <c r="FP114" s="11">
        <f t="shared" si="131"/>
        <v>0</v>
      </c>
      <c r="FQ114" s="10">
        <f t="shared" si="131"/>
        <v>0</v>
      </c>
      <c r="FR114" s="7">
        <f>FR29+FR39+FR78+FR108+FR113</f>
        <v>0</v>
      </c>
      <c r="FS114" s="11">
        <f t="shared" ref="FS114:GD114" si="132">FS29+FS39+FS78+FS113</f>
        <v>0</v>
      </c>
      <c r="FT114" s="10">
        <f t="shared" si="132"/>
        <v>0</v>
      </c>
      <c r="FU114" s="11">
        <f t="shared" si="132"/>
        <v>0</v>
      </c>
      <c r="FV114" s="10">
        <f t="shared" si="132"/>
        <v>0</v>
      </c>
      <c r="FW114" s="11">
        <f t="shared" si="132"/>
        <v>0</v>
      </c>
      <c r="FX114" s="10">
        <f t="shared" si="132"/>
        <v>0</v>
      </c>
      <c r="FY114" s="11">
        <f t="shared" si="132"/>
        <v>0</v>
      </c>
      <c r="FZ114" s="10">
        <f t="shared" si="132"/>
        <v>0</v>
      </c>
      <c r="GA114" s="11">
        <f t="shared" si="132"/>
        <v>0</v>
      </c>
      <c r="GB114" s="10">
        <f t="shared" si="132"/>
        <v>0</v>
      </c>
      <c r="GC114" s="11">
        <f t="shared" si="132"/>
        <v>0</v>
      </c>
      <c r="GD114" s="10">
        <f t="shared" si="132"/>
        <v>0</v>
      </c>
      <c r="GE114" s="7">
        <f>GE29+GE39+GE78+GE108+GE113</f>
        <v>0</v>
      </c>
      <c r="GF114" s="7">
        <f>GF29+GF39+GF78+GF108+GF113</f>
        <v>0</v>
      </c>
    </row>
    <row r="116" spans="1:188" x14ac:dyDescent="0.2">
      <c r="D116" s="3" t="s">
        <v>22</v>
      </c>
      <c r="E116" s="3" t="s">
        <v>230</v>
      </c>
    </row>
    <row r="117" spans="1:188" x14ac:dyDescent="0.2">
      <c r="D117" s="3" t="s">
        <v>26</v>
      </c>
      <c r="E117" s="3" t="s">
        <v>231</v>
      </c>
    </row>
    <row r="118" spans="1:188" x14ac:dyDescent="0.2">
      <c r="D118" s="21" t="s">
        <v>32</v>
      </c>
      <c r="E118" s="21"/>
    </row>
    <row r="119" spans="1:188" x14ac:dyDescent="0.2">
      <c r="D119" s="3" t="s">
        <v>34</v>
      </c>
      <c r="E119" s="3" t="s">
        <v>232</v>
      </c>
    </row>
    <row r="120" spans="1:188" x14ac:dyDescent="0.2">
      <c r="D120" s="3" t="s">
        <v>35</v>
      </c>
      <c r="E120" s="3" t="s">
        <v>233</v>
      </c>
    </row>
    <row r="121" spans="1:188" x14ac:dyDescent="0.2">
      <c r="D121" s="3" t="s">
        <v>36</v>
      </c>
      <c r="E121" s="3" t="s">
        <v>234</v>
      </c>
    </row>
    <row r="122" spans="1:188" x14ac:dyDescent="0.2">
      <c r="D122" s="21" t="s">
        <v>33</v>
      </c>
      <c r="E122" s="21"/>
      <c r="M122" s="9"/>
      <c r="U122" s="9"/>
      <c r="AC122" s="9"/>
    </row>
    <row r="123" spans="1:188" x14ac:dyDescent="0.2">
      <c r="D123" s="3" t="s">
        <v>35</v>
      </c>
      <c r="E123" s="3" t="s">
        <v>233</v>
      </c>
    </row>
    <row r="124" spans="1:188" x14ac:dyDescent="0.2">
      <c r="D124" s="3" t="s">
        <v>37</v>
      </c>
      <c r="E124" s="3" t="s">
        <v>235</v>
      </c>
    </row>
    <row r="125" spans="1:188" x14ac:dyDescent="0.2">
      <c r="D125" s="3" t="s">
        <v>38</v>
      </c>
      <c r="E125" s="3" t="s">
        <v>236</v>
      </c>
    </row>
    <row r="126" spans="1:188" x14ac:dyDescent="0.2">
      <c r="D126" s="3" t="s">
        <v>39</v>
      </c>
      <c r="E126" s="3" t="s">
        <v>237</v>
      </c>
    </row>
    <row r="127" spans="1:188" x14ac:dyDescent="0.2">
      <c r="D127" s="3" t="s">
        <v>40</v>
      </c>
      <c r="E127" s="3" t="s">
        <v>238</v>
      </c>
    </row>
    <row r="128" spans="1:188" x14ac:dyDescent="0.2">
      <c r="D128" s="3" t="s">
        <v>41</v>
      </c>
      <c r="E128" s="3" t="s">
        <v>239</v>
      </c>
    </row>
  </sheetData>
  <mergeCells count="186">
    <mergeCell ref="A106:GF106"/>
    <mergeCell ref="A109:GF109"/>
    <mergeCell ref="D118:E118"/>
    <mergeCell ref="D122:E122"/>
    <mergeCell ref="C102:C103"/>
    <mergeCell ref="A102:A103"/>
    <mergeCell ref="B102:B103"/>
    <mergeCell ref="C104:C105"/>
    <mergeCell ref="A104:A105"/>
    <mergeCell ref="B104:B105"/>
    <mergeCell ref="C98:C99"/>
    <mergeCell ref="A98:A99"/>
    <mergeCell ref="B98:B99"/>
    <mergeCell ref="C100:C101"/>
    <mergeCell ref="A100:A101"/>
    <mergeCell ref="B100:B101"/>
    <mergeCell ref="C94:C95"/>
    <mergeCell ref="A94:A95"/>
    <mergeCell ref="B94:B95"/>
    <mergeCell ref="C96:C97"/>
    <mergeCell ref="A96:A97"/>
    <mergeCell ref="B96:B97"/>
    <mergeCell ref="C90:C91"/>
    <mergeCell ref="A90:A91"/>
    <mergeCell ref="B90:B91"/>
    <mergeCell ref="C92:C93"/>
    <mergeCell ref="A92:A93"/>
    <mergeCell ref="B92:B93"/>
    <mergeCell ref="C86:C87"/>
    <mergeCell ref="A86:A87"/>
    <mergeCell ref="B86:B87"/>
    <mergeCell ref="C88:C89"/>
    <mergeCell ref="A88:A89"/>
    <mergeCell ref="B88:B89"/>
    <mergeCell ref="C82:C83"/>
    <mergeCell ref="A82:A83"/>
    <mergeCell ref="B82:B83"/>
    <mergeCell ref="C84:C85"/>
    <mergeCell ref="A84:A85"/>
    <mergeCell ref="B84:B85"/>
    <mergeCell ref="A30:GF30"/>
    <mergeCell ref="A40:GF40"/>
    <mergeCell ref="A79:GF79"/>
    <mergeCell ref="C80:C81"/>
    <mergeCell ref="A80:A81"/>
    <mergeCell ref="B80:B81"/>
    <mergeCell ref="GC15:GD15"/>
    <mergeCell ref="GE14:GE15"/>
    <mergeCell ref="FJ14:FJ15"/>
    <mergeCell ref="FK14:FK15"/>
    <mergeCell ref="GF14:GF15"/>
    <mergeCell ref="A16:GF16"/>
    <mergeCell ref="FU15:FV15"/>
    <mergeCell ref="FW15:FX15"/>
    <mergeCell ref="FL13:GF13"/>
    <mergeCell ref="FL14:FQ14"/>
    <mergeCell ref="FL15:FM15"/>
    <mergeCell ref="FN15:FO15"/>
    <mergeCell ref="FP15:FQ15"/>
    <mergeCell ref="FR14:FR15"/>
    <mergeCell ref="FS14:GD14"/>
    <mergeCell ref="FS15:FT15"/>
    <mergeCell ref="FY15:FZ15"/>
    <mergeCell ref="GA15:GB15"/>
    <mergeCell ref="EU15:EV15"/>
    <mergeCell ref="EW14:EW15"/>
    <mergeCell ref="EX14:FI14"/>
    <mergeCell ref="EX15:EY15"/>
    <mergeCell ref="EZ15:FA15"/>
    <mergeCell ref="FB15:FC15"/>
    <mergeCell ref="FD15:FE15"/>
    <mergeCell ref="FF15:FG15"/>
    <mergeCell ref="FH15:FI15"/>
    <mergeCell ref="EI15:EJ15"/>
    <mergeCell ref="EK15:EL15"/>
    <mergeCell ref="EM15:EN15"/>
    <mergeCell ref="EO14:EO15"/>
    <mergeCell ref="EP14:EP15"/>
    <mergeCell ref="EQ12:GF12"/>
    <mergeCell ref="EQ13:FK13"/>
    <mergeCell ref="EQ14:EV14"/>
    <mergeCell ref="EQ15:ER15"/>
    <mergeCell ref="ES15:ET15"/>
    <mergeCell ref="DV13:EP13"/>
    <mergeCell ref="DV14:EA14"/>
    <mergeCell ref="DV15:DW15"/>
    <mergeCell ref="DX15:DY15"/>
    <mergeCell ref="DZ15:EA15"/>
    <mergeCell ref="EB14:EB15"/>
    <mergeCell ref="EC14:EN14"/>
    <mergeCell ref="EC15:ED15"/>
    <mergeCell ref="EE15:EF15"/>
    <mergeCell ref="EG15:EH15"/>
    <mergeCell ref="DL15:DM15"/>
    <mergeCell ref="DN15:DO15"/>
    <mergeCell ref="DP15:DQ15"/>
    <mergeCell ref="DR15:DS15"/>
    <mergeCell ref="DT14:DT15"/>
    <mergeCell ref="DU14:DU15"/>
    <mergeCell ref="DA12:EP12"/>
    <mergeCell ref="DA13:DU13"/>
    <mergeCell ref="DA14:DF14"/>
    <mergeCell ref="DA15:DB15"/>
    <mergeCell ref="DC15:DD15"/>
    <mergeCell ref="DE15:DF15"/>
    <mergeCell ref="DG14:DG15"/>
    <mergeCell ref="DH14:DS14"/>
    <mergeCell ref="DH15:DI15"/>
    <mergeCell ref="DJ15:DK15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K14"/>
    <mergeCell ref="CF15:CG15"/>
    <mergeCell ref="CH15:CI15"/>
    <mergeCell ref="CJ15:CK15"/>
    <mergeCell ref="CL14:CL15"/>
    <mergeCell ref="CM14:CX14"/>
    <mergeCell ref="CM15:CN15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P14"/>
    <mergeCell ref="BK15:BL15"/>
    <mergeCell ref="BM15:BN15"/>
    <mergeCell ref="BO15:BP15"/>
    <mergeCell ref="BQ14:BQ15"/>
    <mergeCell ref="BR14:CC14"/>
    <mergeCell ref="BR15:BS15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U14"/>
    <mergeCell ref="AP15:AQ15"/>
    <mergeCell ref="AR15:AS15"/>
    <mergeCell ref="AT15:AU15"/>
    <mergeCell ref="AV14:AV15"/>
    <mergeCell ref="AW14:BH14"/>
    <mergeCell ref="AW15:AX15"/>
    <mergeCell ref="Y15:Z15"/>
    <mergeCell ref="AA14:AA15"/>
    <mergeCell ref="AB14:AM14"/>
    <mergeCell ref="AB15:AC15"/>
    <mergeCell ref="AD15:AE15"/>
    <mergeCell ref="AF15:AG15"/>
    <mergeCell ref="AH15:AI15"/>
    <mergeCell ref="AJ15:AK15"/>
    <mergeCell ref="AL15:AM15"/>
    <mergeCell ref="I14:K14"/>
    <mergeCell ref="L14:Q14"/>
    <mergeCell ref="R12:R15"/>
    <mergeCell ref="S12:S15"/>
    <mergeCell ref="T12:T15"/>
    <mergeCell ref="U12:BJ12"/>
    <mergeCell ref="U13:AO13"/>
    <mergeCell ref="U14:Z14"/>
    <mergeCell ref="U15:V15"/>
    <mergeCell ref="W15:X15"/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Automatyka i robotyka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2021-06-11T07:41:41Z</dcterms:created>
  <dcterms:modified xsi:type="dcterms:W3CDTF">2021-06-29T09:38:09Z</dcterms:modified>
</cp:coreProperties>
</file>