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3B30776A-237E-4841-93F4-0892AE865BDE}" xr6:coauthVersionLast="45" xr6:coauthVersionMax="45" xr10:uidLastSave="{00000000-0000-0000-0000-000000000000}"/>
  <bookViews>
    <workbookView xWindow="-120" yWindow="-120" windowWidth="38640" windowHeight="15840"/>
  </bookViews>
  <sheets>
    <sheet name="Teleinformaty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J17" i="1"/>
  <c r="K17" i="1"/>
  <c r="L17" i="1"/>
  <c r="M17" i="1"/>
  <c r="N17" i="1"/>
  <c r="O17" i="1"/>
  <c r="P17" i="1"/>
  <c r="Q17" i="1"/>
  <c r="S17" i="1"/>
  <c r="AO17" i="1"/>
  <c r="F17" i="1"/>
  <c r="BJ17" i="1"/>
  <c r="CE17" i="1"/>
  <c r="CZ17" i="1"/>
  <c r="DU17" i="1"/>
  <c r="EP17" i="1"/>
  <c r="FK17" i="1"/>
  <c r="GF17" i="1"/>
  <c r="I18" i="1"/>
  <c r="H18" i="1"/>
  <c r="J18" i="1"/>
  <c r="K18" i="1"/>
  <c r="L18" i="1"/>
  <c r="M18" i="1"/>
  <c r="N18" i="1"/>
  <c r="O18" i="1"/>
  <c r="P18" i="1"/>
  <c r="Q18" i="1"/>
  <c r="S18" i="1"/>
  <c r="AO18" i="1"/>
  <c r="F18" i="1"/>
  <c r="BJ18" i="1"/>
  <c r="G18" i="1"/>
  <c r="CE18" i="1"/>
  <c r="CZ18" i="1"/>
  <c r="DU18" i="1"/>
  <c r="EP18" i="1"/>
  <c r="FK18" i="1"/>
  <c r="GF18" i="1"/>
  <c r="I19" i="1"/>
  <c r="J19" i="1"/>
  <c r="K19" i="1"/>
  <c r="L19" i="1"/>
  <c r="M19" i="1"/>
  <c r="O19" i="1"/>
  <c r="P19" i="1"/>
  <c r="Q19" i="1"/>
  <c r="S19" i="1"/>
  <c r="T19" i="1"/>
  <c r="AO19" i="1"/>
  <c r="F19" i="1"/>
  <c r="BJ19" i="1"/>
  <c r="BV19" i="1"/>
  <c r="N19" i="1"/>
  <c r="CD19" i="1"/>
  <c r="CE19" i="1"/>
  <c r="CZ19" i="1"/>
  <c r="DU19" i="1"/>
  <c r="EP19" i="1"/>
  <c r="FK19" i="1"/>
  <c r="GF19" i="1"/>
  <c r="I20" i="1"/>
  <c r="J20" i="1"/>
  <c r="J29" i="1"/>
  <c r="K20" i="1"/>
  <c r="L20" i="1"/>
  <c r="L29" i="1"/>
  <c r="M20" i="1"/>
  <c r="N20" i="1"/>
  <c r="O20" i="1"/>
  <c r="P20" i="1"/>
  <c r="P29" i="1"/>
  <c r="Q20" i="1"/>
  <c r="S20" i="1"/>
  <c r="AO20" i="1"/>
  <c r="G20" i="1"/>
  <c r="BJ20" i="1"/>
  <c r="CE20" i="1"/>
  <c r="CZ20" i="1"/>
  <c r="DU20" i="1"/>
  <c r="EP20" i="1"/>
  <c r="FK20" i="1"/>
  <c r="GF20" i="1"/>
  <c r="I21" i="1"/>
  <c r="J21" i="1"/>
  <c r="H21" i="1"/>
  <c r="K21" i="1"/>
  <c r="L21" i="1"/>
  <c r="M21" i="1"/>
  <c r="O21" i="1"/>
  <c r="P21" i="1"/>
  <c r="Q21" i="1"/>
  <c r="T21" i="1"/>
  <c r="T29" i="1"/>
  <c r="AO21" i="1"/>
  <c r="G21" i="1"/>
  <c r="BJ21" i="1"/>
  <c r="F21" i="1"/>
  <c r="CE21" i="1"/>
  <c r="CQ21" i="1"/>
  <c r="N21" i="1"/>
  <c r="CY21" i="1"/>
  <c r="S21" i="1"/>
  <c r="CZ21" i="1"/>
  <c r="DU21" i="1"/>
  <c r="EP21" i="1"/>
  <c r="FK21" i="1"/>
  <c r="GF21" i="1"/>
  <c r="I22" i="1"/>
  <c r="J22" i="1"/>
  <c r="K22" i="1"/>
  <c r="L22" i="1"/>
  <c r="M22" i="1"/>
  <c r="O22" i="1"/>
  <c r="P22" i="1"/>
  <c r="Q22" i="1"/>
  <c r="S22" i="1"/>
  <c r="T22" i="1"/>
  <c r="AO22" i="1"/>
  <c r="F22" i="1"/>
  <c r="BJ22" i="1"/>
  <c r="CE22" i="1"/>
  <c r="CZ22" i="1"/>
  <c r="DL22" i="1"/>
  <c r="N22" i="1"/>
  <c r="DT22" i="1"/>
  <c r="DU22" i="1"/>
  <c r="EP22" i="1"/>
  <c r="FK22" i="1"/>
  <c r="GF22" i="1"/>
  <c r="I23" i="1"/>
  <c r="J23" i="1"/>
  <c r="H23" i="1"/>
  <c r="K23" i="1"/>
  <c r="L23" i="1"/>
  <c r="M23" i="1"/>
  <c r="N23" i="1"/>
  <c r="O23" i="1"/>
  <c r="P23" i="1"/>
  <c r="Q23" i="1"/>
  <c r="S23" i="1"/>
  <c r="AO23" i="1"/>
  <c r="G23" i="1"/>
  <c r="BJ23" i="1"/>
  <c r="CE23" i="1"/>
  <c r="CZ23" i="1"/>
  <c r="DU23" i="1"/>
  <c r="EP23" i="1"/>
  <c r="FK23" i="1"/>
  <c r="GF23" i="1"/>
  <c r="I24" i="1"/>
  <c r="J24" i="1"/>
  <c r="H24" i="1"/>
  <c r="K24" i="1"/>
  <c r="L24" i="1"/>
  <c r="M24" i="1"/>
  <c r="N24" i="1"/>
  <c r="O24" i="1"/>
  <c r="P24" i="1"/>
  <c r="Q24" i="1"/>
  <c r="S24" i="1"/>
  <c r="AO24" i="1"/>
  <c r="G24" i="1"/>
  <c r="BJ24" i="1"/>
  <c r="CE24" i="1"/>
  <c r="CZ24" i="1"/>
  <c r="DU24" i="1"/>
  <c r="EP24" i="1"/>
  <c r="FK24" i="1"/>
  <c r="GF24" i="1"/>
  <c r="J25" i="1"/>
  <c r="K25" i="1"/>
  <c r="L25" i="1"/>
  <c r="M25" i="1"/>
  <c r="N25" i="1"/>
  <c r="O25" i="1"/>
  <c r="P25" i="1"/>
  <c r="Q25" i="1"/>
  <c r="S25" i="1"/>
  <c r="T25" i="1"/>
  <c r="AO25" i="1"/>
  <c r="G25" i="1"/>
  <c r="BJ25" i="1"/>
  <c r="F25" i="1"/>
  <c r="CE25" i="1"/>
  <c r="CZ25" i="1"/>
  <c r="DU25" i="1"/>
  <c r="DV25" i="1"/>
  <c r="I25" i="1"/>
  <c r="H25" i="1"/>
  <c r="EB25" i="1"/>
  <c r="EP25" i="1"/>
  <c r="FK25" i="1"/>
  <c r="GF25" i="1"/>
  <c r="I26" i="1"/>
  <c r="J26" i="1"/>
  <c r="K26" i="1"/>
  <c r="L26" i="1"/>
  <c r="M26" i="1"/>
  <c r="N26" i="1"/>
  <c r="O26" i="1"/>
  <c r="P26" i="1"/>
  <c r="Q26" i="1"/>
  <c r="Q29" i="1"/>
  <c r="S26" i="1"/>
  <c r="AO26" i="1"/>
  <c r="F26" i="1"/>
  <c r="BJ26" i="1"/>
  <c r="CE26" i="1"/>
  <c r="CZ26" i="1"/>
  <c r="DU26" i="1"/>
  <c r="EP26" i="1"/>
  <c r="FK26" i="1"/>
  <c r="GF26" i="1"/>
  <c r="I27" i="1"/>
  <c r="J27" i="1"/>
  <c r="K27" i="1"/>
  <c r="L27" i="1"/>
  <c r="M27" i="1"/>
  <c r="N27" i="1"/>
  <c r="O27" i="1"/>
  <c r="P27" i="1"/>
  <c r="Q27" i="1"/>
  <c r="S27" i="1"/>
  <c r="AO27" i="1"/>
  <c r="BJ27" i="1"/>
  <c r="G27" i="1"/>
  <c r="CE27" i="1"/>
  <c r="CZ27" i="1"/>
  <c r="DU27" i="1"/>
  <c r="EP27" i="1"/>
  <c r="FK27" i="1"/>
  <c r="GF27" i="1"/>
  <c r="I28" i="1"/>
  <c r="J28" i="1"/>
  <c r="K28" i="1"/>
  <c r="L28" i="1"/>
  <c r="M28" i="1"/>
  <c r="M29" i="1"/>
  <c r="N28" i="1"/>
  <c r="O28" i="1"/>
  <c r="P28" i="1"/>
  <c r="Q28" i="1"/>
  <c r="S28" i="1"/>
  <c r="AO28" i="1"/>
  <c r="F28" i="1"/>
  <c r="BJ28" i="1"/>
  <c r="G28" i="1"/>
  <c r="CE28" i="1"/>
  <c r="CZ28" i="1"/>
  <c r="DU28" i="1"/>
  <c r="EP28" i="1"/>
  <c r="FK28" i="1"/>
  <c r="GF28" i="1"/>
  <c r="K29" i="1"/>
  <c r="O29" i="1"/>
  <c r="S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K29" i="1"/>
  <c r="BL29" i="1"/>
  <c r="BM29" i="1"/>
  <c r="BN29" i="1"/>
  <c r="BO29" i="1"/>
  <c r="BP29" i="1"/>
  <c r="BQ29" i="1"/>
  <c r="BR29" i="1"/>
  <c r="BS29" i="1"/>
  <c r="BT29" i="1"/>
  <c r="BU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DA29" i="1"/>
  <c r="DA120" i="1"/>
  <c r="DB29" i="1"/>
  <c r="DC29" i="1"/>
  <c r="DC120" i="1"/>
  <c r="DD29" i="1"/>
  <c r="DE29" i="1"/>
  <c r="DE120" i="1"/>
  <c r="DF29" i="1"/>
  <c r="DG29" i="1"/>
  <c r="DH29" i="1"/>
  <c r="DI29" i="1"/>
  <c r="DI120" i="1"/>
  <c r="DJ29" i="1"/>
  <c r="DK29" i="1"/>
  <c r="DK120" i="1"/>
  <c r="DM29" i="1"/>
  <c r="DN29" i="1"/>
  <c r="DO29" i="1"/>
  <c r="DP29" i="1"/>
  <c r="DQ29" i="1"/>
  <c r="DR29" i="1"/>
  <c r="DS29" i="1"/>
  <c r="DT29" i="1"/>
  <c r="DU29" i="1"/>
  <c r="DW29" i="1"/>
  <c r="DW120" i="1"/>
  <c r="DX29" i="1"/>
  <c r="DY29" i="1"/>
  <c r="DY120" i="1"/>
  <c r="DZ29" i="1"/>
  <c r="EA29" i="1"/>
  <c r="EA120" i="1"/>
  <c r="EB29" i="1"/>
  <c r="EC29" i="1"/>
  <c r="EC120" i="1"/>
  <c r="ED29" i="1"/>
  <c r="EE29" i="1"/>
  <c r="EF29" i="1"/>
  <c r="EG29" i="1"/>
  <c r="EG120" i="1"/>
  <c r="EH29" i="1"/>
  <c r="EI29" i="1"/>
  <c r="EJ29" i="1"/>
  <c r="EK29" i="1"/>
  <c r="EK120" i="1"/>
  <c r="EL29" i="1"/>
  <c r="EM29" i="1"/>
  <c r="EM120" i="1"/>
  <c r="EN29" i="1"/>
  <c r="EO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F31" i="1"/>
  <c r="I31" i="1"/>
  <c r="J31" i="1"/>
  <c r="H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FK31" i="1"/>
  <c r="GF31" i="1"/>
  <c r="I32" i="1"/>
  <c r="J32" i="1"/>
  <c r="K32" i="1"/>
  <c r="L32" i="1"/>
  <c r="M32" i="1"/>
  <c r="N32" i="1"/>
  <c r="O32" i="1"/>
  <c r="P32" i="1"/>
  <c r="Q32" i="1"/>
  <c r="S32" i="1"/>
  <c r="AO32" i="1"/>
  <c r="BJ32" i="1"/>
  <c r="CE32" i="1"/>
  <c r="CZ32" i="1"/>
  <c r="DU32" i="1"/>
  <c r="EP32" i="1"/>
  <c r="FK32" i="1"/>
  <c r="GF32" i="1"/>
  <c r="F33" i="1"/>
  <c r="I33" i="1"/>
  <c r="J33" i="1"/>
  <c r="H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FK34" i="1"/>
  <c r="GF34" i="1"/>
  <c r="F35" i="1"/>
  <c r="I35" i="1"/>
  <c r="J35" i="1"/>
  <c r="H35" i="1"/>
  <c r="K35" i="1"/>
  <c r="L35" i="1"/>
  <c r="M35" i="1"/>
  <c r="N35" i="1"/>
  <c r="O35" i="1"/>
  <c r="P35" i="1"/>
  <c r="Q35" i="1"/>
  <c r="S35" i="1"/>
  <c r="AO35" i="1"/>
  <c r="BJ35" i="1"/>
  <c r="CE35" i="1"/>
  <c r="CZ35" i="1"/>
  <c r="DU35" i="1"/>
  <c r="EP35" i="1"/>
  <c r="FK35" i="1"/>
  <c r="GF35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DU36" i="1"/>
  <c r="EP36" i="1"/>
  <c r="FK36" i="1"/>
  <c r="GF36" i="1"/>
  <c r="I37" i="1"/>
  <c r="K37" i="1"/>
  <c r="M37" i="1"/>
  <c r="O37" i="1"/>
  <c r="Q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L37" i="1"/>
  <c r="FM37" i="1"/>
  <c r="FN37" i="1"/>
  <c r="FO37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I39" i="1"/>
  <c r="J39" i="1"/>
  <c r="K39" i="1"/>
  <c r="L39" i="1"/>
  <c r="M39" i="1"/>
  <c r="N39" i="1"/>
  <c r="O39" i="1"/>
  <c r="P39" i="1"/>
  <c r="Q39" i="1"/>
  <c r="S39" i="1"/>
  <c r="AO39" i="1"/>
  <c r="BJ39" i="1"/>
  <c r="G39" i="1"/>
  <c r="CE39" i="1"/>
  <c r="CZ39" i="1"/>
  <c r="DU39" i="1"/>
  <c r="EP39" i="1"/>
  <c r="FK39" i="1"/>
  <c r="GF39" i="1"/>
  <c r="I40" i="1"/>
  <c r="J40" i="1"/>
  <c r="K40" i="1"/>
  <c r="L40" i="1"/>
  <c r="M40" i="1"/>
  <c r="N40" i="1"/>
  <c r="O40" i="1"/>
  <c r="P40" i="1"/>
  <c r="Q40" i="1"/>
  <c r="S40" i="1"/>
  <c r="AO40" i="1"/>
  <c r="F40" i="1"/>
  <c r="BJ40" i="1"/>
  <c r="G40" i="1"/>
  <c r="CE40" i="1"/>
  <c r="CZ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BJ41" i="1"/>
  <c r="G41" i="1"/>
  <c r="CE41" i="1"/>
  <c r="CZ41" i="1"/>
  <c r="DU41" i="1"/>
  <c r="EP41" i="1"/>
  <c r="FK41" i="1"/>
  <c r="GF41" i="1"/>
  <c r="I42" i="1"/>
  <c r="J42" i="1"/>
  <c r="K42" i="1"/>
  <c r="L42" i="1"/>
  <c r="M42" i="1"/>
  <c r="N42" i="1"/>
  <c r="O42" i="1"/>
  <c r="P42" i="1"/>
  <c r="Q42" i="1"/>
  <c r="S42" i="1"/>
  <c r="AO42" i="1"/>
  <c r="F42" i="1"/>
  <c r="BJ42" i="1"/>
  <c r="G42" i="1"/>
  <c r="CE42" i="1"/>
  <c r="CZ42" i="1"/>
  <c r="DU42" i="1"/>
  <c r="EP42" i="1"/>
  <c r="FK42" i="1"/>
  <c r="GF42" i="1"/>
  <c r="I43" i="1"/>
  <c r="J43" i="1"/>
  <c r="K43" i="1"/>
  <c r="L43" i="1"/>
  <c r="M43" i="1"/>
  <c r="N43" i="1"/>
  <c r="O43" i="1"/>
  <c r="P43" i="1"/>
  <c r="Q43" i="1"/>
  <c r="S43" i="1"/>
  <c r="AO43" i="1"/>
  <c r="BJ43" i="1"/>
  <c r="G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Q44" i="1"/>
  <c r="S44" i="1"/>
  <c r="AO44" i="1"/>
  <c r="F44" i="1"/>
  <c r="BJ44" i="1"/>
  <c r="G44" i="1"/>
  <c r="CE44" i="1"/>
  <c r="CZ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BJ45" i="1"/>
  <c r="G45" i="1"/>
  <c r="CE45" i="1"/>
  <c r="CZ45" i="1"/>
  <c r="DU45" i="1"/>
  <c r="EP45" i="1"/>
  <c r="FK45" i="1"/>
  <c r="GF45" i="1"/>
  <c r="I46" i="1"/>
  <c r="J46" i="1"/>
  <c r="K46" i="1"/>
  <c r="L46" i="1"/>
  <c r="M46" i="1"/>
  <c r="N46" i="1"/>
  <c r="O46" i="1"/>
  <c r="P46" i="1"/>
  <c r="Q46" i="1"/>
  <c r="S46" i="1"/>
  <c r="AO46" i="1"/>
  <c r="F46" i="1"/>
  <c r="BJ46" i="1"/>
  <c r="G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BJ47" i="1"/>
  <c r="G47" i="1"/>
  <c r="CE47" i="1"/>
  <c r="CZ47" i="1"/>
  <c r="DU47" i="1"/>
  <c r="EP47" i="1"/>
  <c r="FK47" i="1"/>
  <c r="GF47" i="1"/>
  <c r="I48" i="1"/>
  <c r="J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BJ49" i="1"/>
  <c r="G49" i="1"/>
  <c r="CE49" i="1"/>
  <c r="CZ49" i="1"/>
  <c r="DU49" i="1"/>
  <c r="EP49" i="1"/>
  <c r="FK49" i="1"/>
  <c r="GF49" i="1"/>
  <c r="I50" i="1"/>
  <c r="J50" i="1"/>
  <c r="K50" i="1"/>
  <c r="L50" i="1"/>
  <c r="M50" i="1"/>
  <c r="N50" i="1"/>
  <c r="O50" i="1"/>
  <c r="P50" i="1"/>
  <c r="Q50" i="1"/>
  <c r="S50" i="1"/>
  <c r="AO50" i="1"/>
  <c r="F50" i="1"/>
  <c r="BJ50" i="1"/>
  <c r="G50" i="1"/>
  <c r="CE50" i="1"/>
  <c r="CZ50" i="1"/>
  <c r="DU50" i="1"/>
  <c r="EP50" i="1"/>
  <c r="FK50" i="1"/>
  <c r="GF50" i="1"/>
  <c r="I51" i="1"/>
  <c r="J51" i="1"/>
  <c r="K51" i="1"/>
  <c r="L51" i="1"/>
  <c r="M51" i="1"/>
  <c r="N51" i="1"/>
  <c r="O51" i="1"/>
  <c r="P51" i="1"/>
  <c r="Q51" i="1"/>
  <c r="S51" i="1"/>
  <c r="AO51" i="1"/>
  <c r="BJ51" i="1"/>
  <c r="G51" i="1"/>
  <c r="CE51" i="1"/>
  <c r="CZ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F52" i="1"/>
  <c r="BJ52" i="1"/>
  <c r="G52" i="1"/>
  <c r="CE52" i="1"/>
  <c r="CZ52" i="1"/>
  <c r="DU52" i="1"/>
  <c r="EP52" i="1"/>
  <c r="FK52" i="1"/>
  <c r="GF52" i="1"/>
  <c r="I53" i="1"/>
  <c r="J53" i="1"/>
  <c r="K53" i="1"/>
  <c r="L53" i="1"/>
  <c r="M53" i="1"/>
  <c r="N53" i="1"/>
  <c r="O53" i="1"/>
  <c r="P53" i="1"/>
  <c r="Q53" i="1"/>
  <c r="S53" i="1"/>
  <c r="AO53" i="1"/>
  <c r="BJ53" i="1"/>
  <c r="G53" i="1"/>
  <c r="CE53" i="1"/>
  <c r="CZ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F54" i="1"/>
  <c r="BJ54" i="1"/>
  <c r="G54" i="1"/>
  <c r="CE54" i="1"/>
  <c r="CZ54" i="1"/>
  <c r="DU54" i="1"/>
  <c r="EP54" i="1"/>
  <c r="FK54" i="1"/>
  <c r="GF54" i="1"/>
  <c r="I55" i="1"/>
  <c r="J55" i="1"/>
  <c r="K55" i="1"/>
  <c r="L55" i="1"/>
  <c r="M55" i="1"/>
  <c r="N55" i="1"/>
  <c r="O55" i="1"/>
  <c r="P55" i="1"/>
  <c r="Q55" i="1"/>
  <c r="S55" i="1"/>
  <c r="AO55" i="1"/>
  <c r="BJ55" i="1"/>
  <c r="G55" i="1"/>
  <c r="CE55" i="1"/>
  <c r="CZ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F56" i="1"/>
  <c r="BJ56" i="1"/>
  <c r="G56" i="1"/>
  <c r="CE56" i="1"/>
  <c r="CZ56" i="1"/>
  <c r="DU56" i="1"/>
  <c r="EP56" i="1"/>
  <c r="FK56" i="1"/>
  <c r="GF56" i="1"/>
  <c r="I57" i="1"/>
  <c r="J57" i="1"/>
  <c r="K57" i="1"/>
  <c r="L57" i="1"/>
  <c r="M57" i="1"/>
  <c r="N57" i="1"/>
  <c r="O57" i="1"/>
  <c r="P57" i="1"/>
  <c r="Q57" i="1"/>
  <c r="S57" i="1"/>
  <c r="AO57" i="1"/>
  <c r="BJ57" i="1"/>
  <c r="G57" i="1"/>
  <c r="CE57" i="1"/>
  <c r="CZ57" i="1"/>
  <c r="DU57" i="1"/>
  <c r="EP57" i="1"/>
  <c r="FK57" i="1"/>
  <c r="GF57" i="1"/>
  <c r="I58" i="1"/>
  <c r="J58" i="1"/>
  <c r="K58" i="1"/>
  <c r="L58" i="1"/>
  <c r="M58" i="1"/>
  <c r="N58" i="1"/>
  <c r="O58" i="1"/>
  <c r="P58" i="1"/>
  <c r="Q58" i="1"/>
  <c r="T58" i="1"/>
  <c r="AO58" i="1"/>
  <c r="BJ58" i="1"/>
  <c r="CE58" i="1"/>
  <c r="CF58" i="1"/>
  <c r="CL58" i="1"/>
  <c r="CO58" i="1"/>
  <c r="CY58" i="1"/>
  <c r="CY80" i="1"/>
  <c r="DU58" i="1"/>
  <c r="EP58" i="1"/>
  <c r="FK58" i="1"/>
  <c r="GF58" i="1"/>
  <c r="F59" i="1"/>
  <c r="I59" i="1"/>
  <c r="J59" i="1"/>
  <c r="H59" i="1"/>
  <c r="K59" i="1"/>
  <c r="L59" i="1"/>
  <c r="M59" i="1"/>
  <c r="N59" i="1"/>
  <c r="O59" i="1"/>
  <c r="P59" i="1"/>
  <c r="Q59" i="1"/>
  <c r="S59" i="1"/>
  <c r="AO59" i="1"/>
  <c r="BJ59" i="1"/>
  <c r="CE59" i="1"/>
  <c r="CZ59" i="1"/>
  <c r="DU59" i="1"/>
  <c r="EP59" i="1"/>
  <c r="FK59" i="1"/>
  <c r="GF59" i="1"/>
  <c r="J60" i="1"/>
  <c r="K60" i="1"/>
  <c r="L60" i="1"/>
  <c r="N60" i="1"/>
  <c r="O60" i="1"/>
  <c r="P60" i="1"/>
  <c r="P80" i="1"/>
  <c r="Q60" i="1"/>
  <c r="T60" i="1"/>
  <c r="AO60" i="1"/>
  <c r="BJ60" i="1"/>
  <c r="CE60" i="1"/>
  <c r="CZ60" i="1"/>
  <c r="DA60" i="1"/>
  <c r="I60" i="1"/>
  <c r="H60" i="1"/>
  <c r="DG60" i="1"/>
  <c r="DJ60" i="1"/>
  <c r="M60" i="1"/>
  <c r="DT60" i="1"/>
  <c r="S60" i="1"/>
  <c r="EP60" i="1"/>
  <c r="FK60" i="1"/>
  <c r="GF60" i="1"/>
  <c r="I61" i="1"/>
  <c r="J61" i="1"/>
  <c r="K61" i="1"/>
  <c r="L61" i="1"/>
  <c r="M61" i="1"/>
  <c r="N61" i="1"/>
  <c r="O61" i="1"/>
  <c r="P61" i="1"/>
  <c r="Q61" i="1"/>
  <c r="S61" i="1"/>
  <c r="AO61" i="1"/>
  <c r="F61" i="1"/>
  <c r="BJ61" i="1"/>
  <c r="G61" i="1"/>
  <c r="CE61" i="1"/>
  <c r="CZ61" i="1"/>
  <c r="DU61" i="1"/>
  <c r="EP61" i="1"/>
  <c r="FK61" i="1"/>
  <c r="GF61" i="1"/>
  <c r="I62" i="1"/>
  <c r="J62" i="1"/>
  <c r="K62" i="1"/>
  <c r="L62" i="1"/>
  <c r="M62" i="1"/>
  <c r="N62" i="1"/>
  <c r="O62" i="1"/>
  <c r="P62" i="1"/>
  <c r="Q62" i="1"/>
  <c r="S62" i="1"/>
  <c r="AO62" i="1"/>
  <c r="BJ62" i="1"/>
  <c r="G62" i="1"/>
  <c r="CE62" i="1"/>
  <c r="CZ62" i="1"/>
  <c r="DU62" i="1"/>
  <c r="EP62" i="1"/>
  <c r="FK62" i="1"/>
  <c r="GF62" i="1"/>
  <c r="I63" i="1"/>
  <c r="J63" i="1"/>
  <c r="K63" i="1"/>
  <c r="L63" i="1"/>
  <c r="M63" i="1"/>
  <c r="N63" i="1"/>
  <c r="O63" i="1"/>
  <c r="P63" i="1"/>
  <c r="Q63" i="1"/>
  <c r="S63" i="1"/>
  <c r="T63" i="1"/>
  <c r="AO63" i="1"/>
  <c r="BJ63" i="1"/>
  <c r="CE63" i="1"/>
  <c r="CZ63" i="1"/>
  <c r="DA63" i="1"/>
  <c r="DA80" i="1"/>
  <c r="DG63" i="1"/>
  <c r="DJ63" i="1"/>
  <c r="DT63" i="1"/>
  <c r="DU63" i="1"/>
  <c r="EP63" i="1"/>
  <c r="FK63" i="1"/>
  <c r="GF63" i="1"/>
  <c r="I64" i="1"/>
  <c r="J64" i="1"/>
  <c r="H64" i="1"/>
  <c r="K64" i="1"/>
  <c r="L64" i="1"/>
  <c r="L80" i="1"/>
  <c r="M64" i="1"/>
  <c r="N64" i="1"/>
  <c r="O64" i="1"/>
  <c r="P64" i="1"/>
  <c r="Q64" i="1"/>
  <c r="S64" i="1"/>
  <c r="AO64" i="1"/>
  <c r="BJ64" i="1"/>
  <c r="CE64" i="1"/>
  <c r="CZ64" i="1"/>
  <c r="DU64" i="1"/>
  <c r="EP64" i="1"/>
  <c r="FK64" i="1"/>
  <c r="GF64" i="1"/>
  <c r="F65" i="1"/>
  <c r="I65" i="1"/>
  <c r="J65" i="1"/>
  <c r="H65" i="1"/>
  <c r="K65" i="1"/>
  <c r="L65" i="1"/>
  <c r="M65" i="1"/>
  <c r="N65" i="1"/>
  <c r="O65" i="1"/>
  <c r="P65" i="1"/>
  <c r="Q65" i="1"/>
  <c r="S65" i="1"/>
  <c r="AO65" i="1"/>
  <c r="BJ65" i="1"/>
  <c r="CE65" i="1"/>
  <c r="CZ65" i="1"/>
  <c r="DU65" i="1"/>
  <c r="EP65" i="1"/>
  <c r="FK65" i="1"/>
  <c r="GF65" i="1"/>
  <c r="I66" i="1"/>
  <c r="J66" i="1"/>
  <c r="H66" i="1"/>
  <c r="K66" i="1"/>
  <c r="L66" i="1"/>
  <c r="M66" i="1"/>
  <c r="N66" i="1"/>
  <c r="O66" i="1"/>
  <c r="P66" i="1"/>
  <c r="Q66" i="1"/>
  <c r="S66" i="1"/>
  <c r="AO66" i="1"/>
  <c r="BJ66" i="1"/>
  <c r="CE66" i="1"/>
  <c r="CZ66" i="1"/>
  <c r="DU66" i="1"/>
  <c r="EP66" i="1"/>
  <c r="FK66" i="1"/>
  <c r="GF66" i="1"/>
  <c r="F67" i="1"/>
  <c r="I67" i="1"/>
  <c r="J67" i="1"/>
  <c r="H67" i="1"/>
  <c r="K67" i="1"/>
  <c r="L67" i="1"/>
  <c r="M67" i="1"/>
  <c r="N67" i="1"/>
  <c r="O67" i="1"/>
  <c r="P67" i="1"/>
  <c r="Q67" i="1"/>
  <c r="S67" i="1"/>
  <c r="AO67" i="1"/>
  <c r="BJ67" i="1"/>
  <c r="CE67" i="1"/>
  <c r="CZ67" i="1"/>
  <c r="DU67" i="1"/>
  <c r="EP67" i="1"/>
  <c r="FK67" i="1"/>
  <c r="GF67" i="1"/>
  <c r="J68" i="1"/>
  <c r="K68" i="1"/>
  <c r="L68" i="1"/>
  <c r="N68" i="1"/>
  <c r="P68" i="1"/>
  <c r="Q68" i="1"/>
  <c r="T68" i="1"/>
  <c r="T80" i="1"/>
  <c r="AO68" i="1"/>
  <c r="BJ68" i="1"/>
  <c r="CE68" i="1"/>
  <c r="CZ68" i="1"/>
  <c r="DU68" i="1"/>
  <c r="DV68" i="1"/>
  <c r="I68" i="1"/>
  <c r="EB68" i="1"/>
  <c r="EE68" i="1"/>
  <c r="EI68" i="1"/>
  <c r="O68" i="1"/>
  <c r="EO68" i="1"/>
  <c r="FK68" i="1"/>
  <c r="GF68" i="1"/>
  <c r="J69" i="1"/>
  <c r="K69" i="1"/>
  <c r="L69" i="1"/>
  <c r="N69" i="1"/>
  <c r="H69" i="1"/>
  <c r="O69" i="1"/>
  <c r="P69" i="1"/>
  <c r="Q69" i="1"/>
  <c r="R69" i="1"/>
  <c r="T69" i="1"/>
  <c r="AO69" i="1"/>
  <c r="G69" i="1"/>
  <c r="BJ69" i="1"/>
  <c r="F69" i="1"/>
  <c r="CE69" i="1"/>
  <c r="CZ69" i="1"/>
  <c r="DU69" i="1"/>
  <c r="DV69" i="1"/>
  <c r="I69" i="1"/>
  <c r="EB69" i="1"/>
  <c r="EE69" i="1"/>
  <c r="M69" i="1"/>
  <c r="EO69" i="1"/>
  <c r="S69" i="1"/>
  <c r="EP69" i="1"/>
  <c r="FK69" i="1"/>
  <c r="GF69" i="1"/>
  <c r="I70" i="1"/>
  <c r="J70" i="1"/>
  <c r="K70" i="1"/>
  <c r="L70" i="1"/>
  <c r="M70" i="1"/>
  <c r="N70" i="1"/>
  <c r="O70" i="1"/>
  <c r="P70" i="1"/>
  <c r="Q70" i="1"/>
  <c r="S70" i="1"/>
  <c r="AO70" i="1"/>
  <c r="BJ70" i="1"/>
  <c r="G70" i="1"/>
  <c r="CE70" i="1"/>
  <c r="CZ70" i="1"/>
  <c r="DU70" i="1"/>
  <c r="EP70" i="1"/>
  <c r="FK70" i="1"/>
  <c r="GF70" i="1"/>
  <c r="I71" i="1"/>
  <c r="J71" i="1"/>
  <c r="K71" i="1"/>
  <c r="L71" i="1"/>
  <c r="M71" i="1"/>
  <c r="N71" i="1"/>
  <c r="O71" i="1"/>
  <c r="P71" i="1"/>
  <c r="Q71" i="1"/>
  <c r="S71" i="1"/>
  <c r="T71" i="1"/>
  <c r="AO71" i="1"/>
  <c r="BJ71" i="1"/>
  <c r="CE71" i="1"/>
  <c r="CZ71" i="1"/>
  <c r="DU71" i="1"/>
  <c r="DV71" i="1"/>
  <c r="EB71" i="1"/>
  <c r="EE71" i="1"/>
  <c r="EI71" i="1"/>
  <c r="EO71" i="1"/>
  <c r="EP71" i="1"/>
  <c r="FK71" i="1"/>
  <c r="GF71" i="1"/>
  <c r="I72" i="1"/>
  <c r="J72" i="1"/>
  <c r="K72" i="1"/>
  <c r="L72" i="1"/>
  <c r="M72" i="1"/>
  <c r="N72" i="1"/>
  <c r="O72" i="1"/>
  <c r="P72" i="1"/>
  <c r="Q72" i="1"/>
  <c r="T72" i="1"/>
  <c r="AO72" i="1"/>
  <c r="BJ72" i="1"/>
  <c r="CE72" i="1"/>
  <c r="CZ72" i="1"/>
  <c r="DU72" i="1"/>
  <c r="DV72" i="1"/>
  <c r="EB72" i="1"/>
  <c r="EE72" i="1"/>
  <c r="EO72" i="1"/>
  <c r="S72" i="1"/>
  <c r="FK72" i="1"/>
  <c r="GF72" i="1"/>
  <c r="J73" i="1"/>
  <c r="K73" i="1"/>
  <c r="L73" i="1"/>
  <c r="M73" i="1"/>
  <c r="N73" i="1"/>
  <c r="P73" i="1"/>
  <c r="H73" i="1"/>
  <c r="Q73" i="1"/>
  <c r="R73" i="1"/>
  <c r="T73" i="1"/>
  <c r="AO73" i="1"/>
  <c r="G73" i="1"/>
  <c r="BJ73" i="1"/>
  <c r="F73" i="1"/>
  <c r="CE73" i="1"/>
  <c r="CZ73" i="1"/>
  <c r="DU73" i="1"/>
  <c r="DV73" i="1"/>
  <c r="I73" i="1"/>
  <c r="EB73" i="1"/>
  <c r="EI73" i="1"/>
  <c r="O73" i="1"/>
  <c r="EO73" i="1"/>
  <c r="S73" i="1"/>
  <c r="EP73" i="1"/>
  <c r="FK73" i="1"/>
  <c r="GF73" i="1"/>
  <c r="I74" i="1"/>
  <c r="J74" i="1"/>
  <c r="K74" i="1"/>
  <c r="L74" i="1"/>
  <c r="M74" i="1"/>
  <c r="N74" i="1"/>
  <c r="O74" i="1"/>
  <c r="P74" i="1"/>
  <c r="Q74" i="1"/>
  <c r="T74" i="1"/>
  <c r="AO74" i="1"/>
  <c r="BJ74" i="1"/>
  <c r="CE74" i="1"/>
  <c r="CZ74" i="1"/>
  <c r="DU74" i="1"/>
  <c r="DV74" i="1"/>
  <c r="EB74" i="1"/>
  <c r="EI74" i="1"/>
  <c r="EO74" i="1"/>
  <c r="S74" i="1"/>
  <c r="FK74" i="1"/>
  <c r="GF74" i="1"/>
  <c r="J75" i="1"/>
  <c r="K75" i="1"/>
  <c r="L75" i="1"/>
  <c r="N75" i="1"/>
  <c r="H75" i="1"/>
  <c r="P75" i="1"/>
  <c r="Q75" i="1"/>
  <c r="T75" i="1"/>
  <c r="AO75" i="1"/>
  <c r="BJ75" i="1"/>
  <c r="F75" i="1"/>
  <c r="CE75" i="1"/>
  <c r="CZ75" i="1"/>
  <c r="DU75" i="1"/>
  <c r="EP75" i="1"/>
  <c r="EQ75" i="1"/>
  <c r="I75" i="1"/>
  <c r="EW75" i="1"/>
  <c r="EW80" i="1"/>
  <c r="EZ75" i="1"/>
  <c r="M75" i="1"/>
  <c r="FD75" i="1"/>
  <c r="O75" i="1"/>
  <c r="FJ75" i="1"/>
  <c r="S75" i="1"/>
  <c r="FK75" i="1"/>
  <c r="GF75" i="1"/>
  <c r="F76" i="1"/>
  <c r="J76" i="1"/>
  <c r="K76" i="1"/>
  <c r="L76" i="1"/>
  <c r="N76" i="1"/>
  <c r="P76" i="1"/>
  <c r="Q76" i="1"/>
  <c r="R76" i="1"/>
  <c r="T76" i="1"/>
  <c r="AO76" i="1"/>
  <c r="G76" i="1"/>
  <c r="BJ76" i="1"/>
  <c r="CE76" i="1"/>
  <c r="CZ76" i="1"/>
  <c r="DU76" i="1"/>
  <c r="EP76" i="1"/>
  <c r="EQ76" i="1"/>
  <c r="I76" i="1"/>
  <c r="H76" i="1"/>
  <c r="EW76" i="1"/>
  <c r="EZ76" i="1"/>
  <c r="M76" i="1"/>
  <c r="FD76" i="1"/>
  <c r="O76" i="1"/>
  <c r="FJ76" i="1"/>
  <c r="S76" i="1"/>
  <c r="FK76" i="1"/>
  <c r="GF76" i="1"/>
  <c r="I77" i="1"/>
  <c r="J77" i="1"/>
  <c r="H77" i="1"/>
  <c r="K77" i="1"/>
  <c r="L77" i="1"/>
  <c r="M77" i="1"/>
  <c r="N77" i="1"/>
  <c r="O77" i="1"/>
  <c r="P77" i="1"/>
  <c r="Q77" i="1"/>
  <c r="S77" i="1"/>
  <c r="AO77" i="1"/>
  <c r="BJ77" i="1"/>
  <c r="CE77" i="1"/>
  <c r="CZ77" i="1"/>
  <c r="DU77" i="1"/>
  <c r="EP77" i="1"/>
  <c r="FK77" i="1"/>
  <c r="GF77" i="1"/>
  <c r="F78" i="1"/>
  <c r="I78" i="1"/>
  <c r="J78" i="1"/>
  <c r="H78" i="1"/>
  <c r="K78" i="1"/>
  <c r="L78" i="1"/>
  <c r="M78" i="1"/>
  <c r="N78" i="1"/>
  <c r="O78" i="1"/>
  <c r="P78" i="1"/>
  <c r="Q78" i="1"/>
  <c r="S78" i="1"/>
  <c r="AO78" i="1"/>
  <c r="BJ78" i="1"/>
  <c r="CE78" i="1"/>
  <c r="CZ78" i="1"/>
  <c r="DU78" i="1"/>
  <c r="EP78" i="1"/>
  <c r="FK78" i="1"/>
  <c r="GF78" i="1"/>
  <c r="I79" i="1"/>
  <c r="J79" i="1"/>
  <c r="H79" i="1"/>
  <c r="K79" i="1"/>
  <c r="L79" i="1"/>
  <c r="M79" i="1"/>
  <c r="N79" i="1"/>
  <c r="O79" i="1"/>
  <c r="P79" i="1"/>
  <c r="Q79" i="1"/>
  <c r="S79" i="1"/>
  <c r="AO79" i="1"/>
  <c r="BJ79" i="1"/>
  <c r="CE79" i="1"/>
  <c r="CZ79" i="1"/>
  <c r="DU79" i="1"/>
  <c r="EP79" i="1"/>
  <c r="FK79" i="1"/>
  <c r="GF79" i="1"/>
  <c r="J80" i="1"/>
  <c r="N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DB80" i="1"/>
  <c r="DC80" i="1"/>
  <c r="DD80" i="1"/>
  <c r="DE80" i="1"/>
  <c r="DF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W80" i="1"/>
  <c r="DX80" i="1"/>
  <c r="DY80" i="1"/>
  <c r="DZ80" i="1"/>
  <c r="EA80" i="1"/>
  <c r="EC80" i="1"/>
  <c r="ED80" i="1"/>
  <c r="EF80" i="1"/>
  <c r="EG80" i="1"/>
  <c r="EH80" i="1"/>
  <c r="EJ80" i="1"/>
  <c r="EK80" i="1"/>
  <c r="EL80" i="1"/>
  <c r="EM80" i="1"/>
  <c r="EN80" i="1"/>
  <c r="EQ80" i="1"/>
  <c r="ER80" i="1"/>
  <c r="ES80" i="1"/>
  <c r="ET80" i="1"/>
  <c r="EU80" i="1"/>
  <c r="EV80" i="1"/>
  <c r="EX80" i="1"/>
  <c r="EY80" i="1"/>
  <c r="EZ80" i="1"/>
  <c r="FA80" i="1"/>
  <c r="FB80" i="1"/>
  <c r="FC80" i="1"/>
  <c r="FE80" i="1"/>
  <c r="FF80" i="1"/>
  <c r="FG80" i="1"/>
  <c r="FH80" i="1"/>
  <c r="FI80" i="1"/>
  <c r="FJ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I82" i="1"/>
  <c r="J82" i="1"/>
  <c r="K82" i="1"/>
  <c r="L82" i="1"/>
  <c r="M82" i="1"/>
  <c r="N82" i="1"/>
  <c r="O82" i="1"/>
  <c r="P82" i="1"/>
  <c r="Q82" i="1"/>
  <c r="S82" i="1"/>
  <c r="AO82" i="1"/>
  <c r="F82" i="1"/>
  <c r="BJ82" i="1"/>
  <c r="G82" i="1"/>
  <c r="CE82" i="1"/>
  <c r="CZ82" i="1"/>
  <c r="DU82" i="1"/>
  <c r="EP82" i="1"/>
  <c r="FK82" i="1"/>
  <c r="GF82" i="1"/>
  <c r="I83" i="1"/>
  <c r="J83" i="1"/>
  <c r="K83" i="1"/>
  <c r="L83" i="1"/>
  <c r="M83" i="1"/>
  <c r="N83" i="1"/>
  <c r="O83" i="1"/>
  <c r="P83" i="1"/>
  <c r="Q83" i="1"/>
  <c r="S83" i="1"/>
  <c r="AO83" i="1"/>
  <c r="BJ83" i="1"/>
  <c r="G83" i="1"/>
  <c r="CE83" i="1"/>
  <c r="CZ83" i="1"/>
  <c r="DU83" i="1"/>
  <c r="EP83" i="1"/>
  <c r="FK83" i="1"/>
  <c r="GF83" i="1"/>
  <c r="I84" i="1"/>
  <c r="J84" i="1"/>
  <c r="K84" i="1"/>
  <c r="L84" i="1"/>
  <c r="M84" i="1"/>
  <c r="N84" i="1"/>
  <c r="O84" i="1"/>
  <c r="P84" i="1"/>
  <c r="Q84" i="1"/>
  <c r="S84" i="1"/>
  <c r="AO84" i="1"/>
  <c r="F84" i="1"/>
  <c r="BJ84" i="1"/>
  <c r="G84" i="1"/>
  <c r="CE84" i="1"/>
  <c r="CZ84" i="1"/>
  <c r="DU84" i="1"/>
  <c r="EP84" i="1"/>
  <c r="FK84" i="1"/>
  <c r="GF84" i="1"/>
  <c r="I85" i="1"/>
  <c r="J85" i="1"/>
  <c r="K85" i="1"/>
  <c r="L85" i="1"/>
  <c r="M85" i="1"/>
  <c r="N85" i="1"/>
  <c r="O85" i="1"/>
  <c r="P85" i="1"/>
  <c r="Q85" i="1"/>
  <c r="S85" i="1"/>
  <c r="AO85" i="1"/>
  <c r="BJ85" i="1"/>
  <c r="G85" i="1"/>
  <c r="CE85" i="1"/>
  <c r="CZ85" i="1"/>
  <c r="DU85" i="1"/>
  <c r="EP85" i="1"/>
  <c r="FK85" i="1"/>
  <c r="GF85" i="1"/>
  <c r="I86" i="1"/>
  <c r="J86" i="1"/>
  <c r="H86" i="1"/>
  <c r="K86" i="1"/>
  <c r="L86" i="1"/>
  <c r="M86" i="1"/>
  <c r="N86" i="1"/>
  <c r="O86" i="1"/>
  <c r="P86" i="1"/>
  <c r="Q86" i="1"/>
  <c r="S86" i="1"/>
  <c r="AO86" i="1"/>
  <c r="BJ86" i="1"/>
  <c r="CE86" i="1"/>
  <c r="CZ86" i="1"/>
  <c r="DU86" i="1"/>
  <c r="EP86" i="1"/>
  <c r="FK86" i="1"/>
  <c r="GF86" i="1"/>
  <c r="I87" i="1"/>
  <c r="J87" i="1"/>
  <c r="H87" i="1"/>
  <c r="K87" i="1"/>
  <c r="L87" i="1"/>
  <c r="M87" i="1"/>
  <c r="N87" i="1"/>
  <c r="O87" i="1"/>
  <c r="P87" i="1"/>
  <c r="Q87" i="1"/>
  <c r="S87" i="1"/>
  <c r="AO87" i="1"/>
  <c r="G87" i="1"/>
  <c r="BJ87" i="1"/>
  <c r="CE87" i="1"/>
  <c r="CZ87" i="1"/>
  <c r="DU87" i="1"/>
  <c r="EP87" i="1"/>
  <c r="FK87" i="1"/>
  <c r="GF87" i="1"/>
  <c r="I88" i="1"/>
  <c r="J88" i="1"/>
  <c r="H88" i="1"/>
  <c r="K88" i="1"/>
  <c r="L88" i="1"/>
  <c r="M88" i="1"/>
  <c r="N88" i="1"/>
  <c r="O88" i="1"/>
  <c r="P88" i="1"/>
  <c r="Q88" i="1"/>
  <c r="S88" i="1"/>
  <c r="AO88" i="1"/>
  <c r="G88" i="1"/>
  <c r="BJ88" i="1"/>
  <c r="CE88" i="1"/>
  <c r="CZ88" i="1"/>
  <c r="DU88" i="1"/>
  <c r="EP88" i="1"/>
  <c r="FK88" i="1"/>
  <c r="GF88" i="1"/>
  <c r="I89" i="1"/>
  <c r="J89" i="1"/>
  <c r="H89" i="1"/>
  <c r="K89" i="1"/>
  <c r="L89" i="1"/>
  <c r="M89" i="1"/>
  <c r="N89" i="1"/>
  <c r="O89" i="1"/>
  <c r="P89" i="1"/>
  <c r="Q89" i="1"/>
  <c r="S89" i="1"/>
  <c r="AO89" i="1"/>
  <c r="G89" i="1"/>
  <c r="BJ89" i="1"/>
  <c r="CE89" i="1"/>
  <c r="CZ89" i="1"/>
  <c r="DU89" i="1"/>
  <c r="EP89" i="1"/>
  <c r="FK89" i="1"/>
  <c r="GF89" i="1"/>
  <c r="I90" i="1"/>
  <c r="J90" i="1"/>
  <c r="H90" i="1"/>
  <c r="K90" i="1"/>
  <c r="L90" i="1"/>
  <c r="M90" i="1"/>
  <c r="N90" i="1"/>
  <c r="O90" i="1"/>
  <c r="P90" i="1"/>
  <c r="Q90" i="1"/>
  <c r="S90" i="1"/>
  <c r="AO90" i="1"/>
  <c r="G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G91" i="1"/>
  <c r="BJ91" i="1"/>
  <c r="CE91" i="1"/>
  <c r="CZ91" i="1"/>
  <c r="DU91" i="1"/>
  <c r="EP91" i="1"/>
  <c r="FK91" i="1"/>
  <c r="GF91" i="1"/>
  <c r="I92" i="1"/>
  <c r="J92" i="1"/>
  <c r="H92" i="1"/>
  <c r="K92" i="1"/>
  <c r="L92" i="1"/>
  <c r="M92" i="1"/>
  <c r="N92" i="1"/>
  <c r="O92" i="1"/>
  <c r="P92" i="1"/>
  <c r="Q92" i="1"/>
  <c r="S92" i="1"/>
  <c r="AO92" i="1"/>
  <c r="G92" i="1"/>
  <c r="BJ92" i="1"/>
  <c r="CE92" i="1"/>
  <c r="CZ92" i="1"/>
  <c r="DU92" i="1"/>
  <c r="EP92" i="1"/>
  <c r="FK92" i="1"/>
  <c r="GF92" i="1"/>
  <c r="I93" i="1"/>
  <c r="J93" i="1"/>
  <c r="H93" i="1"/>
  <c r="K93" i="1"/>
  <c r="L93" i="1"/>
  <c r="M93" i="1"/>
  <c r="N93" i="1"/>
  <c r="O93" i="1"/>
  <c r="P93" i="1"/>
  <c r="Q93" i="1"/>
  <c r="S93" i="1"/>
  <c r="AO93" i="1"/>
  <c r="G93" i="1"/>
  <c r="BJ93" i="1"/>
  <c r="CE93" i="1"/>
  <c r="CZ93" i="1"/>
  <c r="DU93" i="1"/>
  <c r="EP93" i="1"/>
  <c r="FK93" i="1"/>
  <c r="GF93" i="1"/>
  <c r="I94" i="1"/>
  <c r="J94" i="1"/>
  <c r="H94" i="1"/>
  <c r="K94" i="1"/>
  <c r="L94" i="1"/>
  <c r="M94" i="1"/>
  <c r="N94" i="1"/>
  <c r="O94" i="1"/>
  <c r="P94" i="1"/>
  <c r="Q94" i="1"/>
  <c r="S94" i="1"/>
  <c r="AO94" i="1"/>
  <c r="G94" i="1"/>
  <c r="BJ94" i="1"/>
  <c r="CE94" i="1"/>
  <c r="CZ94" i="1"/>
  <c r="DU94" i="1"/>
  <c r="EP94" i="1"/>
  <c r="FK94" i="1"/>
  <c r="GF94" i="1"/>
  <c r="I95" i="1"/>
  <c r="J95" i="1"/>
  <c r="H95" i="1"/>
  <c r="K95" i="1"/>
  <c r="L95" i="1"/>
  <c r="M95" i="1"/>
  <c r="N95" i="1"/>
  <c r="O95" i="1"/>
  <c r="P95" i="1"/>
  <c r="Q95" i="1"/>
  <c r="S95" i="1"/>
  <c r="AO95" i="1"/>
  <c r="G95" i="1"/>
  <c r="BJ95" i="1"/>
  <c r="CE95" i="1"/>
  <c r="CZ95" i="1"/>
  <c r="DU95" i="1"/>
  <c r="EP95" i="1"/>
  <c r="FK95" i="1"/>
  <c r="GF95" i="1"/>
  <c r="I96" i="1"/>
  <c r="J96" i="1"/>
  <c r="H96" i="1"/>
  <c r="K96" i="1"/>
  <c r="L96" i="1"/>
  <c r="M96" i="1"/>
  <c r="N96" i="1"/>
  <c r="O96" i="1"/>
  <c r="P96" i="1"/>
  <c r="Q96" i="1"/>
  <c r="S96" i="1"/>
  <c r="AO96" i="1"/>
  <c r="G96" i="1"/>
  <c r="BJ96" i="1"/>
  <c r="CE96" i="1"/>
  <c r="CZ96" i="1"/>
  <c r="DU96" i="1"/>
  <c r="EP96" i="1"/>
  <c r="FK96" i="1"/>
  <c r="GF96" i="1"/>
  <c r="I97" i="1"/>
  <c r="J97" i="1"/>
  <c r="H97" i="1"/>
  <c r="K97" i="1"/>
  <c r="L97" i="1"/>
  <c r="M97" i="1"/>
  <c r="N97" i="1"/>
  <c r="O97" i="1"/>
  <c r="P97" i="1"/>
  <c r="Q97" i="1"/>
  <c r="S97" i="1"/>
  <c r="AO97" i="1"/>
  <c r="G97" i="1"/>
  <c r="BJ97" i="1"/>
  <c r="CE97" i="1"/>
  <c r="CZ97" i="1"/>
  <c r="DU97" i="1"/>
  <c r="EP97" i="1"/>
  <c r="FK97" i="1"/>
  <c r="GF97" i="1"/>
  <c r="I98" i="1"/>
  <c r="J98" i="1"/>
  <c r="H98" i="1"/>
  <c r="K98" i="1"/>
  <c r="L98" i="1"/>
  <c r="M98" i="1"/>
  <c r="N98" i="1"/>
  <c r="O98" i="1"/>
  <c r="P98" i="1"/>
  <c r="Q98" i="1"/>
  <c r="S98" i="1"/>
  <c r="AO98" i="1"/>
  <c r="G98" i="1"/>
  <c r="BJ98" i="1"/>
  <c r="CE98" i="1"/>
  <c r="CZ98" i="1"/>
  <c r="DU98" i="1"/>
  <c r="EP98" i="1"/>
  <c r="FK98" i="1"/>
  <c r="GF98" i="1"/>
  <c r="I99" i="1"/>
  <c r="J99" i="1"/>
  <c r="H99" i="1"/>
  <c r="K99" i="1"/>
  <c r="L99" i="1"/>
  <c r="M99" i="1"/>
  <c r="N99" i="1"/>
  <c r="O99" i="1"/>
  <c r="P99" i="1"/>
  <c r="Q99" i="1"/>
  <c r="S99" i="1"/>
  <c r="AO99" i="1"/>
  <c r="G99" i="1"/>
  <c r="BJ99" i="1"/>
  <c r="CE99" i="1"/>
  <c r="CZ99" i="1"/>
  <c r="DU99" i="1"/>
  <c r="EP99" i="1"/>
  <c r="FK99" i="1"/>
  <c r="GF99" i="1"/>
  <c r="I100" i="1"/>
  <c r="J100" i="1"/>
  <c r="H100" i="1"/>
  <c r="K100" i="1"/>
  <c r="L100" i="1"/>
  <c r="M100" i="1"/>
  <c r="N100" i="1"/>
  <c r="O100" i="1"/>
  <c r="P100" i="1"/>
  <c r="Q100" i="1"/>
  <c r="S100" i="1"/>
  <c r="AO100" i="1"/>
  <c r="G100" i="1"/>
  <c r="BJ100" i="1"/>
  <c r="CE100" i="1"/>
  <c r="CZ100" i="1"/>
  <c r="DU100" i="1"/>
  <c r="EP100" i="1"/>
  <c r="FK100" i="1"/>
  <c r="GF100" i="1"/>
  <c r="I101" i="1"/>
  <c r="J101" i="1"/>
  <c r="K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FK101" i="1"/>
  <c r="GF101" i="1"/>
  <c r="I102" i="1"/>
  <c r="J102" i="1"/>
  <c r="H102" i="1"/>
  <c r="K102" i="1"/>
  <c r="L102" i="1"/>
  <c r="M102" i="1"/>
  <c r="N102" i="1"/>
  <c r="O102" i="1"/>
  <c r="P102" i="1"/>
  <c r="Q102" i="1"/>
  <c r="S102" i="1"/>
  <c r="AO102" i="1"/>
  <c r="BJ102" i="1"/>
  <c r="CE102" i="1"/>
  <c r="CZ102" i="1"/>
  <c r="DU102" i="1"/>
  <c r="EP102" i="1"/>
  <c r="FK102" i="1"/>
  <c r="GF102" i="1"/>
  <c r="F103" i="1"/>
  <c r="I103" i="1"/>
  <c r="J103" i="1"/>
  <c r="H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FK103" i="1"/>
  <c r="GF103" i="1"/>
  <c r="I104" i="1"/>
  <c r="J104" i="1"/>
  <c r="H104" i="1"/>
  <c r="K104" i="1"/>
  <c r="L104" i="1"/>
  <c r="M104" i="1"/>
  <c r="N104" i="1"/>
  <c r="O104" i="1"/>
  <c r="P104" i="1"/>
  <c r="Q104" i="1"/>
  <c r="S104" i="1"/>
  <c r="AO104" i="1"/>
  <c r="BJ104" i="1"/>
  <c r="CE104" i="1"/>
  <c r="CZ104" i="1"/>
  <c r="DU104" i="1"/>
  <c r="EP104" i="1"/>
  <c r="FK104" i="1"/>
  <c r="GF104" i="1"/>
  <c r="F105" i="1"/>
  <c r="I105" i="1"/>
  <c r="J105" i="1"/>
  <c r="H105" i="1"/>
  <c r="K105" i="1"/>
  <c r="L105" i="1"/>
  <c r="M105" i="1"/>
  <c r="N105" i="1"/>
  <c r="O105" i="1"/>
  <c r="P105" i="1"/>
  <c r="Q105" i="1"/>
  <c r="S105" i="1"/>
  <c r="AO105" i="1"/>
  <c r="BJ105" i="1"/>
  <c r="CE105" i="1"/>
  <c r="CZ105" i="1"/>
  <c r="DU105" i="1"/>
  <c r="EP105" i="1"/>
  <c r="FK105" i="1"/>
  <c r="GF105" i="1"/>
  <c r="I106" i="1"/>
  <c r="J106" i="1"/>
  <c r="H106" i="1"/>
  <c r="K106" i="1"/>
  <c r="L106" i="1"/>
  <c r="M106" i="1"/>
  <c r="N106" i="1"/>
  <c r="O106" i="1"/>
  <c r="P106" i="1"/>
  <c r="Q106" i="1"/>
  <c r="S106" i="1"/>
  <c r="AO106" i="1"/>
  <c r="BJ106" i="1"/>
  <c r="CE106" i="1"/>
  <c r="CZ106" i="1"/>
  <c r="DU106" i="1"/>
  <c r="EP106" i="1"/>
  <c r="FK106" i="1"/>
  <c r="GF106" i="1"/>
  <c r="F107" i="1"/>
  <c r="I107" i="1"/>
  <c r="J107" i="1"/>
  <c r="H107" i="1"/>
  <c r="K107" i="1"/>
  <c r="L107" i="1"/>
  <c r="M107" i="1"/>
  <c r="N107" i="1"/>
  <c r="O107" i="1"/>
  <c r="P107" i="1"/>
  <c r="Q107" i="1"/>
  <c r="S107" i="1"/>
  <c r="AO107" i="1"/>
  <c r="BJ107" i="1"/>
  <c r="CE107" i="1"/>
  <c r="CZ107" i="1"/>
  <c r="DU107" i="1"/>
  <c r="EP107" i="1"/>
  <c r="FK107" i="1"/>
  <c r="GF107" i="1"/>
  <c r="I108" i="1"/>
  <c r="J108" i="1"/>
  <c r="H108" i="1"/>
  <c r="K108" i="1"/>
  <c r="L108" i="1"/>
  <c r="M108" i="1"/>
  <c r="N108" i="1"/>
  <c r="O108" i="1"/>
  <c r="P108" i="1"/>
  <c r="Q108" i="1"/>
  <c r="S108" i="1"/>
  <c r="AO108" i="1"/>
  <c r="BJ108" i="1"/>
  <c r="CE108" i="1"/>
  <c r="CZ108" i="1"/>
  <c r="DU108" i="1"/>
  <c r="EP108" i="1"/>
  <c r="FK108" i="1"/>
  <c r="GF108" i="1"/>
  <c r="F109" i="1"/>
  <c r="I109" i="1"/>
  <c r="J109" i="1"/>
  <c r="H109" i="1"/>
  <c r="K109" i="1"/>
  <c r="L109" i="1"/>
  <c r="M109" i="1"/>
  <c r="N109" i="1"/>
  <c r="O109" i="1"/>
  <c r="P109" i="1"/>
  <c r="Q109" i="1"/>
  <c r="S109" i="1"/>
  <c r="AO109" i="1"/>
  <c r="BJ109" i="1"/>
  <c r="CE109" i="1"/>
  <c r="CZ109" i="1"/>
  <c r="DU109" i="1"/>
  <c r="EP109" i="1"/>
  <c r="FK109" i="1"/>
  <c r="GF109" i="1"/>
  <c r="I110" i="1"/>
  <c r="J110" i="1"/>
  <c r="H110" i="1"/>
  <c r="K110" i="1"/>
  <c r="L110" i="1"/>
  <c r="M110" i="1"/>
  <c r="N110" i="1"/>
  <c r="O110" i="1"/>
  <c r="P110" i="1"/>
  <c r="Q110" i="1"/>
  <c r="S110" i="1"/>
  <c r="AO110" i="1"/>
  <c r="BJ110" i="1"/>
  <c r="CE110" i="1"/>
  <c r="CZ110" i="1"/>
  <c r="DU110" i="1"/>
  <c r="EP110" i="1"/>
  <c r="FK110" i="1"/>
  <c r="GF110" i="1"/>
  <c r="F111" i="1"/>
  <c r="I111" i="1"/>
  <c r="J111" i="1"/>
  <c r="H111" i="1"/>
  <c r="K111" i="1"/>
  <c r="L111" i="1"/>
  <c r="M111" i="1"/>
  <c r="N111" i="1"/>
  <c r="O111" i="1"/>
  <c r="P111" i="1"/>
  <c r="Q111" i="1"/>
  <c r="S111" i="1"/>
  <c r="AO111" i="1"/>
  <c r="BJ111" i="1"/>
  <c r="CE111" i="1"/>
  <c r="CZ111" i="1"/>
  <c r="DU111" i="1"/>
  <c r="EP111" i="1"/>
  <c r="FK111" i="1"/>
  <c r="GF111" i="1"/>
  <c r="I113" i="1"/>
  <c r="J113" i="1"/>
  <c r="J114" i="1"/>
  <c r="K113" i="1"/>
  <c r="L113" i="1"/>
  <c r="L114" i="1"/>
  <c r="M113" i="1"/>
  <c r="N113" i="1"/>
  <c r="N114" i="1"/>
  <c r="O113" i="1"/>
  <c r="P113" i="1"/>
  <c r="P114" i="1"/>
  <c r="Q113" i="1"/>
  <c r="S113" i="1"/>
  <c r="AO113" i="1"/>
  <c r="BJ113" i="1"/>
  <c r="CE113" i="1"/>
  <c r="CE114" i="1"/>
  <c r="CZ113" i="1"/>
  <c r="DU113" i="1"/>
  <c r="DU114" i="1"/>
  <c r="EP113" i="1"/>
  <c r="FK113" i="1"/>
  <c r="FK114" i="1"/>
  <c r="GF113" i="1"/>
  <c r="I114" i="1"/>
  <c r="K114" i="1"/>
  <c r="M114" i="1"/>
  <c r="O114" i="1"/>
  <c r="Q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D120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DK114" i="1"/>
  <c r="DL114" i="1"/>
  <c r="DM114" i="1"/>
  <c r="DN114" i="1"/>
  <c r="DO114" i="1"/>
  <c r="DP114" i="1"/>
  <c r="DQ114" i="1"/>
  <c r="DR114" i="1"/>
  <c r="DS114" i="1"/>
  <c r="DT114" i="1"/>
  <c r="DV114" i="1"/>
  <c r="DW114" i="1"/>
  <c r="DX114" i="1"/>
  <c r="DY114" i="1"/>
  <c r="DZ114" i="1"/>
  <c r="EA114" i="1"/>
  <c r="EB114" i="1"/>
  <c r="EC114" i="1"/>
  <c r="ED114" i="1"/>
  <c r="EE114" i="1"/>
  <c r="EF114" i="1"/>
  <c r="EG114" i="1"/>
  <c r="EH114" i="1"/>
  <c r="EI114" i="1"/>
  <c r="EJ114" i="1"/>
  <c r="EK114" i="1"/>
  <c r="EL114" i="1"/>
  <c r="EM114" i="1"/>
  <c r="EN114" i="1"/>
  <c r="EO114" i="1"/>
  <c r="EP114" i="1"/>
  <c r="EQ114" i="1"/>
  <c r="ER114" i="1"/>
  <c r="ES114" i="1"/>
  <c r="ET114" i="1"/>
  <c r="EU114" i="1"/>
  <c r="EV114" i="1"/>
  <c r="EW114" i="1"/>
  <c r="EX114" i="1"/>
  <c r="EY114" i="1"/>
  <c r="EZ114" i="1"/>
  <c r="FA114" i="1"/>
  <c r="FB114" i="1"/>
  <c r="FC114" i="1"/>
  <c r="FD114" i="1"/>
  <c r="FE114" i="1"/>
  <c r="FF114" i="1"/>
  <c r="FG114" i="1"/>
  <c r="FH114" i="1"/>
  <c r="FI114" i="1"/>
  <c r="FJ114" i="1"/>
  <c r="FJ120" i="1"/>
  <c r="FL114" i="1"/>
  <c r="FM114" i="1"/>
  <c r="FN114" i="1"/>
  <c r="FO114" i="1"/>
  <c r="FP114" i="1"/>
  <c r="FQ114" i="1"/>
  <c r="FR114" i="1"/>
  <c r="FS114" i="1"/>
  <c r="FT114" i="1"/>
  <c r="FU114" i="1"/>
  <c r="FV114" i="1"/>
  <c r="FW114" i="1"/>
  <c r="FX114" i="1"/>
  <c r="FY114" i="1"/>
  <c r="FZ114" i="1"/>
  <c r="GA114" i="1"/>
  <c r="GB114" i="1"/>
  <c r="GC114" i="1"/>
  <c r="GD114" i="1"/>
  <c r="GE114" i="1"/>
  <c r="GF114" i="1"/>
  <c r="I116" i="1"/>
  <c r="J116" i="1"/>
  <c r="K116" i="1"/>
  <c r="L116" i="1"/>
  <c r="M116" i="1"/>
  <c r="N116" i="1"/>
  <c r="O116" i="1"/>
  <c r="P116" i="1"/>
  <c r="Q116" i="1"/>
  <c r="S116" i="1"/>
  <c r="S119" i="1"/>
  <c r="AO116" i="1"/>
  <c r="BJ116" i="1"/>
  <c r="CE116" i="1"/>
  <c r="CZ116" i="1"/>
  <c r="DU116" i="1"/>
  <c r="EP116" i="1"/>
  <c r="FK116" i="1"/>
  <c r="GF116" i="1"/>
  <c r="I117" i="1"/>
  <c r="J117" i="1"/>
  <c r="K117" i="1"/>
  <c r="L117" i="1"/>
  <c r="M117" i="1"/>
  <c r="N117" i="1"/>
  <c r="O117" i="1"/>
  <c r="P117" i="1"/>
  <c r="Q117" i="1"/>
  <c r="S117" i="1"/>
  <c r="AO117" i="1"/>
  <c r="F117" i="1"/>
  <c r="BJ117" i="1"/>
  <c r="G117" i="1"/>
  <c r="CE117" i="1"/>
  <c r="CZ117" i="1"/>
  <c r="DU117" i="1"/>
  <c r="EP117" i="1"/>
  <c r="FK117" i="1"/>
  <c r="GF117" i="1"/>
  <c r="I118" i="1"/>
  <c r="J118" i="1"/>
  <c r="K118" i="1"/>
  <c r="L118" i="1"/>
  <c r="M118" i="1"/>
  <c r="N118" i="1"/>
  <c r="O118" i="1"/>
  <c r="P118" i="1"/>
  <c r="Q118" i="1"/>
  <c r="S118" i="1"/>
  <c r="AO118" i="1"/>
  <c r="BJ118" i="1"/>
  <c r="G118" i="1"/>
  <c r="CE118" i="1"/>
  <c r="CZ118" i="1"/>
  <c r="DU118" i="1"/>
  <c r="EP118" i="1"/>
  <c r="FK118" i="1"/>
  <c r="GF118" i="1"/>
  <c r="I119" i="1"/>
  <c r="J119" i="1"/>
  <c r="K119" i="1"/>
  <c r="L119" i="1"/>
  <c r="M119" i="1"/>
  <c r="N119" i="1"/>
  <c r="O119" i="1"/>
  <c r="P119" i="1"/>
  <c r="Q119" i="1"/>
  <c r="T119" i="1"/>
  <c r="U119" i="1"/>
  <c r="U120" i="1"/>
  <c r="V119" i="1"/>
  <c r="W119" i="1"/>
  <c r="W120" i="1"/>
  <c r="X119" i="1"/>
  <c r="Y119" i="1"/>
  <c r="Y120" i="1"/>
  <c r="Z119" i="1"/>
  <c r="AA119" i="1"/>
  <c r="AA120" i="1"/>
  <c r="AB119" i="1"/>
  <c r="AC119" i="1"/>
  <c r="AC120" i="1"/>
  <c r="AD119" i="1"/>
  <c r="AE119" i="1"/>
  <c r="AE120" i="1"/>
  <c r="AF119" i="1"/>
  <c r="AG119" i="1"/>
  <c r="AG120" i="1"/>
  <c r="AH119" i="1"/>
  <c r="AI119" i="1"/>
  <c r="AI120" i="1"/>
  <c r="AJ119" i="1"/>
  <c r="AK119" i="1"/>
  <c r="AK120" i="1"/>
  <c r="AL119" i="1"/>
  <c r="AM119" i="1"/>
  <c r="AM120" i="1"/>
  <c r="AN119" i="1"/>
  <c r="AO119" i="1"/>
  <c r="AP119" i="1"/>
  <c r="AQ119" i="1"/>
  <c r="AQ120" i="1"/>
  <c r="AR119" i="1"/>
  <c r="AS119" i="1"/>
  <c r="AS120" i="1"/>
  <c r="AT119" i="1"/>
  <c r="AU119" i="1"/>
  <c r="AU120" i="1"/>
  <c r="AV119" i="1"/>
  <c r="AW119" i="1"/>
  <c r="AW120" i="1"/>
  <c r="AX119" i="1"/>
  <c r="AY119" i="1"/>
  <c r="AY120" i="1"/>
  <c r="AZ119" i="1"/>
  <c r="BA119" i="1"/>
  <c r="BA120" i="1"/>
  <c r="BB119" i="1"/>
  <c r="BC119" i="1"/>
  <c r="BC120" i="1"/>
  <c r="BD119" i="1"/>
  <c r="BE119" i="1"/>
  <c r="BE120" i="1"/>
  <c r="BF119" i="1"/>
  <c r="BG119" i="1"/>
  <c r="BG120" i="1"/>
  <c r="BH119" i="1"/>
  <c r="BI119" i="1"/>
  <c r="BI120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W120" i="1"/>
  <c r="BX119" i="1"/>
  <c r="BY119" i="1"/>
  <c r="BY120" i="1"/>
  <c r="BZ119" i="1"/>
  <c r="CA119" i="1"/>
  <c r="CA120" i="1"/>
  <c r="CB119" i="1"/>
  <c r="CC119" i="1"/>
  <c r="CC120" i="1"/>
  <c r="CD119" i="1"/>
  <c r="CE119" i="1"/>
  <c r="CF119" i="1"/>
  <c r="CG119" i="1"/>
  <c r="CG120" i="1"/>
  <c r="CH119" i="1"/>
  <c r="CI119" i="1"/>
  <c r="CI120" i="1"/>
  <c r="CJ119" i="1"/>
  <c r="CK119" i="1"/>
  <c r="CK120" i="1"/>
  <c r="CL119" i="1"/>
  <c r="CM119" i="1"/>
  <c r="CM120" i="1"/>
  <c r="CN119" i="1"/>
  <c r="CO119" i="1"/>
  <c r="CO120" i="1"/>
  <c r="CP119" i="1"/>
  <c r="CQ119" i="1"/>
  <c r="CQ120" i="1"/>
  <c r="CR119" i="1"/>
  <c r="CS119" i="1"/>
  <c r="CS120" i="1"/>
  <c r="CT119" i="1"/>
  <c r="CU119" i="1"/>
  <c r="CU120" i="1"/>
  <c r="CV119" i="1"/>
  <c r="CW119" i="1"/>
  <c r="CW120" i="1"/>
  <c r="CX119" i="1"/>
  <c r="CY119" i="1"/>
  <c r="CY120" i="1"/>
  <c r="DA119" i="1"/>
  <c r="DB119" i="1"/>
  <c r="DC119" i="1"/>
  <c r="DD119" i="1"/>
  <c r="DE119" i="1"/>
  <c r="DF119" i="1"/>
  <c r="DG119" i="1"/>
  <c r="DH119" i="1"/>
  <c r="DI119" i="1"/>
  <c r="DJ119" i="1"/>
  <c r="DK119" i="1"/>
  <c r="DL119" i="1"/>
  <c r="DM119" i="1"/>
  <c r="DM120" i="1"/>
  <c r="DN119" i="1"/>
  <c r="DO119" i="1"/>
  <c r="DO120" i="1"/>
  <c r="DP119" i="1"/>
  <c r="DQ119" i="1"/>
  <c r="DQ120" i="1"/>
  <c r="DR119" i="1"/>
  <c r="DS119" i="1"/>
  <c r="DS120" i="1"/>
  <c r="DT119" i="1"/>
  <c r="DU119" i="1"/>
  <c r="DV119" i="1"/>
  <c r="DW119" i="1"/>
  <c r="DX119" i="1"/>
  <c r="DY119" i="1"/>
  <c r="DZ119" i="1"/>
  <c r="EA119" i="1"/>
  <c r="EB119" i="1"/>
  <c r="EC119" i="1"/>
  <c r="ED119" i="1"/>
  <c r="EE119" i="1"/>
  <c r="EF119" i="1"/>
  <c r="EG119" i="1"/>
  <c r="EH119" i="1"/>
  <c r="EI119" i="1"/>
  <c r="EJ119" i="1"/>
  <c r="EK119" i="1"/>
  <c r="EL119" i="1"/>
  <c r="EM119" i="1"/>
  <c r="EN119" i="1"/>
  <c r="EO119" i="1"/>
  <c r="EQ119" i="1"/>
  <c r="EQ120" i="1"/>
  <c r="ER119" i="1"/>
  <c r="ES119" i="1"/>
  <c r="ES120" i="1"/>
  <c r="ET119" i="1"/>
  <c r="EU119" i="1"/>
  <c r="EU120" i="1"/>
  <c r="EV119" i="1"/>
  <c r="EW119" i="1"/>
  <c r="EX119" i="1"/>
  <c r="EY119" i="1"/>
  <c r="EY120" i="1"/>
  <c r="EZ119" i="1"/>
  <c r="FA119" i="1"/>
  <c r="FA120" i="1"/>
  <c r="FB119" i="1"/>
  <c r="FC119" i="1"/>
  <c r="FC120" i="1"/>
  <c r="FD119" i="1"/>
  <c r="FE119" i="1"/>
  <c r="FE120" i="1"/>
  <c r="FF119" i="1"/>
  <c r="FG119" i="1"/>
  <c r="FG120" i="1"/>
  <c r="FH119" i="1"/>
  <c r="FI119" i="1"/>
  <c r="FI120" i="1"/>
  <c r="FJ119" i="1"/>
  <c r="FK119" i="1"/>
  <c r="FL119" i="1"/>
  <c r="FM119" i="1"/>
  <c r="FM120" i="1"/>
  <c r="FN119" i="1"/>
  <c r="FO119" i="1"/>
  <c r="FO120" i="1"/>
  <c r="FP119" i="1"/>
  <c r="FQ119" i="1"/>
  <c r="FQ120" i="1"/>
  <c r="FR119" i="1"/>
  <c r="FS119" i="1"/>
  <c r="FS120" i="1"/>
  <c r="FT119" i="1"/>
  <c r="FU119" i="1"/>
  <c r="FU120" i="1"/>
  <c r="FV119" i="1"/>
  <c r="FW119" i="1"/>
  <c r="FW120" i="1"/>
  <c r="FX119" i="1"/>
  <c r="FY119" i="1"/>
  <c r="FY120" i="1"/>
  <c r="FZ119" i="1"/>
  <c r="GA119" i="1"/>
  <c r="GA120" i="1"/>
  <c r="GB119" i="1"/>
  <c r="GC119" i="1"/>
  <c r="GC120" i="1"/>
  <c r="GD119" i="1"/>
  <c r="GE119" i="1"/>
  <c r="GE120" i="1"/>
  <c r="T120" i="1"/>
  <c r="V120" i="1"/>
  <c r="X120" i="1"/>
  <c r="Z120" i="1"/>
  <c r="AB120" i="1"/>
  <c r="AD120" i="1"/>
  <c r="AF120" i="1"/>
  <c r="AH120" i="1"/>
  <c r="AJ120" i="1"/>
  <c r="AL120" i="1"/>
  <c r="AN120" i="1"/>
  <c r="AP120" i="1"/>
  <c r="AR120" i="1"/>
  <c r="AT120" i="1"/>
  <c r="AV120" i="1"/>
  <c r="AX120" i="1"/>
  <c r="AZ120" i="1"/>
  <c r="BB120" i="1"/>
  <c r="BD120" i="1"/>
  <c r="BF120" i="1"/>
  <c r="BH120" i="1"/>
  <c r="BL120" i="1"/>
  <c r="BN120" i="1"/>
  <c r="BP120" i="1"/>
  <c r="BR120" i="1"/>
  <c r="BT120" i="1"/>
  <c r="BX120" i="1"/>
  <c r="BZ120" i="1"/>
  <c r="CB120" i="1"/>
  <c r="CF120" i="1"/>
  <c r="CH120" i="1"/>
  <c r="CJ120" i="1"/>
  <c r="CL120" i="1"/>
  <c r="CN120" i="1"/>
  <c r="CP120" i="1"/>
  <c r="CR120" i="1"/>
  <c r="CT120" i="1"/>
  <c r="CV120" i="1"/>
  <c r="CX120" i="1"/>
  <c r="DB120" i="1"/>
  <c r="DD120" i="1"/>
  <c r="DF120" i="1"/>
  <c r="DH120" i="1"/>
  <c r="DJ120" i="1"/>
  <c r="DN120" i="1"/>
  <c r="DP120" i="1"/>
  <c r="DR120" i="1"/>
  <c r="DT120" i="1"/>
  <c r="DX120" i="1"/>
  <c r="DZ120" i="1"/>
  <c r="ED120" i="1"/>
  <c r="EF120" i="1"/>
  <c r="EH120" i="1"/>
  <c r="EJ120" i="1"/>
  <c r="EL120" i="1"/>
  <c r="EN120" i="1"/>
  <c r="ER120" i="1"/>
  <c r="ET120" i="1"/>
  <c r="EV120" i="1"/>
  <c r="EX120" i="1"/>
  <c r="EZ120" i="1"/>
  <c r="FB120" i="1"/>
  <c r="FF120" i="1"/>
  <c r="FH120" i="1"/>
  <c r="FL120" i="1"/>
  <c r="FN120" i="1"/>
  <c r="FP120" i="1"/>
  <c r="FR120" i="1"/>
  <c r="FT120" i="1"/>
  <c r="FV120" i="1"/>
  <c r="FX120" i="1"/>
  <c r="FZ120" i="1"/>
  <c r="GB120" i="1"/>
  <c r="GD120" i="1"/>
  <c r="H117" i="1"/>
  <c r="GF119" i="1"/>
  <c r="EP119" i="1"/>
  <c r="CZ119" i="1"/>
  <c r="BJ119" i="1"/>
  <c r="G116" i="1"/>
  <c r="G119" i="1"/>
  <c r="G113" i="1"/>
  <c r="G114" i="1"/>
  <c r="AO114" i="1"/>
  <c r="R113" i="1"/>
  <c r="R114" i="1"/>
  <c r="H113" i="1"/>
  <c r="H114" i="1"/>
  <c r="G110" i="1"/>
  <c r="R110" i="1"/>
  <c r="G108" i="1"/>
  <c r="R108" i="1"/>
  <c r="G106" i="1"/>
  <c r="R106" i="1"/>
  <c r="G104" i="1"/>
  <c r="R104" i="1"/>
  <c r="G102" i="1"/>
  <c r="R102" i="1"/>
  <c r="EO120" i="1"/>
  <c r="EE120" i="1"/>
  <c r="BU120" i="1"/>
  <c r="BS120" i="1"/>
  <c r="BQ120" i="1"/>
  <c r="BO120" i="1"/>
  <c r="BM120" i="1"/>
  <c r="BK120" i="1"/>
  <c r="S120" i="1"/>
  <c r="F118" i="1"/>
  <c r="H118" i="1"/>
  <c r="F116" i="1"/>
  <c r="F119" i="1"/>
  <c r="H116" i="1"/>
  <c r="H119" i="1"/>
  <c r="F113" i="1"/>
  <c r="F114" i="1"/>
  <c r="G111" i="1"/>
  <c r="R111" i="1"/>
  <c r="F110" i="1"/>
  <c r="G109" i="1"/>
  <c r="R109" i="1"/>
  <c r="F108" i="1"/>
  <c r="G107" i="1"/>
  <c r="R107" i="1"/>
  <c r="F106" i="1"/>
  <c r="G105" i="1"/>
  <c r="R105" i="1"/>
  <c r="F104" i="1"/>
  <c r="G103" i="1"/>
  <c r="R103" i="1"/>
  <c r="F102" i="1"/>
  <c r="G101" i="1"/>
  <c r="F101" i="1"/>
  <c r="R101" i="1"/>
  <c r="H101" i="1"/>
  <c r="EW120" i="1"/>
  <c r="R100" i="1"/>
  <c r="F100" i="1"/>
  <c r="R99" i="1"/>
  <c r="F99" i="1"/>
  <c r="R98" i="1"/>
  <c r="F98" i="1"/>
  <c r="R97" i="1"/>
  <c r="F97" i="1"/>
  <c r="R96" i="1"/>
  <c r="F96" i="1"/>
  <c r="R95" i="1"/>
  <c r="F95" i="1"/>
  <c r="R94" i="1"/>
  <c r="F94" i="1"/>
  <c r="R93" i="1"/>
  <c r="F93" i="1"/>
  <c r="R92" i="1"/>
  <c r="F92" i="1"/>
  <c r="R91" i="1"/>
  <c r="F91" i="1"/>
  <c r="R90" i="1"/>
  <c r="F90" i="1"/>
  <c r="R89" i="1"/>
  <c r="F89" i="1"/>
  <c r="R88" i="1"/>
  <c r="F88" i="1"/>
  <c r="R87" i="1"/>
  <c r="F87" i="1"/>
  <c r="F86" i="1"/>
  <c r="R86" i="1"/>
  <c r="H84" i="1"/>
  <c r="H82" i="1"/>
  <c r="G79" i="1"/>
  <c r="R79" i="1"/>
  <c r="G77" i="1"/>
  <c r="R77" i="1"/>
  <c r="EP74" i="1"/>
  <c r="F74" i="1"/>
  <c r="R74" i="1"/>
  <c r="EP72" i="1"/>
  <c r="F72" i="1"/>
  <c r="R72" i="1"/>
  <c r="H71" i="1"/>
  <c r="S68" i="1"/>
  <c r="EP68" i="1"/>
  <c r="EP80" i="1"/>
  <c r="EO80" i="1"/>
  <c r="M68" i="1"/>
  <c r="H68" i="1"/>
  <c r="EE80" i="1"/>
  <c r="G66" i="1"/>
  <c r="R66" i="1"/>
  <c r="G64" i="1"/>
  <c r="R64" i="1"/>
  <c r="H63" i="1"/>
  <c r="H61" i="1"/>
  <c r="FK80" i="1"/>
  <c r="H58" i="1"/>
  <c r="H56" i="1"/>
  <c r="H54" i="1"/>
  <c r="H52" i="1"/>
  <c r="H50" i="1"/>
  <c r="H48" i="1"/>
  <c r="H44" i="1"/>
  <c r="Q80" i="1"/>
  <c r="Q120" i="1"/>
  <c r="O80" i="1"/>
  <c r="O120" i="1"/>
  <c r="M80" i="1"/>
  <c r="M120" i="1"/>
  <c r="K80" i="1"/>
  <c r="K120" i="1"/>
  <c r="H40" i="1"/>
  <c r="I80" i="1"/>
  <c r="G34" i="1"/>
  <c r="F34" i="1"/>
  <c r="R34" i="1"/>
  <c r="H26" i="1"/>
  <c r="H22" i="1"/>
  <c r="GF29" i="1"/>
  <c r="GF120" i="1"/>
  <c r="EP29" i="1"/>
  <c r="CZ29" i="1"/>
  <c r="BJ29" i="1"/>
  <c r="BJ120" i="1"/>
  <c r="R118" i="1"/>
  <c r="R117" i="1"/>
  <c r="R116" i="1"/>
  <c r="R119" i="1"/>
  <c r="G86" i="1"/>
  <c r="F85" i="1"/>
  <c r="H85" i="1"/>
  <c r="F83" i="1"/>
  <c r="H83" i="1"/>
  <c r="FD80" i="1"/>
  <c r="FD120" i="1"/>
  <c r="EB80" i="1"/>
  <c r="EB120" i="1"/>
  <c r="DV80" i="1"/>
  <c r="F79" i="1"/>
  <c r="G78" i="1"/>
  <c r="R78" i="1"/>
  <c r="F77" i="1"/>
  <c r="G75" i="1"/>
  <c r="R75" i="1"/>
  <c r="H74" i="1"/>
  <c r="H72" i="1"/>
  <c r="EI80" i="1"/>
  <c r="EI120" i="1"/>
  <c r="F71" i="1"/>
  <c r="R71" i="1"/>
  <c r="G71" i="1"/>
  <c r="F70" i="1"/>
  <c r="H70" i="1"/>
  <c r="R68" i="1"/>
  <c r="G67" i="1"/>
  <c r="R67" i="1"/>
  <c r="F66" i="1"/>
  <c r="G65" i="1"/>
  <c r="R65" i="1"/>
  <c r="F64" i="1"/>
  <c r="F63" i="1"/>
  <c r="R63" i="1"/>
  <c r="G63" i="1"/>
  <c r="F62" i="1"/>
  <c r="H62" i="1"/>
  <c r="DU60" i="1"/>
  <c r="R60" i="1"/>
  <c r="DG80" i="1"/>
  <c r="DG120" i="1"/>
  <c r="G59" i="1"/>
  <c r="R59" i="1"/>
  <c r="CZ58" i="1"/>
  <c r="CZ80" i="1"/>
  <c r="CE80" i="1"/>
  <c r="F58" i="1"/>
  <c r="AO80" i="1"/>
  <c r="S58" i="1"/>
  <c r="G58" i="1"/>
  <c r="F57" i="1"/>
  <c r="H57" i="1"/>
  <c r="F55" i="1"/>
  <c r="H55" i="1"/>
  <c r="F53" i="1"/>
  <c r="H53" i="1"/>
  <c r="F51" i="1"/>
  <c r="H51" i="1"/>
  <c r="F49" i="1"/>
  <c r="H49" i="1"/>
  <c r="H46" i="1"/>
  <c r="H42" i="1"/>
  <c r="S80" i="1"/>
  <c r="G36" i="1"/>
  <c r="F36" i="1"/>
  <c r="R36" i="1"/>
  <c r="G32" i="1"/>
  <c r="F32" i="1"/>
  <c r="F37" i="1"/>
  <c r="R32" i="1"/>
  <c r="P37" i="1"/>
  <c r="P120" i="1"/>
  <c r="N37" i="1"/>
  <c r="L37" i="1"/>
  <c r="L120" i="1"/>
  <c r="J37" i="1"/>
  <c r="J120" i="1"/>
  <c r="H32" i="1"/>
  <c r="H37" i="1"/>
  <c r="H28" i="1"/>
  <c r="I29" i="1"/>
  <c r="I120" i="1"/>
  <c r="R85" i="1"/>
  <c r="R84" i="1"/>
  <c r="R83" i="1"/>
  <c r="R82" i="1"/>
  <c r="R70" i="1"/>
  <c r="R62" i="1"/>
  <c r="R61" i="1"/>
  <c r="R57" i="1"/>
  <c r="R56" i="1"/>
  <c r="R55" i="1"/>
  <c r="R54" i="1"/>
  <c r="R53" i="1"/>
  <c r="R52" i="1"/>
  <c r="R51" i="1"/>
  <c r="R50" i="1"/>
  <c r="R49" i="1"/>
  <c r="F48" i="1"/>
  <c r="R48" i="1"/>
  <c r="G48" i="1"/>
  <c r="F47" i="1"/>
  <c r="H47" i="1"/>
  <c r="F45" i="1"/>
  <c r="H45" i="1"/>
  <c r="F43" i="1"/>
  <c r="H43" i="1"/>
  <c r="F41" i="1"/>
  <c r="H41" i="1"/>
  <c r="F39" i="1"/>
  <c r="H39" i="1"/>
  <c r="G35" i="1"/>
  <c r="R35" i="1"/>
  <c r="G33" i="1"/>
  <c r="R33" i="1"/>
  <c r="FK37" i="1"/>
  <c r="FK120" i="1"/>
  <c r="DU37" i="1"/>
  <c r="CE37" i="1"/>
  <c r="CE120" i="1"/>
  <c r="G31" i="1"/>
  <c r="AO37" i="1"/>
  <c r="AO120" i="1"/>
  <c r="R31" i="1"/>
  <c r="F27" i="1"/>
  <c r="H27" i="1"/>
  <c r="G26" i="1"/>
  <c r="N29" i="1"/>
  <c r="N120" i="1"/>
  <c r="H19" i="1"/>
  <c r="H29" i="1"/>
  <c r="R25" i="1"/>
  <c r="R24" i="1"/>
  <c r="F24" i="1"/>
  <c r="R23" i="1"/>
  <c r="F23" i="1"/>
  <c r="G22" i="1"/>
  <c r="R21" i="1"/>
  <c r="R20" i="1"/>
  <c r="H20" i="1"/>
  <c r="F20" i="1"/>
  <c r="F29" i="1"/>
  <c r="G19" i="1"/>
  <c r="G17" i="1"/>
  <c r="G29" i="1"/>
  <c r="R47" i="1"/>
  <c r="R46" i="1"/>
  <c r="R45" i="1"/>
  <c r="R44" i="1"/>
  <c r="R43" i="1"/>
  <c r="R42" i="1"/>
  <c r="R41" i="1"/>
  <c r="R40" i="1"/>
  <c r="R39" i="1"/>
  <c r="DV29" i="1"/>
  <c r="DV120" i="1"/>
  <c r="DL29" i="1"/>
  <c r="DL120" i="1"/>
  <c r="BV29" i="1"/>
  <c r="BV120" i="1"/>
  <c r="R28" i="1"/>
  <c r="R27" i="1"/>
  <c r="R26" i="1"/>
  <c r="R22" i="1"/>
  <c r="R19" i="1"/>
  <c r="R18" i="1"/>
  <c r="R17" i="1"/>
  <c r="G80" i="1"/>
  <c r="CZ120" i="1"/>
  <c r="DU80" i="1"/>
  <c r="G60" i="1"/>
  <c r="F60" i="1"/>
  <c r="F80" i="1"/>
  <c r="F120" i="1"/>
  <c r="F68" i="1"/>
  <c r="R29" i="1"/>
  <c r="R80" i="1"/>
  <c r="R37" i="1"/>
  <c r="G37" i="1"/>
  <c r="G120" i="1"/>
  <c r="DU120" i="1"/>
  <c r="H80" i="1"/>
  <c r="H120" i="1"/>
  <c r="R58" i="1"/>
  <c r="G68" i="1"/>
  <c r="EP120" i="1"/>
  <c r="G72" i="1"/>
  <c r="G74" i="1"/>
  <c r="R120" i="1"/>
</calcChain>
</file>

<file path=xl/sharedStrings.xml><?xml version="1.0" encoding="utf-8"?>
<sst xmlns="http://schemas.openxmlformats.org/spreadsheetml/2006/main" count="554" uniqueCount="251">
  <si>
    <t>Wydział Elektryczny</t>
  </si>
  <si>
    <t>Nazwa kierunku studiów</t>
  </si>
  <si>
    <t>Teleinformatyka</t>
  </si>
  <si>
    <t>Dziedziny nauki</t>
  </si>
  <si>
    <t>dziedzina nauk inżynieryjno-technicznych</t>
  </si>
  <si>
    <t>Dyscypliny naukowe</t>
  </si>
  <si>
    <t>automatyka, elektronika i elektrotechnika (40%), informatyka techniczna i telekomunikacja (60%)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</si>
  <si>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</si>
  <si>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</si>
  <si>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</si>
  <si>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</si>
  <si>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</si>
  <si>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</si>
  <si>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</si>
  <si>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</si>
  <si>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</si>
  <si>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</si>
  <si>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</si>
  <si>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TI_1A_S_2021_2022_Z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</si>
  <si>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</si>
  <si>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</si>
  <si>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</si>
  <si>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</si>
  <si>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</si>
  <si>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</si>
  <si>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</si>
  <si>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</si>
  <si>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</si>
  <si>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</si>
  <si>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</si>
  <si>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</si>
  <si>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</si>
  <si>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</si>
  <si>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</si>
  <si>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</si>
  <si>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</si>
  <si>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</si>
  <si>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</si>
  <si>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</si>
  <si>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</si>
  <si>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</si>
  <si>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</si>
  <si>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</si>
  <si>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</si>
  <si>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</si>
  <si>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</si>
  <si>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</si>
  <si>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</si>
  <si>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</si>
  <si>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</si>
  <si>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</si>
  <si>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</si>
  <si>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</si>
  <si>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</si>
  <si>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</si>
  <si>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</si>
  <si>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</si>
  <si>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</si>
  <si>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</si>
  <si>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</si>
  <si>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</si>
  <si>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</si>
  <si>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Problemy ekologiczne w technice</t>
  </si>
  <si>
    <t>A02</t>
  </si>
  <si>
    <t>Wychowanie fizyczne 1</t>
  </si>
  <si>
    <t>Blok obieralny 2</t>
  </si>
  <si>
    <t>A04</t>
  </si>
  <si>
    <t>Wychowanie fizyczne 2</t>
  </si>
  <si>
    <t>Blok obieralny 4</t>
  </si>
  <si>
    <t>Blok obieralny 5</t>
  </si>
  <si>
    <t>e</t>
  </si>
  <si>
    <t>A07</t>
  </si>
  <si>
    <t>Ochrona własności intelektualnej</t>
  </si>
  <si>
    <t>A08</t>
  </si>
  <si>
    <t>BHP i ergonomia</t>
  </si>
  <si>
    <t>Blok obieralny 6</t>
  </si>
  <si>
    <t>A10</t>
  </si>
  <si>
    <t>Filozofia</t>
  </si>
  <si>
    <t>A11</t>
  </si>
  <si>
    <t>Socjologia</t>
  </si>
  <si>
    <t>A12</t>
  </si>
  <si>
    <t>Etyka</t>
  </si>
  <si>
    <t>Razem</t>
  </si>
  <si>
    <t>Moduły/Przedmioty kształcenia podstawowego</t>
  </si>
  <si>
    <t>B01</t>
  </si>
  <si>
    <t>Algebra</t>
  </si>
  <si>
    <t>B02</t>
  </si>
  <si>
    <t>Wprowadzenie do analizy matematycznej</t>
  </si>
  <si>
    <t>B03</t>
  </si>
  <si>
    <t>Grafika inżynierska</t>
  </si>
  <si>
    <t>B04</t>
  </si>
  <si>
    <t>Optoelektronika</t>
  </si>
  <si>
    <t>B05</t>
  </si>
  <si>
    <t>Analiza matematyczna</t>
  </si>
  <si>
    <t>B06</t>
  </si>
  <si>
    <t>Metody numeryczne</t>
  </si>
  <si>
    <t>Moduły/Przedmioty kształcenia kierunkowego</t>
  </si>
  <si>
    <t>C01</t>
  </si>
  <si>
    <t>Podstawy algorytmizacji i programowania</t>
  </si>
  <si>
    <t>C02</t>
  </si>
  <si>
    <t>Wprowadzenie do systemów IoT</t>
  </si>
  <si>
    <t>C03</t>
  </si>
  <si>
    <t>Sieci komputerowe</t>
  </si>
  <si>
    <t>C04</t>
  </si>
  <si>
    <t>Sieci dostępowe</t>
  </si>
  <si>
    <t>C05</t>
  </si>
  <si>
    <t>Systemy operacyjne</t>
  </si>
  <si>
    <t>C06</t>
  </si>
  <si>
    <t>Aplikacje internetowe</t>
  </si>
  <si>
    <t>C07</t>
  </si>
  <si>
    <t>Struktury danych i techniki programowania</t>
  </si>
  <si>
    <t>C08</t>
  </si>
  <si>
    <t>Usługi sieciowe i bazy danych</t>
  </si>
  <si>
    <t>C09</t>
  </si>
  <si>
    <t>Techniki modelowania i druku 3D</t>
  </si>
  <si>
    <t>C10</t>
  </si>
  <si>
    <t>Fotonika</t>
  </si>
  <si>
    <t>C11</t>
  </si>
  <si>
    <t>Programowanie obiektowe</t>
  </si>
  <si>
    <t>C12</t>
  </si>
  <si>
    <t>Podstawy elektroniki cyfrowej</t>
  </si>
  <si>
    <t>C13</t>
  </si>
  <si>
    <t>Architektury systemów komputerowych i wbudowanych</t>
  </si>
  <si>
    <t>C14</t>
  </si>
  <si>
    <t>Cyfrowe przetwarzanie sygnałów</t>
  </si>
  <si>
    <t>C15</t>
  </si>
  <si>
    <t>Przetwarzanie obrazów</t>
  </si>
  <si>
    <t>C16</t>
  </si>
  <si>
    <t>Diagnostyka i optymalizacja sieci teleinformatycznych</t>
  </si>
  <si>
    <t>C17</t>
  </si>
  <si>
    <t>Technika mikroprocesorowa</t>
  </si>
  <si>
    <t>C18</t>
  </si>
  <si>
    <t>Programowanie urządzeń mobilnych</t>
  </si>
  <si>
    <t>C19</t>
  </si>
  <si>
    <t>Komputerowe wspomaganie zarządzania projektami</t>
  </si>
  <si>
    <t>Blok obieralny 7</t>
  </si>
  <si>
    <t>C21</t>
  </si>
  <si>
    <t>Pomiary sieci, elementów i czujników światłowodowych</t>
  </si>
  <si>
    <t>Blok obieralny 8</t>
  </si>
  <si>
    <t>C23</t>
  </si>
  <si>
    <t>Inżynieria oprogramowania</t>
  </si>
  <si>
    <t>C24</t>
  </si>
  <si>
    <t>Techniki multimedialne</t>
  </si>
  <si>
    <t>Blok obieralny 9</t>
  </si>
  <si>
    <t>C26</t>
  </si>
  <si>
    <t>Analiza obrazów</t>
  </si>
  <si>
    <t>C27</t>
  </si>
  <si>
    <t>Elektroniczne układy pomiarowe i wykonawcze</t>
  </si>
  <si>
    <t>C28</t>
  </si>
  <si>
    <t>Akwizycja i projekcja dźwięku</t>
  </si>
  <si>
    <t>C29</t>
  </si>
  <si>
    <t>Technologie transmisji bezprzewodowych</t>
  </si>
  <si>
    <t>Blok obieralny 10</t>
  </si>
  <si>
    <t>Blok obieralny 11</t>
  </si>
  <si>
    <t>C32</t>
  </si>
  <si>
    <t>Metody sztucznej inteligencji</t>
  </si>
  <si>
    <t>Blok obieralny 12</t>
  </si>
  <si>
    <t>Blok obieralny 13</t>
  </si>
  <si>
    <t>Blok obieralny 14</t>
  </si>
  <si>
    <t>Blok obieralny 15</t>
  </si>
  <si>
    <t>Blok obieralny 16</t>
  </si>
  <si>
    <t>Blok obieralny 17</t>
  </si>
  <si>
    <t>C39</t>
  </si>
  <si>
    <t>Przemysłowy Internet Rzeczy i systemy automotive</t>
  </si>
  <si>
    <t>C40</t>
  </si>
  <si>
    <t>Seminarium dyplomowe</t>
  </si>
  <si>
    <t>C41</t>
  </si>
  <si>
    <t>Praca dyplomowa inżynierska</t>
  </si>
  <si>
    <t>Moduły/Przedmioty obieralne</t>
  </si>
  <si>
    <t>A03.1</t>
  </si>
  <si>
    <t>Język angielski 1</t>
  </si>
  <si>
    <t>A03.2</t>
  </si>
  <si>
    <t>Język niemiecki 1</t>
  </si>
  <si>
    <t>A05.1</t>
  </si>
  <si>
    <t>Język angielski 2</t>
  </si>
  <si>
    <t>A05.2</t>
  </si>
  <si>
    <t>Język niemiecki 2</t>
  </si>
  <si>
    <t>A06.1</t>
  </si>
  <si>
    <t>Język angielski 3</t>
  </si>
  <si>
    <t>A06.2</t>
  </si>
  <si>
    <t>Język niemiecki 3</t>
  </si>
  <si>
    <t>A09.1</t>
  </si>
  <si>
    <t>Aspekty prawne przedsiębiorczości</t>
  </si>
  <si>
    <t>A09.2</t>
  </si>
  <si>
    <t>Ekonomika zarządzania jakością</t>
  </si>
  <si>
    <t>C20.1</t>
  </si>
  <si>
    <t>Bezpieczeństwo funkcjonalne systemów</t>
  </si>
  <si>
    <t>C20.2</t>
  </si>
  <si>
    <t>Cyfrowe układy reprogramowalne</t>
  </si>
  <si>
    <t>C22.1</t>
  </si>
  <si>
    <t>Bezpieczeństwo informatyczne Przemysłowego Internetu Rzeczy</t>
  </si>
  <si>
    <t>C22.2</t>
  </si>
  <si>
    <t>Bezpieczeństwo systemów teleinformatycznych</t>
  </si>
  <si>
    <t>C25.1</t>
  </si>
  <si>
    <t>Programowanie gier i symulacji</t>
  </si>
  <si>
    <t>C25.2</t>
  </si>
  <si>
    <t>Rozproszone symulacje interaktywne</t>
  </si>
  <si>
    <t>C30.1</t>
  </si>
  <si>
    <t>Aplikacje mobilne przetwarzające dane w chmurze</t>
  </si>
  <si>
    <t>C30.2</t>
  </si>
  <si>
    <t>Technologie przetwarzania danych w Przemysłowym Internecie Rzeczy</t>
  </si>
  <si>
    <t>C31.1</t>
  </si>
  <si>
    <t>Telemedycyna</t>
  </si>
  <si>
    <t>C31.2</t>
  </si>
  <si>
    <t>Pomiary i analiza danych w inżynierii biomedycznej</t>
  </si>
  <si>
    <t>C33.1</t>
  </si>
  <si>
    <t>Teleinformatyczne systemy łączności radiowej</t>
  </si>
  <si>
    <t>C33.2</t>
  </si>
  <si>
    <t>Technologie SDR</t>
  </si>
  <si>
    <t>C34.1</t>
  </si>
  <si>
    <t>Ekosystemy IoT</t>
  </si>
  <si>
    <t>C34.2</t>
  </si>
  <si>
    <t>Sensory i aktuatory</t>
  </si>
  <si>
    <t>C35.1</t>
  </si>
  <si>
    <t>Technologie interakcji człowiek - maszyna</t>
  </si>
  <si>
    <t>C35.2</t>
  </si>
  <si>
    <t>Zastosowania przemysłowe grafiki 3D</t>
  </si>
  <si>
    <t>C36.1</t>
  </si>
  <si>
    <t>Projektowanie sieci światłowodowych</t>
  </si>
  <si>
    <t>C36.2</t>
  </si>
  <si>
    <t>Transmisja w układach fotonicznych</t>
  </si>
  <si>
    <t>C37.1</t>
  </si>
  <si>
    <t>Informatyka przemysłowa</t>
  </si>
  <si>
    <t>C37.2</t>
  </si>
  <si>
    <t>Przemysłowe sieci i protokoły komunikacyjne</t>
  </si>
  <si>
    <t>C38.1</t>
  </si>
  <si>
    <t>Sieci sensoryczne</t>
  </si>
  <si>
    <t>C38.2</t>
  </si>
  <si>
    <t>Sensory wirtualne</t>
  </si>
  <si>
    <t>Praktyki zawodowe (w tygodniach)</t>
  </si>
  <si>
    <t>P01</t>
  </si>
  <si>
    <t>Praktyka zawodowa</t>
  </si>
  <si>
    <t>Przedmioty jednorazowe</t>
  </si>
  <si>
    <t>A13</t>
  </si>
  <si>
    <t>Szkolenie BHP i przeciwpożarowe</t>
  </si>
  <si>
    <t>A14</t>
  </si>
  <si>
    <t>Szkolenie biblioteczne</t>
  </si>
  <si>
    <t>A15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</si>
  <si>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</si>
  <si>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</si>
  <si>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</si>
  <si>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</si>
  <si>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</si>
  <si>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</si>
  <si>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</si>
  <si>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</si>
  <si>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</si>
  <si>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</si>
  <si>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</si>
  <si>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</si>
  <si>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 xml:space="preserve">Załącznik nr 1 do Uchwały nr 161 Senatu ZUT z dnia 28 czerwca 2021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</si>
</sst>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057402CF-B0D2-4F50-9C61-20A87C55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A22E7BE8-7F71-437E-B675-1A4054F4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34"/>
  <sheetViews>
    <sheetView tabSelected="1" workbookViewId="0">
      <selection activeCell="O7" sqref="O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85546875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250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4" t="s">
        <v>47</v>
      </c>
      <c r="AB14" s="18" t="s">
        <v>33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8"/>
      <c r="AU14" s="18"/>
      <c r="AV14" s="14" t="s">
        <v>47</v>
      </c>
      <c r="AW14" s="18" t="s">
        <v>33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8"/>
      <c r="BP14" s="18"/>
      <c r="BQ14" s="14" t="s">
        <v>47</v>
      </c>
      <c r="BR14" s="18" t="s">
        <v>33</v>
      </c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8"/>
      <c r="CK14" s="18"/>
      <c r="CL14" s="14" t="s">
        <v>47</v>
      </c>
      <c r="CM14" s="18" t="s">
        <v>33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8"/>
      <c r="DF14" s="18"/>
      <c r="DG14" s="14" t="s">
        <v>47</v>
      </c>
      <c r="DH14" s="18" t="s">
        <v>33</v>
      </c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8"/>
      <c r="EA14" s="18"/>
      <c r="EB14" s="14" t="s">
        <v>47</v>
      </c>
      <c r="EC14" s="18" t="s">
        <v>33</v>
      </c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8"/>
      <c r="EV14" s="18"/>
      <c r="EW14" s="14" t="s">
        <v>47</v>
      </c>
      <c r="EX14" s="18" t="s">
        <v>33</v>
      </c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8"/>
      <c r="FQ14" s="18"/>
      <c r="FR14" s="14" t="s">
        <v>47</v>
      </c>
      <c r="FS14" s="18" t="s">
        <v>33</v>
      </c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4"/>
      <c r="AB15" s="16" t="s">
        <v>35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4"/>
      <c r="AW15" s="16" t="s">
        <v>35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4"/>
      <c r="BR15" s="16" t="s">
        <v>35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4"/>
      <c r="CM15" s="16" t="s">
        <v>35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4"/>
      <c r="DH15" s="16" t="s">
        <v>35</v>
      </c>
      <c r="DI15" s="16"/>
      <c r="DJ15" s="16" t="s">
        <v>37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4"/>
      <c r="EC15" s="16" t="s">
        <v>35</v>
      </c>
      <c r="ED15" s="16"/>
      <c r="EE15" s="16" t="s">
        <v>37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4"/>
      <c r="EX15" s="16" t="s">
        <v>35</v>
      </c>
      <c r="EY15" s="16"/>
      <c r="EZ15" s="16" t="s">
        <v>37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4"/>
      <c r="FS15" s="16" t="s">
        <v>35</v>
      </c>
      <c r="FT15" s="16"/>
      <c r="FU15" s="16" t="s">
        <v>37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/>
      <c r="B17" s="6"/>
      <c r="C17" s="6"/>
      <c r="D17" s="6" t="s">
        <v>61</v>
      </c>
      <c r="E17" s="3" t="s">
        <v>62</v>
      </c>
      <c r="F17" s="6">
        <f>COUNTIF(U17:GD17,"e")</f>
        <v>0</v>
      </c>
      <c r="G17" s="6">
        <f>COUNTIF(U17:GD17,"z")</f>
        <v>1</v>
      </c>
      <c r="H17" s="6">
        <f t="shared" ref="H17:H28" si="0">SUM(I17:Q17)</f>
        <v>15</v>
      </c>
      <c r="I17" s="6">
        <f t="shared" ref="I17:I28" si="1">U17+AP17+BK17+CF17+DA17+DV17+EQ17+FL17</f>
        <v>15</v>
      </c>
      <c r="J17" s="6">
        <f t="shared" ref="J17:J28" si="2">W17+AR17+BM17+CH17+DC17+DX17+ES17+FN17</f>
        <v>0</v>
      </c>
      <c r="K17" s="6">
        <f t="shared" ref="K17:K28" si="3">Y17+AT17+BO17+CJ17+DE17+DZ17+EU17+FP17</f>
        <v>0</v>
      </c>
      <c r="L17" s="6">
        <f t="shared" ref="L17:L28" si="4">AB17+AW17+BR17+CM17+DH17+EC17+EX17+FS17</f>
        <v>0</v>
      </c>
      <c r="M17" s="6">
        <f t="shared" ref="M17:M28" si="5">AD17+AY17+BT17+CO17+DJ17+EE17+EZ17+FU17</f>
        <v>0</v>
      </c>
      <c r="N17" s="6">
        <f t="shared" ref="N17:N28" si="6">AF17+BA17+BV17+CQ17+DL17+EG17+FB17+FW17</f>
        <v>0</v>
      </c>
      <c r="O17" s="6">
        <f t="shared" ref="O17:O28" si="7">AH17+BC17+BX17+CS17+DN17+EI17+FD17+FY17</f>
        <v>0</v>
      </c>
      <c r="P17" s="6">
        <f t="shared" ref="P17:P28" si="8">AJ17+BE17+BZ17+CU17+DP17+EK17+FF17+GA17</f>
        <v>0</v>
      </c>
      <c r="Q17" s="6">
        <f t="shared" ref="Q17:Q28" si="9">AL17+BG17+CB17+CW17+DR17+EM17+FH17+GC17</f>
        <v>0</v>
      </c>
      <c r="R17" s="7">
        <f t="shared" ref="R17:R28" si="10">AO17+BJ17+CE17+CZ17+DU17+EP17+FK17+GF17</f>
        <v>1</v>
      </c>
      <c r="S17" s="7">
        <f t="shared" ref="S17:S28" si="11">AN17+BI17+CD17+CY17+DT17+EO17+FJ17+GE17</f>
        <v>0</v>
      </c>
      <c r="T17" s="7">
        <v>0.6</v>
      </c>
      <c r="U17" s="11">
        <v>15</v>
      </c>
      <c r="V17" s="10" t="s">
        <v>60</v>
      </c>
      <c r="W17" s="11"/>
      <c r="X17" s="10"/>
      <c r="Y17" s="11"/>
      <c r="Z17" s="10"/>
      <c r="AA17" s="7">
        <v>1</v>
      </c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8" si="12">AA17+AN17</f>
        <v>1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8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8" si="14">BQ17+CD17</f>
        <v>0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8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8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8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8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8" si="19">FR17+GE17</f>
        <v>0</v>
      </c>
    </row>
    <row r="18" spans="1:188" x14ac:dyDescent="0.2">
      <c r="A18" s="6"/>
      <c r="B18" s="6"/>
      <c r="C18" s="6"/>
      <c r="D18" s="6" t="s">
        <v>63</v>
      </c>
      <c r="E18" s="3" t="s">
        <v>64</v>
      </c>
      <c r="F18" s="6">
        <f>COUNTIF(U18:GD18,"e")</f>
        <v>0</v>
      </c>
      <c r="G18" s="6">
        <f>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30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v>0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>
        <v>30</v>
      </c>
      <c r="BS18" s="10" t="s">
        <v>60</v>
      </c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2</v>
      </c>
      <c r="B19" s="6">
        <v>1</v>
      </c>
      <c r="C19" s="6"/>
      <c r="D19" s="6"/>
      <c r="E19" s="3" t="s">
        <v>65</v>
      </c>
      <c r="F19" s="6">
        <f>$B$19*COUNTIF(U19:GD19,"e")</f>
        <v>0</v>
      </c>
      <c r="G19" s="6">
        <f>$B$19*COUNTIF(U19:GD19,"z")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30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2</v>
      </c>
      <c r="T19" s="7">
        <f>$B$19*1.2</f>
        <v>1.2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>
        <f>$B$19*30</f>
        <v>30</v>
      </c>
      <c r="BW19" s="10" t="s">
        <v>60</v>
      </c>
      <c r="BX19" s="11"/>
      <c r="BY19" s="10"/>
      <c r="BZ19" s="11"/>
      <c r="CA19" s="10"/>
      <c r="CB19" s="11"/>
      <c r="CC19" s="10"/>
      <c r="CD19" s="7">
        <f>$B$19*2</f>
        <v>2</v>
      </c>
      <c r="CE19" s="7">
        <f t="shared" si="14"/>
        <v>2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66</v>
      </c>
      <c r="E20" s="3" t="s">
        <v>67</v>
      </c>
      <c r="F20" s="6">
        <f>COUNTIF(U20:GD20,"e")</f>
        <v>0</v>
      </c>
      <c r="G20" s="6">
        <f>COUNTIF(U20:GD20,"z")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30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v>0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>
        <v>30</v>
      </c>
      <c r="CN20" s="10" t="s">
        <v>60</v>
      </c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>
        <v>0</v>
      </c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>
        <v>4</v>
      </c>
      <c r="B21" s="6">
        <v>1</v>
      </c>
      <c r="C21" s="6"/>
      <c r="D21" s="6"/>
      <c r="E21" s="3" t="s">
        <v>68</v>
      </c>
      <c r="F21" s="6">
        <f>$B$21*COUNTIF(U21:GD21,"e")</f>
        <v>0</v>
      </c>
      <c r="G21" s="6">
        <f>$B$21*COUNTIF(U21:GD21,"z")</f>
        <v>1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60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3</v>
      </c>
      <c r="T21" s="7">
        <f>$B$21*2.4</f>
        <v>2.4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>
        <f>$B$21*60</f>
        <v>60</v>
      </c>
      <c r="CR21" s="10" t="s">
        <v>60</v>
      </c>
      <c r="CS21" s="11"/>
      <c r="CT21" s="10"/>
      <c r="CU21" s="11"/>
      <c r="CV21" s="10"/>
      <c r="CW21" s="11"/>
      <c r="CX21" s="10"/>
      <c r="CY21" s="7">
        <f>$B$21*3</f>
        <v>3</v>
      </c>
      <c r="CZ21" s="7">
        <f t="shared" si="15"/>
        <v>3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>
        <v>5</v>
      </c>
      <c r="B22" s="6">
        <v>1</v>
      </c>
      <c r="C22" s="6"/>
      <c r="D22" s="6"/>
      <c r="E22" s="3" t="s">
        <v>69</v>
      </c>
      <c r="F22" s="6">
        <f>$B$22*COUNTIF(U22:GD22,"e")</f>
        <v>1</v>
      </c>
      <c r="G22" s="6">
        <f>$B$22*COUNTIF(U22:GD22,"z")</f>
        <v>0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60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3</v>
      </c>
      <c r="S22" s="7">
        <f t="shared" si="11"/>
        <v>3</v>
      </c>
      <c r="T22" s="7">
        <f>$B$22*2.6</f>
        <v>2.6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>
        <f>$B$22*60</f>
        <v>60</v>
      </c>
      <c r="DM22" s="10" t="s">
        <v>70</v>
      </c>
      <c r="DN22" s="11"/>
      <c r="DO22" s="10"/>
      <c r="DP22" s="11"/>
      <c r="DQ22" s="10"/>
      <c r="DR22" s="11"/>
      <c r="DS22" s="10"/>
      <c r="DT22" s="7">
        <f>$B$22*3</f>
        <v>3</v>
      </c>
      <c r="DU22" s="7">
        <f t="shared" si="16"/>
        <v>3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71</v>
      </c>
      <c r="E23" s="3" t="s">
        <v>72</v>
      </c>
      <c r="F23" s="6">
        <f>COUNTIF(U23:GD23,"e")</f>
        <v>0</v>
      </c>
      <c r="G23" s="6">
        <f>COUNTIF(U23:GD23,"z")</f>
        <v>1</v>
      </c>
      <c r="H23" s="6">
        <f t="shared" si="0"/>
        <v>5</v>
      </c>
      <c r="I23" s="6">
        <f t="shared" si="1"/>
        <v>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>
        <v>5</v>
      </c>
      <c r="DW23" s="10" t="s">
        <v>60</v>
      </c>
      <c r="DX23" s="11"/>
      <c r="DY23" s="10"/>
      <c r="DZ23" s="11"/>
      <c r="EA23" s="10"/>
      <c r="EB23" s="7">
        <v>0</v>
      </c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/>
      <c r="B24" s="6"/>
      <c r="C24" s="6"/>
      <c r="D24" s="6" t="s">
        <v>73</v>
      </c>
      <c r="E24" s="3" t="s">
        <v>74</v>
      </c>
      <c r="F24" s="6">
        <f>COUNTIF(U24:GD24,"e")</f>
        <v>0</v>
      </c>
      <c r="G24" s="6">
        <f>COUNTIF(U24:GD24,"z")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v>0.6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>
        <v>15</v>
      </c>
      <c r="DW24" s="10" t="s">
        <v>60</v>
      </c>
      <c r="DX24" s="11"/>
      <c r="DY24" s="10"/>
      <c r="DZ24" s="11"/>
      <c r="EA24" s="10"/>
      <c r="EB24" s="7">
        <v>1</v>
      </c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1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>
        <v>6</v>
      </c>
      <c r="B25" s="6">
        <v>1</v>
      </c>
      <c r="C25" s="6"/>
      <c r="D25" s="6"/>
      <c r="E25" s="3" t="s">
        <v>75</v>
      </c>
      <c r="F25" s="6">
        <f>$B$25*COUNTIF(U25:GD25,"e")</f>
        <v>0</v>
      </c>
      <c r="G25" s="6">
        <f>$B$25*COUNTIF(U25:GD25,"z")</f>
        <v>1</v>
      </c>
      <c r="H25" s="6">
        <f t="shared" si="0"/>
        <v>30</v>
      </c>
      <c r="I25" s="6">
        <f t="shared" si="1"/>
        <v>30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2</v>
      </c>
      <c r="S25" s="7">
        <f t="shared" si="11"/>
        <v>0</v>
      </c>
      <c r="T25" s="7">
        <f>$B$25*1.2</f>
        <v>1.2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>
        <f>$B$25*30</f>
        <v>30</v>
      </c>
      <c r="DW25" s="10" t="s">
        <v>60</v>
      </c>
      <c r="DX25" s="11"/>
      <c r="DY25" s="10"/>
      <c r="DZ25" s="11"/>
      <c r="EA25" s="10"/>
      <c r="EB25" s="7">
        <f>$B$25*2</f>
        <v>2</v>
      </c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2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/>
      <c r="B26" s="6"/>
      <c r="C26" s="6"/>
      <c r="D26" s="6" t="s">
        <v>76</v>
      </c>
      <c r="E26" s="3" t="s">
        <v>77</v>
      </c>
      <c r="F26" s="6">
        <f>COUNTIF(U26:GD26,"e")</f>
        <v>0</v>
      </c>
      <c r="G26" s="6">
        <f>COUNTIF(U26:GD26,"z")</f>
        <v>1</v>
      </c>
      <c r="H26" s="6">
        <f t="shared" si="0"/>
        <v>15</v>
      </c>
      <c r="I26" s="6">
        <f t="shared" si="1"/>
        <v>15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1</v>
      </c>
      <c r="S26" s="7">
        <f t="shared" si="11"/>
        <v>0</v>
      </c>
      <c r="T26" s="7">
        <v>0.6</v>
      </c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7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>
        <v>15</v>
      </c>
      <c r="DW26" s="10" t="s">
        <v>60</v>
      </c>
      <c r="DX26" s="11"/>
      <c r="DY26" s="10"/>
      <c r="DZ26" s="11"/>
      <c r="EA26" s="10"/>
      <c r="EB26" s="7">
        <v>1</v>
      </c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1</v>
      </c>
      <c r="EQ26" s="11"/>
      <c r="ER26" s="10"/>
      <c r="ES26" s="11"/>
      <c r="ET26" s="10"/>
      <c r="EU26" s="11"/>
      <c r="EV26" s="10"/>
      <c r="EW26" s="7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">
      <c r="A27" s="6"/>
      <c r="B27" s="6"/>
      <c r="C27" s="6"/>
      <c r="D27" s="6" t="s">
        <v>78</v>
      </c>
      <c r="E27" s="3" t="s">
        <v>79</v>
      </c>
      <c r="F27" s="6">
        <f>COUNTIF(U27:GD27,"e")</f>
        <v>0</v>
      </c>
      <c r="G27" s="6">
        <f>COUNTIF(U27:GD27,"z")</f>
        <v>1</v>
      </c>
      <c r="H27" s="6">
        <f t="shared" si="0"/>
        <v>15</v>
      </c>
      <c r="I27" s="6">
        <f t="shared" si="1"/>
        <v>15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0.6</v>
      </c>
      <c r="U27" s="11"/>
      <c r="V27" s="10"/>
      <c r="W27" s="11"/>
      <c r="X27" s="10"/>
      <c r="Y27" s="11"/>
      <c r="Z27" s="10"/>
      <c r="AA27" s="7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7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7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7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>
        <v>15</v>
      </c>
      <c r="DW27" s="10" t="s">
        <v>60</v>
      </c>
      <c r="DX27" s="11"/>
      <c r="DY27" s="10"/>
      <c r="DZ27" s="11"/>
      <c r="EA27" s="10"/>
      <c r="EB27" s="7">
        <v>1</v>
      </c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  <c r="EQ27" s="11"/>
      <c r="ER27" s="10"/>
      <c r="ES27" s="11"/>
      <c r="ET27" s="10"/>
      <c r="EU27" s="11"/>
      <c r="EV27" s="10"/>
      <c r="EW27" s="7"/>
      <c r="EX27" s="11"/>
      <c r="EY27" s="10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0</v>
      </c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x14ac:dyDescent="0.2">
      <c r="A28" s="6"/>
      <c r="B28" s="6"/>
      <c r="C28" s="6"/>
      <c r="D28" s="6" t="s">
        <v>80</v>
      </c>
      <c r="E28" s="3" t="s">
        <v>81</v>
      </c>
      <c r="F28" s="6">
        <f>COUNTIF(U28:GD28,"e")</f>
        <v>0</v>
      </c>
      <c r="G28" s="6">
        <f>COUNTIF(U28:GD28,"z")</f>
        <v>1</v>
      </c>
      <c r="H28" s="6">
        <f t="shared" si="0"/>
        <v>15</v>
      </c>
      <c r="I28" s="6">
        <f t="shared" si="1"/>
        <v>15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</v>
      </c>
      <c r="S28" s="7">
        <f t="shared" si="11"/>
        <v>0</v>
      </c>
      <c r="T28" s="7">
        <v>0.6</v>
      </c>
      <c r="U28" s="11"/>
      <c r="V28" s="10"/>
      <c r="W28" s="11"/>
      <c r="X28" s="10"/>
      <c r="Y28" s="11"/>
      <c r="Z28" s="10"/>
      <c r="AA28" s="7"/>
      <c r="AB28" s="11"/>
      <c r="AC28" s="10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7"/>
      <c r="AW28" s="11"/>
      <c r="AX28" s="10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7"/>
      <c r="BR28" s="11"/>
      <c r="BS28" s="10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7"/>
      <c r="CM28" s="11"/>
      <c r="CN28" s="10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7"/>
      <c r="DH28" s="11"/>
      <c r="DI28" s="10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>
        <v>15</v>
      </c>
      <c r="DW28" s="10" t="s">
        <v>60</v>
      </c>
      <c r="DX28" s="11"/>
      <c r="DY28" s="10"/>
      <c r="DZ28" s="11"/>
      <c r="EA28" s="10"/>
      <c r="EB28" s="7">
        <v>1</v>
      </c>
      <c r="EC28" s="11"/>
      <c r="ED28" s="10"/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</v>
      </c>
      <c r="EQ28" s="11"/>
      <c r="ER28" s="10"/>
      <c r="ES28" s="11"/>
      <c r="ET28" s="10"/>
      <c r="EU28" s="11"/>
      <c r="EV28" s="10"/>
      <c r="EW28" s="7"/>
      <c r="EX28" s="11"/>
      <c r="EY28" s="10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18"/>
        <v>0</v>
      </c>
      <c r="FL28" s="11"/>
      <c r="FM28" s="10"/>
      <c r="FN28" s="11"/>
      <c r="FO28" s="10"/>
      <c r="FP28" s="11"/>
      <c r="FQ28" s="10"/>
      <c r="FR28" s="7"/>
      <c r="FS28" s="11"/>
      <c r="FT28" s="10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19"/>
        <v>0</v>
      </c>
    </row>
    <row r="29" spans="1:188" ht="15.95" customHeight="1" x14ac:dyDescent="0.2">
      <c r="A29" s="6"/>
      <c r="B29" s="6"/>
      <c r="C29" s="6"/>
      <c r="D29" s="6"/>
      <c r="E29" s="6" t="s">
        <v>82</v>
      </c>
      <c r="F29" s="6">
        <f t="shared" ref="F29:AK29" si="20">SUM(F17:F28)</f>
        <v>1</v>
      </c>
      <c r="G29" s="6">
        <f t="shared" si="20"/>
        <v>11</v>
      </c>
      <c r="H29" s="6">
        <f t="shared" si="20"/>
        <v>320</v>
      </c>
      <c r="I29" s="6">
        <f t="shared" si="20"/>
        <v>110</v>
      </c>
      <c r="J29" s="6">
        <f t="shared" si="20"/>
        <v>0</v>
      </c>
      <c r="K29" s="6">
        <f t="shared" si="20"/>
        <v>0</v>
      </c>
      <c r="L29" s="6">
        <f t="shared" si="20"/>
        <v>60</v>
      </c>
      <c r="M29" s="6">
        <f t="shared" si="20"/>
        <v>0</v>
      </c>
      <c r="N29" s="6">
        <f t="shared" si="20"/>
        <v>150</v>
      </c>
      <c r="O29" s="6">
        <f t="shared" si="20"/>
        <v>0</v>
      </c>
      <c r="P29" s="6">
        <f t="shared" si="20"/>
        <v>0</v>
      </c>
      <c r="Q29" s="6">
        <f t="shared" si="20"/>
        <v>0</v>
      </c>
      <c r="R29" s="7">
        <f t="shared" si="20"/>
        <v>15</v>
      </c>
      <c r="S29" s="7">
        <f t="shared" si="20"/>
        <v>8</v>
      </c>
      <c r="T29" s="7">
        <f t="shared" si="20"/>
        <v>10.399999999999997</v>
      </c>
      <c r="U29" s="11">
        <f t="shared" si="20"/>
        <v>15</v>
      </c>
      <c r="V29" s="10">
        <f t="shared" si="20"/>
        <v>0</v>
      </c>
      <c r="W29" s="11">
        <f t="shared" si="20"/>
        <v>0</v>
      </c>
      <c r="X29" s="10">
        <f t="shared" si="20"/>
        <v>0</v>
      </c>
      <c r="Y29" s="11">
        <f t="shared" si="20"/>
        <v>0</v>
      </c>
      <c r="Z29" s="10">
        <f t="shared" si="20"/>
        <v>0</v>
      </c>
      <c r="AA29" s="7">
        <f t="shared" si="20"/>
        <v>1</v>
      </c>
      <c r="AB29" s="11">
        <f t="shared" si="20"/>
        <v>0</v>
      </c>
      <c r="AC29" s="10">
        <f t="shared" si="20"/>
        <v>0</v>
      </c>
      <c r="AD29" s="11">
        <f t="shared" si="20"/>
        <v>0</v>
      </c>
      <c r="AE29" s="10">
        <f t="shared" si="20"/>
        <v>0</v>
      </c>
      <c r="AF29" s="11">
        <f t="shared" si="20"/>
        <v>0</v>
      </c>
      <c r="AG29" s="10">
        <f t="shared" si="20"/>
        <v>0</v>
      </c>
      <c r="AH29" s="11">
        <f t="shared" si="20"/>
        <v>0</v>
      </c>
      <c r="AI29" s="10">
        <f t="shared" si="20"/>
        <v>0</v>
      </c>
      <c r="AJ29" s="11">
        <f t="shared" si="20"/>
        <v>0</v>
      </c>
      <c r="AK29" s="10">
        <f t="shared" si="20"/>
        <v>0</v>
      </c>
      <c r="AL29" s="11">
        <f t="shared" ref="AL29:BQ29" si="21">SUM(AL17:AL28)</f>
        <v>0</v>
      </c>
      <c r="AM29" s="10">
        <f t="shared" si="21"/>
        <v>0</v>
      </c>
      <c r="AN29" s="7">
        <f t="shared" si="21"/>
        <v>0</v>
      </c>
      <c r="AO29" s="7">
        <f t="shared" si="21"/>
        <v>1</v>
      </c>
      <c r="AP29" s="11">
        <f t="shared" si="21"/>
        <v>0</v>
      </c>
      <c r="AQ29" s="10">
        <f t="shared" si="21"/>
        <v>0</v>
      </c>
      <c r="AR29" s="11">
        <f t="shared" si="21"/>
        <v>0</v>
      </c>
      <c r="AS29" s="10">
        <f t="shared" si="21"/>
        <v>0</v>
      </c>
      <c r="AT29" s="11">
        <f t="shared" si="21"/>
        <v>0</v>
      </c>
      <c r="AU29" s="10">
        <f t="shared" si="21"/>
        <v>0</v>
      </c>
      <c r="AV29" s="7">
        <f t="shared" si="21"/>
        <v>0</v>
      </c>
      <c r="AW29" s="11">
        <f t="shared" si="21"/>
        <v>0</v>
      </c>
      <c r="AX29" s="10">
        <f t="shared" si="21"/>
        <v>0</v>
      </c>
      <c r="AY29" s="11">
        <f t="shared" si="21"/>
        <v>0</v>
      </c>
      <c r="AZ29" s="10">
        <f t="shared" si="21"/>
        <v>0</v>
      </c>
      <c r="BA29" s="11">
        <f t="shared" si="21"/>
        <v>0</v>
      </c>
      <c r="BB29" s="10">
        <f t="shared" si="21"/>
        <v>0</v>
      </c>
      <c r="BC29" s="11">
        <f t="shared" si="21"/>
        <v>0</v>
      </c>
      <c r="BD29" s="10">
        <f t="shared" si="21"/>
        <v>0</v>
      </c>
      <c r="BE29" s="11">
        <f t="shared" si="21"/>
        <v>0</v>
      </c>
      <c r="BF29" s="10">
        <f t="shared" si="21"/>
        <v>0</v>
      </c>
      <c r="BG29" s="11">
        <f t="shared" si="21"/>
        <v>0</v>
      </c>
      <c r="BH29" s="10">
        <f t="shared" si="21"/>
        <v>0</v>
      </c>
      <c r="BI29" s="7">
        <f t="shared" si="21"/>
        <v>0</v>
      </c>
      <c r="BJ29" s="7">
        <f t="shared" si="21"/>
        <v>0</v>
      </c>
      <c r="BK29" s="11">
        <f t="shared" si="21"/>
        <v>0</v>
      </c>
      <c r="BL29" s="10">
        <f t="shared" si="21"/>
        <v>0</v>
      </c>
      <c r="BM29" s="11">
        <f t="shared" si="21"/>
        <v>0</v>
      </c>
      <c r="BN29" s="10">
        <f t="shared" si="21"/>
        <v>0</v>
      </c>
      <c r="BO29" s="11">
        <f t="shared" si="21"/>
        <v>0</v>
      </c>
      <c r="BP29" s="10">
        <f t="shared" si="21"/>
        <v>0</v>
      </c>
      <c r="BQ29" s="7">
        <f t="shared" si="21"/>
        <v>0</v>
      </c>
      <c r="BR29" s="11">
        <f t="shared" ref="BR29:CW29" si="22">SUM(BR17:BR28)</f>
        <v>30</v>
      </c>
      <c r="BS29" s="10">
        <f t="shared" si="22"/>
        <v>0</v>
      </c>
      <c r="BT29" s="11">
        <f t="shared" si="22"/>
        <v>0</v>
      </c>
      <c r="BU29" s="10">
        <f t="shared" si="22"/>
        <v>0</v>
      </c>
      <c r="BV29" s="11">
        <f t="shared" si="22"/>
        <v>30</v>
      </c>
      <c r="BW29" s="10">
        <f t="shared" si="22"/>
        <v>0</v>
      </c>
      <c r="BX29" s="11">
        <f t="shared" si="22"/>
        <v>0</v>
      </c>
      <c r="BY29" s="10">
        <f t="shared" si="22"/>
        <v>0</v>
      </c>
      <c r="BZ29" s="11">
        <f t="shared" si="22"/>
        <v>0</v>
      </c>
      <c r="CA29" s="10">
        <f t="shared" si="22"/>
        <v>0</v>
      </c>
      <c r="CB29" s="11">
        <f t="shared" si="22"/>
        <v>0</v>
      </c>
      <c r="CC29" s="10">
        <f t="shared" si="22"/>
        <v>0</v>
      </c>
      <c r="CD29" s="7">
        <f t="shared" si="22"/>
        <v>2</v>
      </c>
      <c r="CE29" s="7">
        <f t="shared" si="22"/>
        <v>2</v>
      </c>
      <c r="CF29" s="11">
        <f t="shared" si="22"/>
        <v>0</v>
      </c>
      <c r="CG29" s="10">
        <f t="shared" si="22"/>
        <v>0</v>
      </c>
      <c r="CH29" s="11">
        <f t="shared" si="22"/>
        <v>0</v>
      </c>
      <c r="CI29" s="10">
        <f t="shared" si="22"/>
        <v>0</v>
      </c>
      <c r="CJ29" s="11">
        <f t="shared" si="22"/>
        <v>0</v>
      </c>
      <c r="CK29" s="10">
        <f t="shared" si="22"/>
        <v>0</v>
      </c>
      <c r="CL29" s="7">
        <f t="shared" si="22"/>
        <v>0</v>
      </c>
      <c r="CM29" s="11">
        <f t="shared" si="22"/>
        <v>30</v>
      </c>
      <c r="CN29" s="10">
        <f t="shared" si="22"/>
        <v>0</v>
      </c>
      <c r="CO29" s="11">
        <f t="shared" si="22"/>
        <v>0</v>
      </c>
      <c r="CP29" s="10">
        <f t="shared" si="22"/>
        <v>0</v>
      </c>
      <c r="CQ29" s="11">
        <f t="shared" si="22"/>
        <v>60</v>
      </c>
      <c r="CR29" s="10">
        <f t="shared" si="22"/>
        <v>0</v>
      </c>
      <c r="CS29" s="11">
        <f t="shared" si="22"/>
        <v>0</v>
      </c>
      <c r="CT29" s="10">
        <f t="shared" si="22"/>
        <v>0</v>
      </c>
      <c r="CU29" s="11">
        <f t="shared" si="22"/>
        <v>0</v>
      </c>
      <c r="CV29" s="10">
        <f t="shared" si="22"/>
        <v>0</v>
      </c>
      <c r="CW29" s="11">
        <f t="shared" si="22"/>
        <v>0</v>
      </c>
      <c r="CX29" s="10">
        <f t="shared" ref="CX29:EC29" si="23">SUM(CX17:CX28)</f>
        <v>0</v>
      </c>
      <c r="CY29" s="7">
        <f t="shared" si="23"/>
        <v>3</v>
      </c>
      <c r="CZ29" s="7">
        <f t="shared" si="23"/>
        <v>3</v>
      </c>
      <c r="DA29" s="11">
        <f t="shared" si="23"/>
        <v>0</v>
      </c>
      <c r="DB29" s="10">
        <f t="shared" si="23"/>
        <v>0</v>
      </c>
      <c r="DC29" s="11">
        <f t="shared" si="23"/>
        <v>0</v>
      </c>
      <c r="DD29" s="10">
        <f t="shared" si="23"/>
        <v>0</v>
      </c>
      <c r="DE29" s="11">
        <f t="shared" si="23"/>
        <v>0</v>
      </c>
      <c r="DF29" s="10">
        <f t="shared" si="23"/>
        <v>0</v>
      </c>
      <c r="DG29" s="7">
        <f t="shared" si="23"/>
        <v>0</v>
      </c>
      <c r="DH29" s="11">
        <f t="shared" si="23"/>
        <v>0</v>
      </c>
      <c r="DI29" s="10">
        <f t="shared" si="23"/>
        <v>0</v>
      </c>
      <c r="DJ29" s="11">
        <f t="shared" si="23"/>
        <v>0</v>
      </c>
      <c r="DK29" s="10">
        <f t="shared" si="23"/>
        <v>0</v>
      </c>
      <c r="DL29" s="11">
        <f t="shared" si="23"/>
        <v>60</v>
      </c>
      <c r="DM29" s="10">
        <f t="shared" si="23"/>
        <v>0</v>
      </c>
      <c r="DN29" s="11">
        <f t="shared" si="23"/>
        <v>0</v>
      </c>
      <c r="DO29" s="10">
        <f t="shared" si="23"/>
        <v>0</v>
      </c>
      <c r="DP29" s="11">
        <f t="shared" si="23"/>
        <v>0</v>
      </c>
      <c r="DQ29" s="10">
        <f t="shared" si="23"/>
        <v>0</v>
      </c>
      <c r="DR29" s="11">
        <f t="shared" si="23"/>
        <v>0</v>
      </c>
      <c r="DS29" s="10">
        <f t="shared" si="23"/>
        <v>0</v>
      </c>
      <c r="DT29" s="7">
        <f t="shared" si="23"/>
        <v>3</v>
      </c>
      <c r="DU29" s="7">
        <f t="shared" si="23"/>
        <v>3</v>
      </c>
      <c r="DV29" s="11">
        <f t="shared" si="23"/>
        <v>95</v>
      </c>
      <c r="DW29" s="10">
        <f t="shared" si="23"/>
        <v>0</v>
      </c>
      <c r="DX29" s="11">
        <f t="shared" si="23"/>
        <v>0</v>
      </c>
      <c r="DY29" s="10">
        <f t="shared" si="23"/>
        <v>0</v>
      </c>
      <c r="DZ29" s="11">
        <f t="shared" si="23"/>
        <v>0</v>
      </c>
      <c r="EA29" s="10">
        <f t="shared" si="23"/>
        <v>0</v>
      </c>
      <c r="EB29" s="7">
        <f t="shared" si="23"/>
        <v>6</v>
      </c>
      <c r="EC29" s="11">
        <f t="shared" si="23"/>
        <v>0</v>
      </c>
      <c r="ED29" s="10">
        <f t="shared" ref="ED29:FI29" si="24">SUM(ED17:ED28)</f>
        <v>0</v>
      </c>
      <c r="EE29" s="11">
        <f t="shared" si="24"/>
        <v>0</v>
      </c>
      <c r="EF29" s="10">
        <f t="shared" si="24"/>
        <v>0</v>
      </c>
      <c r="EG29" s="11">
        <f t="shared" si="24"/>
        <v>0</v>
      </c>
      <c r="EH29" s="10">
        <f t="shared" si="24"/>
        <v>0</v>
      </c>
      <c r="EI29" s="11">
        <f t="shared" si="24"/>
        <v>0</v>
      </c>
      <c r="EJ29" s="10">
        <f t="shared" si="24"/>
        <v>0</v>
      </c>
      <c r="EK29" s="11">
        <f t="shared" si="24"/>
        <v>0</v>
      </c>
      <c r="EL29" s="10">
        <f t="shared" si="24"/>
        <v>0</v>
      </c>
      <c r="EM29" s="11">
        <f t="shared" si="24"/>
        <v>0</v>
      </c>
      <c r="EN29" s="10">
        <f t="shared" si="24"/>
        <v>0</v>
      </c>
      <c r="EO29" s="7">
        <f t="shared" si="24"/>
        <v>0</v>
      </c>
      <c r="EP29" s="7">
        <f t="shared" si="24"/>
        <v>6</v>
      </c>
      <c r="EQ29" s="11">
        <f t="shared" si="24"/>
        <v>0</v>
      </c>
      <c r="ER29" s="10">
        <f t="shared" si="24"/>
        <v>0</v>
      </c>
      <c r="ES29" s="11">
        <f t="shared" si="24"/>
        <v>0</v>
      </c>
      <c r="ET29" s="10">
        <f t="shared" si="24"/>
        <v>0</v>
      </c>
      <c r="EU29" s="11">
        <f t="shared" si="24"/>
        <v>0</v>
      </c>
      <c r="EV29" s="10">
        <f t="shared" si="24"/>
        <v>0</v>
      </c>
      <c r="EW29" s="7">
        <f t="shared" si="24"/>
        <v>0</v>
      </c>
      <c r="EX29" s="11">
        <f t="shared" si="24"/>
        <v>0</v>
      </c>
      <c r="EY29" s="10">
        <f t="shared" si="24"/>
        <v>0</v>
      </c>
      <c r="EZ29" s="11">
        <f t="shared" si="24"/>
        <v>0</v>
      </c>
      <c r="FA29" s="10">
        <f t="shared" si="24"/>
        <v>0</v>
      </c>
      <c r="FB29" s="11">
        <f t="shared" si="24"/>
        <v>0</v>
      </c>
      <c r="FC29" s="10">
        <f t="shared" si="24"/>
        <v>0</v>
      </c>
      <c r="FD29" s="11">
        <f t="shared" si="24"/>
        <v>0</v>
      </c>
      <c r="FE29" s="10">
        <f t="shared" si="24"/>
        <v>0</v>
      </c>
      <c r="FF29" s="11">
        <f t="shared" si="24"/>
        <v>0</v>
      </c>
      <c r="FG29" s="10">
        <f t="shared" si="24"/>
        <v>0</v>
      </c>
      <c r="FH29" s="11">
        <f t="shared" si="24"/>
        <v>0</v>
      </c>
      <c r="FI29" s="10">
        <f t="shared" si="24"/>
        <v>0</v>
      </c>
      <c r="FJ29" s="7">
        <f t="shared" ref="FJ29:GF29" si="25">SUM(FJ17:FJ28)</f>
        <v>0</v>
      </c>
      <c r="FK29" s="7">
        <f t="shared" si="25"/>
        <v>0</v>
      </c>
      <c r="FL29" s="11">
        <f t="shared" si="25"/>
        <v>0</v>
      </c>
      <c r="FM29" s="10">
        <f t="shared" si="25"/>
        <v>0</v>
      </c>
      <c r="FN29" s="11">
        <f t="shared" si="25"/>
        <v>0</v>
      </c>
      <c r="FO29" s="10">
        <f t="shared" si="25"/>
        <v>0</v>
      </c>
      <c r="FP29" s="11">
        <f t="shared" si="25"/>
        <v>0</v>
      </c>
      <c r="FQ29" s="10">
        <f t="shared" si="25"/>
        <v>0</v>
      </c>
      <c r="FR29" s="7">
        <f t="shared" si="25"/>
        <v>0</v>
      </c>
      <c r="FS29" s="11">
        <f t="shared" si="25"/>
        <v>0</v>
      </c>
      <c r="FT29" s="10">
        <f t="shared" si="25"/>
        <v>0</v>
      </c>
      <c r="FU29" s="11">
        <f t="shared" si="25"/>
        <v>0</v>
      </c>
      <c r="FV29" s="10">
        <f t="shared" si="25"/>
        <v>0</v>
      </c>
      <c r="FW29" s="11">
        <f t="shared" si="25"/>
        <v>0</v>
      </c>
      <c r="FX29" s="10">
        <f t="shared" si="25"/>
        <v>0</v>
      </c>
      <c r="FY29" s="11">
        <f t="shared" si="25"/>
        <v>0</v>
      </c>
      <c r="FZ29" s="10">
        <f t="shared" si="25"/>
        <v>0</v>
      </c>
      <c r="GA29" s="11">
        <f t="shared" si="25"/>
        <v>0</v>
      </c>
      <c r="GB29" s="10">
        <f t="shared" si="25"/>
        <v>0</v>
      </c>
      <c r="GC29" s="11">
        <f t="shared" si="25"/>
        <v>0</v>
      </c>
      <c r="GD29" s="10">
        <f t="shared" si="25"/>
        <v>0</v>
      </c>
      <c r="GE29" s="7">
        <f t="shared" si="25"/>
        <v>0</v>
      </c>
      <c r="GF29" s="7">
        <f t="shared" si="25"/>
        <v>0</v>
      </c>
    </row>
    <row r="30" spans="1:188" ht="20.100000000000001" customHeight="1" x14ac:dyDescent="0.2">
      <c r="A30" s="19" t="s">
        <v>83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9"/>
      <c r="GF30" s="13"/>
    </row>
    <row r="31" spans="1:188" x14ac:dyDescent="0.2">
      <c r="A31" s="6"/>
      <c r="B31" s="6"/>
      <c r="C31" s="6"/>
      <c r="D31" s="6" t="s">
        <v>84</v>
      </c>
      <c r="E31" s="3" t="s">
        <v>85</v>
      </c>
      <c r="F31" s="6">
        <f t="shared" ref="F31:F36" si="26">COUNTIF(U31:GD31,"e")</f>
        <v>1</v>
      </c>
      <c r="G31" s="6">
        <f t="shared" ref="G31:G36" si="27">COUNTIF(U31:GD31,"z")</f>
        <v>1</v>
      </c>
      <c r="H31" s="6">
        <f t="shared" ref="H31:H36" si="28">SUM(I31:Q31)</f>
        <v>60</v>
      </c>
      <c r="I31" s="6">
        <f t="shared" ref="I31:I36" si="29">U31+AP31+BK31+CF31+DA31+DV31+EQ31+FL31</f>
        <v>30</v>
      </c>
      <c r="J31" s="6">
        <f t="shared" ref="J31:J36" si="30">W31+AR31+BM31+CH31+DC31+DX31+ES31+FN31</f>
        <v>30</v>
      </c>
      <c r="K31" s="6">
        <f t="shared" ref="K31:K36" si="31">Y31+AT31+BO31+CJ31+DE31+DZ31+EU31+FP31</f>
        <v>0</v>
      </c>
      <c r="L31" s="6">
        <f t="shared" ref="L31:L36" si="32">AB31+AW31+BR31+CM31+DH31+EC31+EX31+FS31</f>
        <v>0</v>
      </c>
      <c r="M31" s="6">
        <f t="shared" ref="M31:M36" si="33">AD31+AY31+BT31+CO31+DJ31+EE31+EZ31+FU31</f>
        <v>0</v>
      </c>
      <c r="N31" s="6">
        <f t="shared" ref="N31:N36" si="34">AF31+BA31+BV31+CQ31+DL31+EG31+FB31+FW31</f>
        <v>0</v>
      </c>
      <c r="O31" s="6">
        <f t="shared" ref="O31:O36" si="35">AH31+BC31+BX31+CS31+DN31+EI31+FD31+FY31</f>
        <v>0</v>
      </c>
      <c r="P31" s="6">
        <f t="shared" ref="P31:P36" si="36">AJ31+BE31+BZ31+CU31+DP31+EK31+FF31+GA31</f>
        <v>0</v>
      </c>
      <c r="Q31" s="6">
        <f t="shared" ref="Q31:Q36" si="37">AL31+BG31+CB31+CW31+DR31+EM31+FH31+GC31</f>
        <v>0</v>
      </c>
      <c r="R31" s="7">
        <f t="shared" ref="R31:R36" si="38">AO31+BJ31+CE31+CZ31+DU31+EP31+FK31+GF31</f>
        <v>5</v>
      </c>
      <c r="S31" s="7">
        <f t="shared" ref="S31:S36" si="39">AN31+BI31+CD31+CY31+DT31+EO31+FJ31+GE31</f>
        <v>0</v>
      </c>
      <c r="T31" s="7">
        <v>2.6</v>
      </c>
      <c r="U31" s="11">
        <v>30</v>
      </c>
      <c r="V31" s="10" t="s">
        <v>70</v>
      </c>
      <c r="W31" s="11">
        <v>30</v>
      </c>
      <c r="X31" s="10" t="s">
        <v>60</v>
      </c>
      <c r="Y31" s="11"/>
      <c r="Z31" s="10"/>
      <c r="AA31" s="7">
        <v>5</v>
      </c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ref="AO31:AO36" si="40">AA31+AN31</f>
        <v>5</v>
      </c>
      <c r="AP31" s="11"/>
      <c r="AQ31" s="10"/>
      <c r="AR31" s="11"/>
      <c r="AS31" s="10"/>
      <c r="AT31" s="11"/>
      <c r="AU31" s="10"/>
      <c r="AV31" s="7"/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ref="BJ31:BJ36" si="41">AV31+BI31</f>
        <v>0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ref="CE31:CE36" si="42">BQ31+CD31</f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ref="CZ31:CZ36" si="43">CL31+CY31</f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ref="DU31:DU36" si="44">DG31+DT31</f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ref="EP31:EP36" si="45">EB31+EO31</f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ref="FK31:FK36" si="46">EW31+FJ31</f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ref="GF31:GF36" si="47">FR31+GE31</f>
        <v>0</v>
      </c>
    </row>
    <row r="32" spans="1:188" x14ac:dyDescent="0.2">
      <c r="A32" s="6"/>
      <c r="B32" s="6"/>
      <c r="C32" s="6"/>
      <c r="D32" s="6" t="s">
        <v>86</v>
      </c>
      <c r="E32" s="3" t="s">
        <v>87</v>
      </c>
      <c r="F32" s="6">
        <f t="shared" si="26"/>
        <v>0</v>
      </c>
      <c r="G32" s="6">
        <f t="shared" si="27"/>
        <v>2</v>
      </c>
      <c r="H32" s="6">
        <f t="shared" si="28"/>
        <v>60</v>
      </c>
      <c r="I32" s="6">
        <f t="shared" si="29"/>
        <v>30</v>
      </c>
      <c r="J32" s="6">
        <f t="shared" si="30"/>
        <v>30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5</v>
      </c>
      <c r="S32" s="7">
        <f t="shared" si="39"/>
        <v>0</v>
      </c>
      <c r="T32" s="7">
        <v>2.4</v>
      </c>
      <c r="U32" s="11">
        <v>30</v>
      </c>
      <c r="V32" s="10" t="s">
        <v>60</v>
      </c>
      <c r="W32" s="11">
        <v>30</v>
      </c>
      <c r="X32" s="10" t="s">
        <v>60</v>
      </c>
      <c r="Y32" s="11"/>
      <c r="Z32" s="10"/>
      <c r="AA32" s="7">
        <v>5</v>
      </c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5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88</v>
      </c>
      <c r="E33" s="3" t="s">
        <v>89</v>
      </c>
      <c r="F33" s="6">
        <f t="shared" si="26"/>
        <v>0</v>
      </c>
      <c r="G33" s="6">
        <f t="shared" si="27"/>
        <v>2</v>
      </c>
      <c r="H33" s="6">
        <f t="shared" si="28"/>
        <v>45</v>
      </c>
      <c r="I33" s="6">
        <f t="shared" si="29"/>
        <v>15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30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4</v>
      </c>
      <c r="S33" s="7">
        <f t="shared" si="39"/>
        <v>2.4</v>
      </c>
      <c r="T33" s="7">
        <v>1.8</v>
      </c>
      <c r="U33" s="11">
        <v>15</v>
      </c>
      <c r="V33" s="10" t="s">
        <v>60</v>
      </c>
      <c r="W33" s="11"/>
      <c r="X33" s="10"/>
      <c r="Y33" s="11"/>
      <c r="Z33" s="10"/>
      <c r="AA33" s="7">
        <v>1.6</v>
      </c>
      <c r="AB33" s="11"/>
      <c r="AC33" s="10"/>
      <c r="AD33" s="11">
        <v>30</v>
      </c>
      <c r="AE33" s="10" t="s">
        <v>60</v>
      </c>
      <c r="AF33" s="11"/>
      <c r="AG33" s="10"/>
      <c r="AH33" s="11"/>
      <c r="AI33" s="10"/>
      <c r="AJ33" s="11"/>
      <c r="AK33" s="10"/>
      <c r="AL33" s="11"/>
      <c r="AM33" s="10"/>
      <c r="AN33" s="7">
        <v>2.4</v>
      </c>
      <c r="AO33" s="7">
        <f t="shared" si="40"/>
        <v>4</v>
      </c>
      <c r="AP33" s="11"/>
      <c r="AQ33" s="10"/>
      <c r="AR33" s="11"/>
      <c r="AS33" s="10"/>
      <c r="AT33" s="11"/>
      <c r="AU33" s="10"/>
      <c r="AV33" s="7"/>
      <c r="AW33" s="11"/>
      <c r="AX33" s="10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si="41"/>
        <v>0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90</v>
      </c>
      <c r="E34" s="3" t="s">
        <v>91</v>
      </c>
      <c r="F34" s="6">
        <f t="shared" si="26"/>
        <v>1</v>
      </c>
      <c r="G34" s="6">
        <f t="shared" si="27"/>
        <v>1</v>
      </c>
      <c r="H34" s="6">
        <f t="shared" si="28"/>
        <v>60</v>
      </c>
      <c r="I34" s="6">
        <f t="shared" si="29"/>
        <v>30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30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5</v>
      </c>
      <c r="S34" s="7">
        <f t="shared" si="39"/>
        <v>2.6</v>
      </c>
      <c r="T34" s="7">
        <v>2.6</v>
      </c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>
        <v>30</v>
      </c>
      <c r="AQ34" s="10" t="s">
        <v>70</v>
      </c>
      <c r="AR34" s="11"/>
      <c r="AS34" s="10"/>
      <c r="AT34" s="11"/>
      <c r="AU34" s="10"/>
      <c r="AV34" s="7">
        <v>2.4</v>
      </c>
      <c r="AW34" s="11"/>
      <c r="AX34" s="10"/>
      <c r="AY34" s="11">
        <v>30</v>
      </c>
      <c r="AZ34" s="10" t="s">
        <v>60</v>
      </c>
      <c r="BA34" s="11"/>
      <c r="BB34" s="10"/>
      <c r="BC34" s="11"/>
      <c r="BD34" s="10"/>
      <c r="BE34" s="11"/>
      <c r="BF34" s="10"/>
      <c r="BG34" s="11"/>
      <c r="BH34" s="10"/>
      <c r="BI34" s="7">
        <v>2.6</v>
      </c>
      <c r="BJ34" s="7">
        <f t="shared" si="41"/>
        <v>5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92</v>
      </c>
      <c r="E35" s="3" t="s">
        <v>93</v>
      </c>
      <c r="F35" s="6">
        <f t="shared" si="26"/>
        <v>0</v>
      </c>
      <c r="G35" s="6">
        <f t="shared" si="27"/>
        <v>2</v>
      </c>
      <c r="H35" s="6">
        <f t="shared" si="28"/>
        <v>60</v>
      </c>
      <c r="I35" s="6">
        <f t="shared" si="29"/>
        <v>30</v>
      </c>
      <c r="J35" s="6">
        <f t="shared" si="30"/>
        <v>30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4</v>
      </c>
      <c r="S35" s="7">
        <f t="shared" si="39"/>
        <v>0</v>
      </c>
      <c r="T35" s="7">
        <v>2.4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30</v>
      </c>
      <c r="AQ35" s="10" t="s">
        <v>60</v>
      </c>
      <c r="AR35" s="11">
        <v>30</v>
      </c>
      <c r="AS35" s="10" t="s">
        <v>60</v>
      </c>
      <c r="AT35" s="11"/>
      <c r="AU35" s="10"/>
      <c r="AV35" s="7">
        <v>4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4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94</v>
      </c>
      <c r="E36" s="3" t="s">
        <v>95</v>
      </c>
      <c r="F36" s="6">
        <f t="shared" si="26"/>
        <v>1</v>
      </c>
      <c r="G36" s="6">
        <f t="shared" si="27"/>
        <v>1</v>
      </c>
      <c r="H36" s="6">
        <f t="shared" si="28"/>
        <v>60</v>
      </c>
      <c r="I36" s="6">
        <f t="shared" si="29"/>
        <v>30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30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5</v>
      </c>
      <c r="S36" s="7">
        <f t="shared" si="39"/>
        <v>2.6</v>
      </c>
      <c r="T36" s="7">
        <v>2.6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11"/>
      <c r="AU36" s="10"/>
      <c r="AV36" s="7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>
        <v>30</v>
      </c>
      <c r="BL36" s="10" t="s">
        <v>70</v>
      </c>
      <c r="BM36" s="11"/>
      <c r="BN36" s="10"/>
      <c r="BO36" s="11"/>
      <c r="BP36" s="10"/>
      <c r="BQ36" s="7">
        <v>2.4</v>
      </c>
      <c r="BR36" s="11"/>
      <c r="BS36" s="10"/>
      <c r="BT36" s="11">
        <v>30</v>
      </c>
      <c r="BU36" s="10" t="s">
        <v>60</v>
      </c>
      <c r="BV36" s="11"/>
      <c r="BW36" s="10"/>
      <c r="BX36" s="11"/>
      <c r="BY36" s="10"/>
      <c r="BZ36" s="11"/>
      <c r="CA36" s="10"/>
      <c r="CB36" s="11"/>
      <c r="CC36" s="10"/>
      <c r="CD36" s="7">
        <v>2.6</v>
      </c>
      <c r="CE36" s="7">
        <f t="shared" si="42"/>
        <v>5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ht="15.95" customHeight="1" x14ac:dyDescent="0.2">
      <c r="A37" s="6"/>
      <c r="B37" s="6"/>
      <c r="C37" s="6"/>
      <c r="D37" s="6"/>
      <c r="E37" s="6" t="s">
        <v>82</v>
      </c>
      <c r="F37" s="6">
        <f t="shared" ref="F37:AK37" si="48">SUM(F31:F36)</f>
        <v>3</v>
      </c>
      <c r="G37" s="6">
        <f t="shared" si="48"/>
        <v>9</v>
      </c>
      <c r="H37" s="6">
        <f t="shared" si="48"/>
        <v>345</v>
      </c>
      <c r="I37" s="6">
        <f t="shared" si="48"/>
        <v>165</v>
      </c>
      <c r="J37" s="6">
        <f t="shared" si="48"/>
        <v>90</v>
      </c>
      <c r="K37" s="6">
        <f t="shared" si="48"/>
        <v>0</v>
      </c>
      <c r="L37" s="6">
        <f t="shared" si="48"/>
        <v>0</v>
      </c>
      <c r="M37" s="6">
        <f t="shared" si="48"/>
        <v>90</v>
      </c>
      <c r="N37" s="6">
        <f t="shared" si="48"/>
        <v>0</v>
      </c>
      <c r="O37" s="6">
        <f t="shared" si="48"/>
        <v>0</v>
      </c>
      <c r="P37" s="6">
        <f t="shared" si="48"/>
        <v>0</v>
      </c>
      <c r="Q37" s="6">
        <f t="shared" si="48"/>
        <v>0</v>
      </c>
      <c r="R37" s="7">
        <f t="shared" si="48"/>
        <v>28</v>
      </c>
      <c r="S37" s="7">
        <f t="shared" si="48"/>
        <v>7.6</v>
      </c>
      <c r="T37" s="7">
        <f t="shared" si="48"/>
        <v>14.4</v>
      </c>
      <c r="U37" s="11">
        <f t="shared" si="48"/>
        <v>75</v>
      </c>
      <c r="V37" s="10">
        <f t="shared" si="48"/>
        <v>0</v>
      </c>
      <c r="W37" s="11">
        <f t="shared" si="48"/>
        <v>60</v>
      </c>
      <c r="X37" s="10">
        <f t="shared" si="48"/>
        <v>0</v>
      </c>
      <c r="Y37" s="11">
        <f t="shared" si="48"/>
        <v>0</v>
      </c>
      <c r="Z37" s="10">
        <f t="shared" si="48"/>
        <v>0</v>
      </c>
      <c r="AA37" s="7">
        <f t="shared" si="48"/>
        <v>11.6</v>
      </c>
      <c r="AB37" s="11">
        <f t="shared" si="48"/>
        <v>0</v>
      </c>
      <c r="AC37" s="10">
        <f t="shared" si="48"/>
        <v>0</v>
      </c>
      <c r="AD37" s="11">
        <f t="shared" si="48"/>
        <v>30</v>
      </c>
      <c r="AE37" s="10">
        <f t="shared" si="48"/>
        <v>0</v>
      </c>
      <c r="AF37" s="11">
        <f t="shared" si="48"/>
        <v>0</v>
      </c>
      <c r="AG37" s="10">
        <f t="shared" si="48"/>
        <v>0</v>
      </c>
      <c r="AH37" s="11">
        <f t="shared" si="48"/>
        <v>0</v>
      </c>
      <c r="AI37" s="10">
        <f t="shared" si="48"/>
        <v>0</v>
      </c>
      <c r="AJ37" s="11">
        <f t="shared" si="48"/>
        <v>0</v>
      </c>
      <c r="AK37" s="10">
        <f t="shared" si="48"/>
        <v>0</v>
      </c>
      <c r="AL37" s="11">
        <f t="shared" ref="AL37:BQ37" si="49">SUM(AL31:AL36)</f>
        <v>0</v>
      </c>
      <c r="AM37" s="10">
        <f t="shared" si="49"/>
        <v>0</v>
      </c>
      <c r="AN37" s="7">
        <f t="shared" si="49"/>
        <v>2.4</v>
      </c>
      <c r="AO37" s="7">
        <f t="shared" si="49"/>
        <v>14</v>
      </c>
      <c r="AP37" s="11">
        <f t="shared" si="49"/>
        <v>60</v>
      </c>
      <c r="AQ37" s="10">
        <f t="shared" si="49"/>
        <v>0</v>
      </c>
      <c r="AR37" s="11">
        <f t="shared" si="49"/>
        <v>30</v>
      </c>
      <c r="AS37" s="10">
        <f t="shared" si="49"/>
        <v>0</v>
      </c>
      <c r="AT37" s="11">
        <f t="shared" si="49"/>
        <v>0</v>
      </c>
      <c r="AU37" s="10">
        <f t="shared" si="49"/>
        <v>0</v>
      </c>
      <c r="AV37" s="7">
        <f t="shared" si="49"/>
        <v>6.4</v>
      </c>
      <c r="AW37" s="11">
        <f t="shared" si="49"/>
        <v>0</v>
      </c>
      <c r="AX37" s="10">
        <f t="shared" si="49"/>
        <v>0</v>
      </c>
      <c r="AY37" s="11">
        <f t="shared" si="49"/>
        <v>30</v>
      </c>
      <c r="AZ37" s="10">
        <f t="shared" si="49"/>
        <v>0</v>
      </c>
      <c r="BA37" s="11">
        <f t="shared" si="49"/>
        <v>0</v>
      </c>
      <c r="BB37" s="10">
        <f t="shared" si="49"/>
        <v>0</v>
      </c>
      <c r="BC37" s="11">
        <f t="shared" si="49"/>
        <v>0</v>
      </c>
      <c r="BD37" s="10">
        <f t="shared" si="49"/>
        <v>0</v>
      </c>
      <c r="BE37" s="11">
        <f t="shared" si="49"/>
        <v>0</v>
      </c>
      <c r="BF37" s="10">
        <f t="shared" si="49"/>
        <v>0</v>
      </c>
      <c r="BG37" s="11">
        <f t="shared" si="49"/>
        <v>0</v>
      </c>
      <c r="BH37" s="10">
        <f t="shared" si="49"/>
        <v>0</v>
      </c>
      <c r="BI37" s="7">
        <f t="shared" si="49"/>
        <v>2.6</v>
      </c>
      <c r="BJ37" s="7">
        <f t="shared" si="49"/>
        <v>9</v>
      </c>
      <c r="BK37" s="11">
        <f t="shared" si="49"/>
        <v>30</v>
      </c>
      <c r="BL37" s="10">
        <f t="shared" si="49"/>
        <v>0</v>
      </c>
      <c r="BM37" s="11">
        <f t="shared" si="49"/>
        <v>0</v>
      </c>
      <c r="BN37" s="10">
        <f t="shared" si="49"/>
        <v>0</v>
      </c>
      <c r="BO37" s="11">
        <f t="shared" si="49"/>
        <v>0</v>
      </c>
      <c r="BP37" s="10">
        <f t="shared" si="49"/>
        <v>0</v>
      </c>
      <c r="BQ37" s="7">
        <f t="shared" si="49"/>
        <v>2.4</v>
      </c>
      <c r="BR37" s="11">
        <f t="shared" ref="BR37:CW37" si="50">SUM(BR31:BR36)</f>
        <v>0</v>
      </c>
      <c r="BS37" s="10">
        <f t="shared" si="50"/>
        <v>0</v>
      </c>
      <c r="BT37" s="11">
        <f t="shared" si="50"/>
        <v>30</v>
      </c>
      <c r="BU37" s="10">
        <f t="shared" si="50"/>
        <v>0</v>
      </c>
      <c r="BV37" s="11">
        <f t="shared" si="50"/>
        <v>0</v>
      </c>
      <c r="BW37" s="10">
        <f t="shared" si="50"/>
        <v>0</v>
      </c>
      <c r="BX37" s="11">
        <f t="shared" si="50"/>
        <v>0</v>
      </c>
      <c r="BY37" s="10">
        <f t="shared" si="50"/>
        <v>0</v>
      </c>
      <c r="BZ37" s="11">
        <f t="shared" si="50"/>
        <v>0</v>
      </c>
      <c r="CA37" s="10">
        <f t="shared" si="50"/>
        <v>0</v>
      </c>
      <c r="CB37" s="11">
        <f t="shared" si="50"/>
        <v>0</v>
      </c>
      <c r="CC37" s="10">
        <f t="shared" si="50"/>
        <v>0</v>
      </c>
      <c r="CD37" s="7">
        <f t="shared" si="50"/>
        <v>2.6</v>
      </c>
      <c r="CE37" s="7">
        <f t="shared" si="50"/>
        <v>5</v>
      </c>
      <c r="CF37" s="11">
        <f t="shared" si="50"/>
        <v>0</v>
      </c>
      <c r="CG37" s="10">
        <f t="shared" si="50"/>
        <v>0</v>
      </c>
      <c r="CH37" s="11">
        <f t="shared" si="50"/>
        <v>0</v>
      </c>
      <c r="CI37" s="10">
        <f t="shared" si="50"/>
        <v>0</v>
      </c>
      <c r="CJ37" s="11">
        <f t="shared" si="50"/>
        <v>0</v>
      </c>
      <c r="CK37" s="10">
        <f t="shared" si="50"/>
        <v>0</v>
      </c>
      <c r="CL37" s="7">
        <f t="shared" si="50"/>
        <v>0</v>
      </c>
      <c r="CM37" s="11">
        <f t="shared" si="50"/>
        <v>0</v>
      </c>
      <c r="CN37" s="10">
        <f t="shared" si="50"/>
        <v>0</v>
      </c>
      <c r="CO37" s="11">
        <f t="shared" si="50"/>
        <v>0</v>
      </c>
      <c r="CP37" s="10">
        <f t="shared" si="50"/>
        <v>0</v>
      </c>
      <c r="CQ37" s="11">
        <f t="shared" si="50"/>
        <v>0</v>
      </c>
      <c r="CR37" s="10">
        <f t="shared" si="50"/>
        <v>0</v>
      </c>
      <c r="CS37" s="11">
        <f t="shared" si="50"/>
        <v>0</v>
      </c>
      <c r="CT37" s="10">
        <f t="shared" si="50"/>
        <v>0</v>
      </c>
      <c r="CU37" s="11">
        <f t="shared" si="50"/>
        <v>0</v>
      </c>
      <c r="CV37" s="10">
        <f t="shared" si="50"/>
        <v>0</v>
      </c>
      <c r="CW37" s="11">
        <f t="shared" si="50"/>
        <v>0</v>
      </c>
      <c r="CX37" s="10">
        <f t="shared" ref="CX37:EC37" si="51">SUM(CX31:CX36)</f>
        <v>0</v>
      </c>
      <c r="CY37" s="7">
        <f t="shared" si="51"/>
        <v>0</v>
      </c>
      <c r="CZ37" s="7">
        <f t="shared" si="51"/>
        <v>0</v>
      </c>
      <c r="DA37" s="11">
        <f t="shared" si="51"/>
        <v>0</v>
      </c>
      <c r="DB37" s="10">
        <f t="shared" si="51"/>
        <v>0</v>
      </c>
      <c r="DC37" s="11">
        <f t="shared" si="51"/>
        <v>0</v>
      </c>
      <c r="DD37" s="10">
        <f t="shared" si="51"/>
        <v>0</v>
      </c>
      <c r="DE37" s="11">
        <f t="shared" si="51"/>
        <v>0</v>
      </c>
      <c r="DF37" s="10">
        <f t="shared" si="51"/>
        <v>0</v>
      </c>
      <c r="DG37" s="7">
        <f t="shared" si="51"/>
        <v>0</v>
      </c>
      <c r="DH37" s="11">
        <f t="shared" si="51"/>
        <v>0</v>
      </c>
      <c r="DI37" s="10">
        <f t="shared" si="51"/>
        <v>0</v>
      </c>
      <c r="DJ37" s="11">
        <f t="shared" si="51"/>
        <v>0</v>
      </c>
      <c r="DK37" s="10">
        <f t="shared" si="51"/>
        <v>0</v>
      </c>
      <c r="DL37" s="11">
        <f t="shared" si="51"/>
        <v>0</v>
      </c>
      <c r="DM37" s="10">
        <f t="shared" si="51"/>
        <v>0</v>
      </c>
      <c r="DN37" s="11">
        <f t="shared" si="51"/>
        <v>0</v>
      </c>
      <c r="DO37" s="10">
        <f t="shared" si="51"/>
        <v>0</v>
      </c>
      <c r="DP37" s="11">
        <f t="shared" si="51"/>
        <v>0</v>
      </c>
      <c r="DQ37" s="10">
        <f t="shared" si="51"/>
        <v>0</v>
      </c>
      <c r="DR37" s="11">
        <f t="shared" si="51"/>
        <v>0</v>
      </c>
      <c r="DS37" s="10">
        <f t="shared" si="51"/>
        <v>0</v>
      </c>
      <c r="DT37" s="7">
        <f t="shared" si="51"/>
        <v>0</v>
      </c>
      <c r="DU37" s="7">
        <f t="shared" si="51"/>
        <v>0</v>
      </c>
      <c r="DV37" s="11">
        <f t="shared" si="51"/>
        <v>0</v>
      </c>
      <c r="DW37" s="10">
        <f t="shared" si="51"/>
        <v>0</v>
      </c>
      <c r="DX37" s="11">
        <f t="shared" si="51"/>
        <v>0</v>
      </c>
      <c r="DY37" s="10">
        <f t="shared" si="51"/>
        <v>0</v>
      </c>
      <c r="DZ37" s="11">
        <f t="shared" si="51"/>
        <v>0</v>
      </c>
      <c r="EA37" s="10">
        <f t="shared" si="51"/>
        <v>0</v>
      </c>
      <c r="EB37" s="7">
        <f t="shared" si="51"/>
        <v>0</v>
      </c>
      <c r="EC37" s="11">
        <f t="shared" si="51"/>
        <v>0</v>
      </c>
      <c r="ED37" s="10">
        <f t="shared" ref="ED37:FI37" si="52">SUM(ED31:ED36)</f>
        <v>0</v>
      </c>
      <c r="EE37" s="11">
        <f t="shared" si="52"/>
        <v>0</v>
      </c>
      <c r="EF37" s="10">
        <f t="shared" si="52"/>
        <v>0</v>
      </c>
      <c r="EG37" s="11">
        <f t="shared" si="52"/>
        <v>0</v>
      </c>
      <c r="EH37" s="10">
        <f t="shared" si="52"/>
        <v>0</v>
      </c>
      <c r="EI37" s="11">
        <f t="shared" si="52"/>
        <v>0</v>
      </c>
      <c r="EJ37" s="10">
        <f t="shared" si="52"/>
        <v>0</v>
      </c>
      <c r="EK37" s="11">
        <f t="shared" si="52"/>
        <v>0</v>
      </c>
      <c r="EL37" s="10">
        <f t="shared" si="52"/>
        <v>0</v>
      </c>
      <c r="EM37" s="11">
        <f t="shared" si="52"/>
        <v>0</v>
      </c>
      <c r="EN37" s="10">
        <f t="shared" si="52"/>
        <v>0</v>
      </c>
      <c r="EO37" s="7">
        <f t="shared" si="52"/>
        <v>0</v>
      </c>
      <c r="EP37" s="7">
        <f t="shared" si="52"/>
        <v>0</v>
      </c>
      <c r="EQ37" s="11">
        <f t="shared" si="52"/>
        <v>0</v>
      </c>
      <c r="ER37" s="10">
        <f t="shared" si="52"/>
        <v>0</v>
      </c>
      <c r="ES37" s="11">
        <f t="shared" si="52"/>
        <v>0</v>
      </c>
      <c r="ET37" s="10">
        <f t="shared" si="52"/>
        <v>0</v>
      </c>
      <c r="EU37" s="11">
        <f t="shared" si="52"/>
        <v>0</v>
      </c>
      <c r="EV37" s="10">
        <f t="shared" si="52"/>
        <v>0</v>
      </c>
      <c r="EW37" s="7">
        <f t="shared" si="52"/>
        <v>0</v>
      </c>
      <c r="EX37" s="11">
        <f t="shared" si="52"/>
        <v>0</v>
      </c>
      <c r="EY37" s="10">
        <f t="shared" si="52"/>
        <v>0</v>
      </c>
      <c r="EZ37" s="11">
        <f t="shared" si="52"/>
        <v>0</v>
      </c>
      <c r="FA37" s="10">
        <f t="shared" si="52"/>
        <v>0</v>
      </c>
      <c r="FB37" s="11">
        <f t="shared" si="52"/>
        <v>0</v>
      </c>
      <c r="FC37" s="10">
        <f t="shared" si="52"/>
        <v>0</v>
      </c>
      <c r="FD37" s="11">
        <f t="shared" si="52"/>
        <v>0</v>
      </c>
      <c r="FE37" s="10">
        <f t="shared" si="52"/>
        <v>0</v>
      </c>
      <c r="FF37" s="11">
        <f t="shared" si="52"/>
        <v>0</v>
      </c>
      <c r="FG37" s="10">
        <f t="shared" si="52"/>
        <v>0</v>
      </c>
      <c r="FH37" s="11">
        <f t="shared" si="52"/>
        <v>0</v>
      </c>
      <c r="FI37" s="10">
        <f t="shared" si="52"/>
        <v>0</v>
      </c>
      <c r="FJ37" s="7">
        <f t="shared" ref="FJ37:GF37" si="53">SUM(FJ31:FJ36)</f>
        <v>0</v>
      </c>
      <c r="FK37" s="7">
        <f t="shared" si="53"/>
        <v>0</v>
      </c>
      <c r="FL37" s="11">
        <f t="shared" si="53"/>
        <v>0</v>
      </c>
      <c r="FM37" s="10">
        <f t="shared" si="53"/>
        <v>0</v>
      </c>
      <c r="FN37" s="11">
        <f t="shared" si="53"/>
        <v>0</v>
      </c>
      <c r="FO37" s="10">
        <f t="shared" si="53"/>
        <v>0</v>
      </c>
      <c r="FP37" s="11">
        <f t="shared" si="53"/>
        <v>0</v>
      </c>
      <c r="FQ37" s="10">
        <f t="shared" si="53"/>
        <v>0</v>
      </c>
      <c r="FR37" s="7">
        <f t="shared" si="53"/>
        <v>0</v>
      </c>
      <c r="FS37" s="11">
        <f t="shared" si="53"/>
        <v>0</v>
      </c>
      <c r="FT37" s="10">
        <f t="shared" si="53"/>
        <v>0</v>
      </c>
      <c r="FU37" s="11">
        <f t="shared" si="53"/>
        <v>0</v>
      </c>
      <c r="FV37" s="10">
        <f t="shared" si="53"/>
        <v>0</v>
      </c>
      <c r="FW37" s="11">
        <f t="shared" si="53"/>
        <v>0</v>
      </c>
      <c r="FX37" s="10">
        <f t="shared" si="53"/>
        <v>0</v>
      </c>
      <c r="FY37" s="11">
        <f t="shared" si="53"/>
        <v>0</v>
      </c>
      <c r="FZ37" s="10">
        <f t="shared" si="53"/>
        <v>0</v>
      </c>
      <c r="GA37" s="11">
        <f t="shared" si="53"/>
        <v>0</v>
      </c>
      <c r="GB37" s="10">
        <f t="shared" si="53"/>
        <v>0</v>
      </c>
      <c r="GC37" s="11">
        <f t="shared" si="53"/>
        <v>0</v>
      </c>
      <c r="GD37" s="10">
        <f t="shared" si="53"/>
        <v>0</v>
      </c>
      <c r="GE37" s="7">
        <f t="shared" si="53"/>
        <v>0</v>
      </c>
      <c r="GF37" s="7">
        <f t="shared" si="53"/>
        <v>0</v>
      </c>
    </row>
    <row r="38" spans="1:188" ht="20.100000000000001" customHeight="1" x14ac:dyDescent="0.2">
      <c r="A38" s="19" t="s">
        <v>96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9"/>
      <c r="GF38" s="13"/>
    </row>
    <row r="39" spans="1:188" x14ac:dyDescent="0.2">
      <c r="A39" s="6"/>
      <c r="B39" s="6"/>
      <c r="C39" s="6"/>
      <c r="D39" s="6" t="s">
        <v>97</v>
      </c>
      <c r="E39" s="3" t="s">
        <v>98</v>
      </c>
      <c r="F39" s="6">
        <f t="shared" ref="F39:F57" si="54">COUNTIF(U39:GD39,"e")</f>
        <v>1</v>
      </c>
      <c r="G39" s="6">
        <f t="shared" ref="G39:G57" si="55">COUNTIF(U39:GD39,"z")</f>
        <v>1</v>
      </c>
      <c r="H39" s="6">
        <f t="shared" ref="H39:H79" si="56">SUM(I39:Q39)</f>
        <v>75</v>
      </c>
      <c r="I39" s="6">
        <f t="shared" ref="I39:I79" si="57">U39+AP39+BK39+CF39+DA39+DV39+EQ39+FL39</f>
        <v>45</v>
      </c>
      <c r="J39" s="6">
        <f t="shared" ref="J39:J79" si="58">W39+AR39+BM39+CH39+DC39+DX39+ES39+FN39</f>
        <v>0</v>
      </c>
      <c r="K39" s="6">
        <f t="shared" ref="K39:K79" si="59">Y39+AT39+BO39+CJ39+DE39+DZ39+EU39+FP39</f>
        <v>0</v>
      </c>
      <c r="L39" s="6">
        <f t="shared" ref="L39:L79" si="60">AB39+AW39+BR39+CM39+DH39+EC39+EX39+FS39</f>
        <v>0</v>
      </c>
      <c r="M39" s="6">
        <f t="shared" ref="M39:M79" si="61">AD39+AY39+BT39+CO39+DJ39+EE39+EZ39+FU39</f>
        <v>30</v>
      </c>
      <c r="N39" s="6">
        <f t="shared" ref="N39:N79" si="62">AF39+BA39+BV39+CQ39+DL39+EG39+FB39+FW39</f>
        <v>0</v>
      </c>
      <c r="O39" s="6">
        <f t="shared" ref="O39:O79" si="63">AH39+BC39+BX39+CS39+DN39+EI39+FD39+FY39</f>
        <v>0</v>
      </c>
      <c r="P39" s="6">
        <f t="shared" ref="P39:P79" si="64">AJ39+BE39+BZ39+CU39+DP39+EK39+FF39+GA39</f>
        <v>0</v>
      </c>
      <c r="Q39" s="6">
        <f t="shared" ref="Q39:Q79" si="65">AL39+BG39+CB39+CW39+DR39+EM39+FH39+GC39</f>
        <v>0</v>
      </c>
      <c r="R39" s="7">
        <f t="shared" ref="R39:R79" si="66">AO39+BJ39+CE39+CZ39+DU39+EP39+FK39+GF39</f>
        <v>6</v>
      </c>
      <c r="S39" s="7">
        <f t="shared" ref="S39:S79" si="67">AN39+BI39+CD39+CY39+DT39+EO39+FJ39+GE39</f>
        <v>2.6</v>
      </c>
      <c r="T39" s="7">
        <v>3.2</v>
      </c>
      <c r="U39" s="11">
        <v>45</v>
      </c>
      <c r="V39" s="10" t="s">
        <v>70</v>
      </c>
      <c r="W39" s="11"/>
      <c r="X39" s="10"/>
      <c r="Y39" s="11"/>
      <c r="Z39" s="10"/>
      <c r="AA39" s="7">
        <v>3.4</v>
      </c>
      <c r="AB39" s="11"/>
      <c r="AC39" s="10"/>
      <c r="AD39" s="11">
        <v>30</v>
      </c>
      <c r="AE39" s="10" t="s">
        <v>60</v>
      </c>
      <c r="AF39" s="11"/>
      <c r="AG39" s="10"/>
      <c r="AH39" s="11"/>
      <c r="AI39" s="10"/>
      <c r="AJ39" s="11"/>
      <c r="AK39" s="10"/>
      <c r="AL39" s="11"/>
      <c r="AM39" s="10"/>
      <c r="AN39" s="7">
        <v>2.6</v>
      </c>
      <c r="AO39" s="7">
        <f t="shared" ref="AO39:AO79" si="68">AA39+AN39</f>
        <v>6</v>
      </c>
      <c r="AP39" s="11"/>
      <c r="AQ39" s="10"/>
      <c r="AR39" s="11"/>
      <c r="AS39" s="10"/>
      <c r="AT39" s="11"/>
      <c r="AU39" s="10"/>
      <c r="AV39" s="7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ref="BJ39:BJ79" si="69">AV39+BI39</f>
        <v>0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ref="CE39:CE79" si="70">BQ39+CD39</f>
        <v>0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ref="CZ39:CZ79" si="71">CL39+CY39</f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ref="DU39:DU79" si="72">DG39+DT39</f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ref="EP39:EP79" si="73">EB39+EO39</f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ref="FK39:FK79" si="74">EW39+FJ39</f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ref="GF39:GF79" si="75">FR39+GE39</f>
        <v>0</v>
      </c>
    </row>
    <row r="40" spans="1:188" x14ac:dyDescent="0.2">
      <c r="A40" s="6"/>
      <c r="B40" s="6"/>
      <c r="C40" s="6"/>
      <c r="D40" s="6" t="s">
        <v>99</v>
      </c>
      <c r="E40" s="3" t="s">
        <v>100</v>
      </c>
      <c r="F40" s="6">
        <f t="shared" si="54"/>
        <v>0</v>
      </c>
      <c r="G40" s="6">
        <f t="shared" si="55"/>
        <v>2</v>
      </c>
      <c r="H40" s="6">
        <f t="shared" si="56"/>
        <v>60</v>
      </c>
      <c r="I40" s="6">
        <f t="shared" si="57"/>
        <v>30</v>
      </c>
      <c r="J40" s="6">
        <f t="shared" si="58"/>
        <v>0</v>
      </c>
      <c r="K40" s="6">
        <f t="shared" si="59"/>
        <v>0</v>
      </c>
      <c r="L40" s="6">
        <f t="shared" si="60"/>
        <v>0</v>
      </c>
      <c r="M40" s="6">
        <f t="shared" si="61"/>
        <v>30</v>
      </c>
      <c r="N40" s="6">
        <f t="shared" si="62"/>
        <v>0</v>
      </c>
      <c r="O40" s="6">
        <f t="shared" si="63"/>
        <v>0</v>
      </c>
      <c r="P40" s="6">
        <f t="shared" si="64"/>
        <v>0</v>
      </c>
      <c r="Q40" s="6">
        <f t="shared" si="65"/>
        <v>0</v>
      </c>
      <c r="R40" s="7">
        <f t="shared" si="66"/>
        <v>5</v>
      </c>
      <c r="S40" s="7">
        <f t="shared" si="67"/>
        <v>2.6</v>
      </c>
      <c r="T40" s="7">
        <v>2.4</v>
      </c>
      <c r="U40" s="11">
        <v>30</v>
      </c>
      <c r="V40" s="10" t="s">
        <v>60</v>
      </c>
      <c r="W40" s="11"/>
      <c r="X40" s="10"/>
      <c r="Y40" s="11"/>
      <c r="Z40" s="10"/>
      <c r="AA40" s="7">
        <v>2.4</v>
      </c>
      <c r="AB40" s="11"/>
      <c r="AC40" s="10"/>
      <c r="AD40" s="11">
        <v>30</v>
      </c>
      <c r="AE40" s="10" t="s">
        <v>60</v>
      </c>
      <c r="AF40" s="11"/>
      <c r="AG40" s="10"/>
      <c r="AH40" s="11"/>
      <c r="AI40" s="10"/>
      <c r="AJ40" s="11"/>
      <c r="AK40" s="10"/>
      <c r="AL40" s="11"/>
      <c r="AM40" s="10"/>
      <c r="AN40" s="7">
        <v>2.6</v>
      </c>
      <c r="AO40" s="7">
        <f t="shared" si="68"/>
        <v>5</v>
      </c>
      <c r="AP40" s="11"/>
      <c r="AQ40" s="10"/>
      <c r="AR40" s="11"/>
      <c r="AS40" s="10"/>
      <c r="AT40" s="11"/>
      <c r="AU40" s="10"/>
      <c r="AV40" s="7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69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70"/>
        <v>0</v>
      </c>
      <c r="CF40" s="11"/>
      <c r="CG40" s="10"/>
      <c r="CH40" s="11"/>
      <c r="CI40" s="10"/>
      <c r="CJ40" s="11"/>
      <c r="CK40" s="10"/>
      <c r="CL40" s="7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71"/>
        <v>0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72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73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74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75"/>
        <v>0</v>
      </c>
    </row>
    <row r="41" spans="1:188" x14ac:dyDescent="0.2">
      <c r="A41" s="6"/>
      <c r="B41" s="6"/>
      <c r="C41" s="6"/>
      <c r="D41" s="6" t="s">
        <v>101</v>
      </c>
      <c r="E41" s="3" t="s">
        <v>102</v>
      </c>
      <c r="F41" s="6">
        <f t="shared" si="54"/>
        <v>0</v>
      </c>
      <c r="G41" s="6">
        <f t="shared" si="55"/>
        <v>2</v>
      </c>
      <c r="H41" s="6">
        <f t="shared" si="56"/>
        <v>30</v>
      </c>
      <c r="I41" s="6">
        <f t="shared" si="57"/>
        <v>15</v>
      </c>
      <c r="J41" s="6">
        <f t="shared" si="58"/>
        <v>0</v>
      </c>
      <c r="K41" s="6">
        <f t="shared" si="59"/>
        <v>0</v>
      </c>
      <c r="L41" s="6">
        <f t="shared" si="60"/>
        <v>0</v>
      </c>
      <c r="M41" s="6">
        <f t="shared" si="61"/>
        <v>15</v>
      </c>
      <c r="N41" s="6">
        <f t="shared" si="62"/>
        <v>0</v>
      </c>
      <c r="O41" s="6">
        <f t="shared" si="63"/>
        <v>0</v>
      </c>
      <c r="P41" s="6">
        <f t="shared" si="64"/>
        <v>0</v>
      </c>
      <c r="Q41" s="6">
        <f t="shared" si="65"/>
        <v>0</v>
      </c>
      <c r="R41" s="7">
        <f t="shared" si="66"/>
        <v>2</v>
      </c>
      <c r="S41" s="7">
        <f t="shared" si="67"/>
        <v>1</v>
      </c>
      <c r="T41" s="7">
        <v>1.2</v>
      </c>
      <c r="U41" s="11">
        <v>15</v>
      </c>
      <c r="V41" s="10" t="s">
        <v>60</v>
      </c>
      <c r="W41" s="11"/>
      <c r="X41" s="10"/>
      <c r="Y41" s="11"/>
      <c r="Z41" s="10"/>
      <c r="AA41" s="7">
        <v>1</v>
      </c>
      <c r="AB41" s="11"/>
      <c r="AC41" s="10"/>
      <c r="AD41" s="11">
        <v>15</v>
      </c>
      <c r="AE41" s="10" t="s">
        <v>60</v>
      </c>
      <c r="AF41" s="11"/>
      <c r="AG41" s="10"/>
      <c r="AH41" s="11"/>
      <c r="AI41" s="10"/>
      <c r="AJ41" s="11"/>
      <c r="AK41" s="10"/>
      <c r="AL41" s="11"/>
      <c r="AM41" s="10"/>
      <c r="AN41" s="7">
        <v>1</v>
      </c>
      <c r="AO41" s="7">
        <f t="shared" si="68"/>
        <v>2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69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70"/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71"/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72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73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74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75"/>
        <v>0</v>
      </c>
    </row>
    <row r="42" spans="1:188" x14ac:dyDescent="0.2">
      <c r="A42" s="6"/>
      <c r="B42" s="6"/>
      <c r="C42" s="6"/>
      <c r="D42" s="6" t="s">
        <v>103</v>
      </c>
      <c r="E42" s="3" t="s">
        <v>104</v>
      </c>
      <c r="F42" s="6">
        <f t="shared" si="54"/>
        <v>0</v>
      </c>
      <c r="G42" s="6">
        <f t="shared" si="55"/>
        <v>2</v>
      </c>
      <c r="H42" s="6">
        <f t="shared" si="56"/>
        <v>30</v>
      </c>
      <c r="I42" s="6">
        <f t="shared" si="57"/>
        <v>15</v>
      </c>
      <c r="J42" s="6">
        <f t="shared" si="58"/>
        <v>0</v>
      </c>
      <c r="K42" s="6">
        <f t="shared" si="59"/>
        <v>0</v>
      </c>
      <c r="L42" s="6">
        <f t="shared" si="60"/>
        <v>0</v>
      </c>
      <c r="M42" s="6">
        <f t="shared" si="61"/>
        <v>15</v>
      </c>
      <c r="N42" s="6">
        <f t="shared" si="62"/>
        <v>0</v>
      </c>
      <c r="O42" s="6">
        <f t="shared" si="63"/>
        <v>0</v>
      </c>
      <c r="P42" s="6">
        <f t="shared" si="64"/>
        <v>0</v>
      </c>
      <c r="Q42" s="6">
        <f t="shared" si="65"/>
        <v>0</v>
      </c>
      <c r="R42" s="7">
        <f t="shared" si="66"/>
        <v>2</v>
      </c>
      <c r="S42" s="7">
        <f t="shared" si="67"/>
        <v>1</v>
      </c>
      <c r="T42" s="7">
        <v>1.2</v>
      </c>
      <c r="U42" s="11">
        <v>15</v>
      </c>
      <c r="V42" s="10" t="s">
        <v>60</v>
      </c>
      <c r="W42" s="11"/>
      <c r="X42" s="10"/>
      <c r="Y42" s="11"/>
      <c r="Z42" s="10"/>
      <c r="AA42" s="7">
        <v>1</v>
      </c>
      <c r="AB42" s="11"/>
      <c r="AC42" s="10"/>
      <c r="AD42" s="11">
        <v>15</v>
      </c>
      <c r="AE42" s="10" t="s">
        <v>60</v>
      </c>
      <c r="AF42" s="11"/>
      <c r="AG42" s="10"/>
      <c r="AH42" s="11"/>
      <c r="AI42" s="10"/>
      <c r="AJ42" s="11"/>
      <c r="AK42" s="10"/>
      <c r="AL42" s="11"/>
      <c r="AM42" s="10"/>
      <c r="AN42" s="7">
        <v>1</v>
      </c>
      <c r="AO42" s="7">
        <f t="shared" si="68"/>
        <v>2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69"/>
        <v>0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70"/>
        <v>0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71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72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73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74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75"/>
        <v>0</v>
      </c>
    </row>
    <row r="43" spans="1:188" x14ac:dyDescent="0.2">
      <c r="A43" s="6"/>
      <c r="B43" s="6"/>
      <c r="C43" s="6"/>
      <c r="D43" s="6" t="s">
        <v>105</v>
      </c>
      <c r="E43" s="3" t="s">
        <v>106</v>
      </c>
      <c r="F43" s="6">
        <f t="shared" si="54"/>
        <v>1</v>
      </c>
      <c r="G43" s="6">
        <f t="shared" si="55"/>
        <v>1</v>
      </c>
      <c r="H43" s="6">
        <f t="shared" si="56"/>
        <v>60</v>
      </c>
      <c r="I43" s="6">
        <f t="shared" si="57"/>
        <v>30</v>
      </c>
      <c r="J43" s="6">
        <f t="shared" si="58"/>
        <v>0</v>
      </c>
      <c r="K43" s="6">
        <f t="shared" si="59"/>
        <v>0</v>
      </c>
      <c r="L43" s="6">
        <f t="shared" si="60"/>
        <v>0</v>
      </c>
      <c r="M43" s="6">
        <f t="shared" si="61"/>
        <v>30</v>
      </c>
      <c r="N43" s="6">
        <f t="shared" si="62"/>
        <v>0</v>
      </c>
      <c r="O43" s="6">
        <f t="shared" si="63"/>
        <v>0</v>
      </c>
      <c r="P43" s="6">
        <f t="shared" si="64"/>
        <v>0</v>
      </c>
      <c r="Q43" s="6">
        <f t="shared" si="65"/>
        <v>0</v>
      </c>
      <c r="R43" s="7">
        <f t="shared" si="66"/>
        <v>5</v>
      </c>
      <c r="S43" s="7">
        <f t="shared" si="67"/>
        <v>2.6</v>
      </c>
      <c r="T43" s="7">
        <v>2.8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68"/>
        <v>0</v>
      </c>
      <c r="AP43" s="11">
        <v>30</v>
      </c>
      <c r="AQ43" s="10" t="s">
        <v>70</v>
      </c>
      <c r="AR43" s="11"/>
      <c r="AS43" s="10"/>
      <c r="AT43" s="11"/>
      <c r="AU43" s="10"/>
      <c r="AV43" s="7">
        <v>2.4</v>
      </c>
      <c r="AW43" s="11"/>
      <c r="AX43" s="10"/>
      <c r="AY43" s="11">
        <v>30</v>
      </c>
      <c r="AZ43" s="10" t="s">
        <v>60</v>
      </c>
      <c r="BA43" s="11"/>
      <c r="BB43" s="10"/>
      <c r="BC43" s="11"/>
      <c r="BD43" s="10"/>
      <c r="BE43" s="11"/>
      <c r="BF43" s="10"/>
      <c r="BG43" s="11"/>
      <c r="BH43" s="10"/>
      <c r="BI43" s="7">
        <v>2.6</v>
      </c>
      <c r="BJ43" s="7">
        <f t="shared" si="69"/>
        <v>5</v>
      </c>
      <c r="BK43" s="11"/>
      <c r="BL43" s="10"/>
      <c r="BM43" s="11"/>
      <c r="BN43" s="10"/>
      <c r="BO43" s="11"/>
      <c r="BP43" s="10"/>
      <c r="BQ43" s="7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70"/>
        <v>0</v>
      </c>
      <c r="CF43" s="11"/>
      <c r="CG43" s="10"/>
      <c r="CH43" s="11"/>
      <c r="CI43" s="10"/>
      <c r="CJ43" s="11"/>
      <c r="CK43" s="10"/>
      <c r="CL43" s="7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71"/>
        <v>0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72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73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74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75"/>
        <v>0</v>
      </c>
    </row>
    <row r="44" spans="1:188" x14ac:dyDescent="0.2">
      <c r="A44" s="6"/>
      <c r="B44" s="6"/>
      <c r="C44" s="6"/>
      <c r="D44" s="6" t="s">
        <v>107</v>
      </c>
      <c r="E44" s="3" t="s">
        <v>108</v>
      </c>
      <c r="F44" s="6">
        <f t="shared" si="54"/>
        <v>0</v>
      </c>
      <c r="G44" s="6">
        <f t="shared" si="55"/>
        <v>2</v>
      </c>
      <c r="H44" s="6">
        <f t="shared" si="56"/>
        <v>60</v>
      </c>
      <c r="I44" s="6">
        <f t="shared" si="57"/>
        <v>30</v>
      </c>
      <c r="J44" s="6">
        <f t="shared" si="58"/>
        <v>0</v>
      </c>
      <c r="K44" s="6">
        <f t="shared" si="59"/>
        <v>0</v>
      </c>
      <c r="L44" s="6">
        <f t="shared" si="60"/>
        <v>0</v>
      </c>
      <c r="M44" s="6">
        <f t="shared" si="61"/>
        <v>30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5</v>
      </c>
      <c r="S44" s="7">
        <f t="shared" si="67"/>
        <v>2.6</v>
      </c>
      <c r="T44" s="7">
        <v>2.4</v>
      </c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0</v>
      </c>
      <c r="AP44" s="11">
        <v>30</v>
      </c>
      <c r="AQ44" s="10" t="s">
        <v>60</v>
      </c>
      <c r="AR44" s="11"/>
      <c r="AS44" s="10"/>
      <c r="AT44" s="11"/>
      <c r="AU44" s="10"/>
      <c r="AV44" s="7">
        <v>2.4</v>
      </c>
      <c r="AW44" s="11"/>
      <c r="AX44" s="10"/>
      <c r="AY44" s="11">
        <v>30</v>
      </c>
      <c r="AZ44" s="10" t="s">
        <v>60</v>
      </c>
      <c r="BA44" s="11"/>
      <c r="BB44" s="10"/>
      <c r="BC44" s="11"/>
      <c r="BD44" s="10"/>
      <c r="BE44" s="11"/>
      <c r="BF44" s="10"/>
      <c r="BG44" s="11"/>
      <c r="BH44" s="10"/>
      <c r="BI44" s="7">
        <v>2.6</v>
      </c>
      <c r="BJ44" s="7">
        <f t="shared" si="69"/>
        <v>5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">
      <c r="A45" s="6"/>
      <c r="B45" s="6"/>
      <c r="C45" s="6"/>
      <c r="D45" s="6" t="s">
        <v>109</v>
      </c>
      <c r="E45" s="3" t="s">
        <v>110</v>
      </c>
      <c r="F45" s="6">
        <f t="shared" si="54"/>
        <v>1</v>
      </c>
      <c r="G45" s="6">
        <f t="shared" si="55"/>
        <v>1</v>
      </c>
      <c r="H45" s="6">
        <f t="shared" si="56"/>
        <v>60</v>
      </c>
      <c r="I45" s="6">
        <f t="shared" si="57"/>
        <v>30</v>
      </c>
      <c r="J45" s="6">
        <f t="shared" si="58"/>
        <v>0</v>
      </c>
      <c r="K45" s="6">
        <f t="shared" si="59"/>
        <v>0</v>
      </c>
      <c r="L45" s="6">
        <f t="shared" si="60"/>
        <v>0</v>
      </c>
      <c r="M45" s="6">
        <f t="shared" si="61"/>
        <v>30</v>
      </c>
      <c r="N45" s="6">
        <f t="shared" si="62"/>
        <v>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5</v>
      </c>
      <c r="S45" s="7">
        <f t="shared" si="67"/>
        <v>2.6</v>
      </c>
      <c r="T45" s="7">
        <v>2.6</v>
      </c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>
        <v>30</v>
      </c>
      <c r="AQ45" s="10" t="s">
        <v>70</v>
      </c>
      <c r="AR45" s="11"/>
      <c r="AS45" s="10"/>
      <c r="AT45" s="11"/>
      <c r="AU45" s="10"/>
      <c r="AV45" s="7">
        <v>2.4</v>
      </c>
      <c r="AW45" s="11"/>
      <c r="AX45" s="10"/>
      <c r="AY45" s="11">
        <v>30</v>
      </c>
      <c r="AZ45" s="10" t="s">
        <v>60</v>
      </c>
      <c r="BA45" s="11"/>
      <c r="BB45" s="10"/>
      <c r="BC45" s="11"/>
      <c r="BD45" s="10"/>
      <c r="BE45" s="11"/>
      <c r="BF45" s="10"/>
      <c r="BG45" s="11"/>
      <c r="BH45" s="10"/>
      <c r="BI45" s="7">
        <v>2.6</v>
      </c>
      <c r="BJ45" s="7">
        <f t="shared" si="69"/>
        <v>5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111</v>
      </c>
      <c r="E46" s="3" t="s">
        <v>112</v>
      </c>
      <c r="F46" s="6">
        <f t="shared" si="54"/>
        <v>0</v>
      </c>
      <c r="G46" s="6">
        <f t="shared" si="55"/>
        <v>2</v>
      </c>
      <c r="H46" s="6">
        <f t="shared" si="56"/>
        <v>50</v>
      </c>
      <c r="I46" s="6">
        <f t="shared" si="57"/>
        <v>20</v>
      </c>
      <c r="J46" s="6">
        <f t="shared" si="58"/>
        <v>0</v>
      </c>
      <c r="K46" s="6">
        <f t="shared" si="59"/>
        <v>0</v>
      </c>
      <c r="L46" s="6">
        <f t="shared" si="60"/>
        <v>0</v>
      </c>
      <c r="M46" s="6">
        <f t="shared" si="61"/>
        <v>30</v>
      </c>
      <c r="N46" s="6">
        <f t="shared" si="62"/>
        <v>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4</v>
      </c>
      <c r="S46" s="7">
        <f t="shared" si="67"/>
        <v>2.6</v>
      </c>
      <c r="T46" s="7">
        <v>2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>
        <v>20</v>
      </c>
      <c r="AQ46" s="10" t="s">
        <v>60</v>
      </c>
      <c r="AR46" s="11"/>
      <c r="AS46" s="10"/>
      <c r="AT46" s="11"/>
      <c r="AU46" s="10"/>
      <c r="AV46" s="7">
        <v>1.4</v>
      </c>
      <c r="AW46" s="11"/>
      <c r="AX46" s="10"/>
      <c r="AY46" s="11">
        <v>30</v>
      </c>
      <c r="AZ46" s="10" t="s">
        <v>60</v>
      </c>
      <c r="BA46" s="11"/>
      <c r="BB46" s="10"/>
      <c r="BC46" s="11"/>
      <c r="BD46" s="10"/>
      <c r="BE46" s="11"/>
      <c r="BF46" s="10"/>
      <c r="BG46" s="11"/>
      <c r="BH46" s="10"/>
      <c r="BI46" s="7">
        <v>2.6</v>
      </c>
      <c r="BJ46" s="7">
        <f t="shared" si="69"/>
        <v>4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113</v>
      </c>
      <c r="E47" s="3" t="s">
        <v>114</v>
      </c>
      <c r="F47" s="6">
        <f t="shared" si="54"/>
        <v>0</v>
      </c>
      <c r="G47" s="6">
        <f t="shared" si="55"/>
        <v>2</v>
      </c>
      <c r="H47" s="6">
        <f t="shared" si="56"/>
        <v>30</v>
      </c>
      <c r="I47" s="6">
        <f t="shared" si="57"/>
        <v>15</v>
      </c>
      <c r="J47" s="6">
        <f t="shared" si="58"/>
        <v>0</v>
      </c>
      <c r="K47" s="6">
        <f t="shared" si="59"/>
        <v>0</v>
      </c>
      <c r="L47" s="6">
        <f t="shared" si="60"/>
        <v>0</v>
      </c>
      <c r="M47" s="6">
        <f t="shared" si="61"/>
        <v>15</v>
      </c>
      <c r="N47" s="6">
        <f t="shared" si="62"/>
        <v>0</v>
      </c>
      <c r="O47" s="6">
        <f t="shared" si="63"/>
        <v>0</v>
      </c>
      <c r="P47" s="6">
        <f t="shared" si="64"/>
        <v>0</v>
      </c>
      <c r="Q47" s="6">
        <f t="shared" si="65"/>
        <v>0</v>
      </c>
      <c r="R47" s="7">
        <f t="shared" si="66"/>
        <v>2</v>
      </c>
      <c r="S47" s="7">
        <f t="shared" si="67"/>
        <v>1</v>
      </c>
      <c r="T47" s="7">
        <v>1.2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>
        <v>15</v>
      </c>
      <c r="AQ47" s="10" t="s">
        <v>60</v>
      </c>
      <c r="AR47" s="11"/>
      <c r="AS47" s="10"/>
      <c r="AT47" s="11"/>
      <c r="AU47" s="10"/>
      <c r="AV47" s="7">
        <v>1</v>
      </c>
      <c r="AW47" s="11"/>
      <c r="AX47" s="10"/>
      <c r="AY47" s="11">
        <v>15</v>
      </c>
      <c r="AZ47" s="10" t="s">
        <v>60</v>
      </c>
      <c r="BA47" s="11"/>
      <c r="BB47" s="10"/>
      <c r="BC47" s="11"/>
      <c r="BD47" s="10"/>
      <c r="BE47" s="11"/>
      <c r="BF47" s="10"/>
      <c r="BG47" s="11"/>
      <c r="BH47" s="10"/>
      <c r="BI47" s="7">
        <v>1</v>
      </c>
      <c r="BJ47" s="7">
        <f t="shared" si="69"/>
        <v>2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115</v>
      </c>
      <c r="E48" s="3" t="s">
        <v>116</v>
      </c>
      <c r="F48" s="6">
        <f t="shared" si="54"/>
        <v>0</v>
      </c>
      <c r="G48" s="6">
        <f t="shared" si="55"/>
        <v>3</v>
      </c>
      <c r="H48" s="6">
        <f t="shared" si="56"/>
        <v>70</v>
      </c>
      <c r="I48" s="6">
        <f t="shared" si="57"/>
        <v>15</v>
      </c>
      <c r="J48" s="6">
        <f t="shared" si="58"/>
        <v>25</v>
      </c>
      <c r="K48" s="6">
        <f t="shared" si="59"/>
        <v>0</v>
      </c>
      <c r="L48" s="6">
        <f t="shared" si="60"/>
        <v>0</v>
      </c>
      <c r="M48" s="6">
        <f t="shared" si="61"/>
        <v>30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5</v>
      </c>
      <c r="S48" s="7">
        <f t="shared" si="67"/>
        <v>2</v>
      </c>
      <c r="T48" s="7">
        <v>2.8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/>
      <c r="AQ48" s="10"/>
      <c r="AR48" s="11"/>
      <c r="AS48" s="10"/>
      <c r="AT48" s="11"/>
      <c r="AU48" s="10"/>
      <c r="AV48" s="7"/>
      <c r="AW48" s="11"/>
      <c r="AX48" s="10"/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0</v>
      </c>
      <c r="BK48" s="11">
        <v>15</v>
      </c>
      <c r="BL48" s="10" t="s">
        <v>60</v>
      </c>
      <c r="BM48" s="11">
        <v>25</v>
      </c>
      <c r="BN48" s="10" t="s">
        <v>60</v>
      </c>
      <c r="BO48" s="11"/>
      <c r="BP48" s="10"/>
      <c r="BQ48" s="7">
        <v>3</v>
      </c>
      <c r="BR48" s="11"/>
      <c r="BS48" s="10"/>
      <c r="BT48" s="11">
        <v>30</v>
      </c>
      <c r="BU48" s="10" t="s">
        <v>60</v>
      </c>
      <c r="BV48" s="11"/>
      <c r="BW48" s="10"/>
      <c r="BX48" s="11"/>
      <c r="BY48" s="10"/>
      <c r="BZ48" s="11"/>
      <c r="CA48" s="10"/>
      <c r="CB48" s="11"/>
      <c r="CC48" s="10"/>
      <c r="CD48" s="7">
        <v>2</v>
      </c>
      <c r="CE48" s="7">
        <f t="shared" si="70"/>
        <v>5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117</v>
      </c>
      <c r="E49" s="3" t="s">
        <v>118</v>
      </c>
      <c r="F49" s="6">
        <f t="shared" si="54"/>
        <v>1</v>
      </c>
      <c r="G49" s="6">
        <f t="shared" si="55"/>
        <v>1</v>
      </c>
      <c r="H49" s="6">
        <f t="shared" si="56"/>
        <v>60</v>
      </c>
      <c r="I49" s="6">
        <f t="shared" si="57"/>
        <v>30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30</v>
      </c>
      <c r="N49" s="6">
        <f t="shared" si="62"/>
        <v>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4</v>
      </c>
      <c r="S49" s="7">
        <f t="shared" si="67"/>
        <v>2</v>
      </c>
      <c r="T49" s="7">
        <v>2.6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69"/>
        <v>0</v>
      </c>
      <c r="BK49" s="11">
        <v>30</v>
      </c>
      <c r="BL49" s="10" t="s">
        <v>70</v>
      </c>
      <c r="BM49" s="11"/>
      <c r="BN49" s="10"/>
      <c r="BO49" s="11"/>
      <c r="BP49" s="10"/>
      <c r="BQ49" s="7">
        <v>2</v>
      </c>
      <c r="BR49" s="11"/>
      <c r="BS49" s="10"/>
      <c r="BT49" s="11">
        <v>30</v>
      </c>
      <c r="BU49" s="10" t="s">
        <v>60</v>
      </c>
      <c r="BV49" s="11"/>
      <c r="BW49" s="10"/>
      <c r="BX49" s="11"/>
      <c r="BY49" s="10"/>
      <c r="BZ49" s="11"/>
      <c r="CA49" s="10"/>
      <c r="CB49" s="11"/>
      <c r="CC49" s="10"/>
      <c r="CD49" s="7">
        <v>2</v>
      </c>
      <c r="CE49" s="7">
        <f t="shared" si="70"/>
        <v>4</v>
      </c>
      <c r="CF49" s="11"/>
      <c r="CG49" s="10"/>
      <c r="CH49" s="11"/>
      <c r="CI49" s="10"/>
      <c r="CJ49" s="11"/>
      <c r="CK49" s="10"/>
      <c r="CL49" s="7"/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119</v>
      </c>
      <c r="E50" s="3" t="s">
        <v>120</v>
      </c>
      <c r="F50" s="6">
        <f t="shared" si="54"/>
        <v>0</v>
      </c>
      <c r="G50" s="6">
        <f t="shared" si="55"/>
        <v>2</v>
      </c>
      <c r="H50" s="6">
        <f t="shared" si="56"/>
        <v>60</v>
      </c>
      <c r="I50" s="6">
        <f t="shared" si="57"/>
        <v>30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30</v>
      </c>
      <c r="N50" s="6">
        <f t="shared" si="62"/>
        <v>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4</v>
      </c>
      <c r="S50" s="7">
        <f t="shared" si="67"/>
        <v>2</v>
      </c>
      <c r="T50" s="7">
        <v>2.4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>
        <v>30</v>
      </c>
      <c r="BL50" s="10" t="s">
        <v>60</v>
      </c>
      <c r="BM50" s="11"/>
      <c r="BN50" s="10"/>
      <c r="BO50" s="11"/>
      <c r="BP50" s="10"/>
      <c r="BQ50" s="7">
        <v>2</v>
      </c>
      <c r="BR50" s="11"/>
      <c r="BS50" s="10"/>
      <c r="BT50" s="11">
        <v>30</v>
      </c>
      <c r="BU50" s="10" t="s">
        <v>60</v>
      </c>
      <c r="BV50" s="11"/>
      <c r="BW50" s="10"/>
      <c r="BX50" s="11"/>
      <c r="BY50" s="10"/>
      <c r="BZ50" s="11"/>
      <c r="CA50" s="10"/>
      <c r="CB50" s="11"/>
      <c r="CC50" s="10"/>
      <c r="CD50" s="7">
        <v>2</v>
      </c>
      <c r="CE50" s="7">
        <f t="shared" si="70"/>
        <v>4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121</v>
      </c>
      <c r="E51" s="3" t="s">
        <v>122</v>
      </c>
      <c r="F51" s="6">
        <f t="shared" si="54"/>
        <v>1</v>
      </c>
      <c r="G51" s="6">
        <f t="shared" si="55"/>
        <v>1</v>
      </c>
      <c r="H51" s="6">
        <f t="shared" si="56"/>
        <v>60</v>
      </c>
      <c r="I51" s="6">
        <f t="shared" si="57"/>
        <v>30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30</v>
      </c>
      <c r="N51" s="6">
        <f t="shared" si="62"/>
        <v>0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5</v>
      </c>
      <c r="S51" s="7">
        <f t="shared" si="67"/>
        <v>2.6</v>
      </c>
      <c r="T51" s="7">
        <v>2.6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7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>
        <v>30</v>
      </c>
      <c r="BL51" s="10" t="s">
        <v>70</v>
      </c>
      <c r="BM51" s="11"/>
      <c r="BN51" s="10"/>
      <c r="BO51" s="11"/>
      <c r="BP51" s="10"/>
      <c r="BQ51" s="7">
        <v>2.4</v>
      </c>
      <c r="BR51" s="11"/>
      <c r="BS51" s="10"/>
      <c r="BT51" s="11">
        <v>30</v>
      </c>
      <c r="BU51" s="10" t="s">
        <v>60</v>
      </c>
      <c r="BV51" s="11"/>
      <c r="BW51" s="10"/>
      <c r="BX51" s="11"/>
      <c r="BY51" s="10"/>
      <c r="BZ51" s="11"/>
      <c r="CA51" s="10"/>
      <c r="CB51" s="11"/>
      <c r="CC51" s="10"/>
      <c r="CD51" s="7">
        <v>2.6</v>
      </c>
      <c r="CE51" s="7">
        <f t="shared" si="70"/>
        <v>5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7"/>
      <c r="DH51" s="11"/>
      <c r="DI51" s="10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123</v>
      </c>
      <c r="E52" s="3" t="s">
        <v>124</v>
      </c>
      <c r="F52" s="6">
        <f t="shared" si="54"/>
        <v>0</v>
      </c>
      <c r="G52" s="6">
        <f t="shared" si="55"/>
        <v>2</v>
      </c>
      <c r="H52" s="6">
        <f t="shared" si="56"/>
        <v>60</v>
      </c>
      <c r="I52" s="6">
        <f t="shared" si="57"/>
        <v>30</v>
      </c>
      <c r="J52" s="6">
        <f t="shared" si="58"/>
        <v>0</v>
      </c>
      <c r="K52" s="6">
        <f t="shared" si="59"/>
        <v>0</v>
      </c>
      <c r="L52" s="6">
        <f t="shared" si="60"/>
        <v>0</v>
      </c>
      <c r="M52" s="6">
        <f t="shared" si="61"/>
        <v>30</v>
      </c>
      <c r="N52" s="6">
        <f t="shared" si="62"/>
        <v>0</v>
      </c>
      <c r="O52" s="6">
        <f t="shared" si="63"/>
        <v>0</v>
      </c>
      <c r="P52" s="6">
        <f t="shared" si="64"/>
        <v>0</v>
      </c>
      <c r="Q52" s="6">
        <f t="shared" si="65"/>
        <v>0</v>
      </c>
      <c r="R52" s="7">
        <f t="shared" si="66"/>
        <v>5</v>
      </c>
      <c r="S52" s="7">
        <f t="shared" si="67"/>
        <v>2.6</v>
      </c>
      <c r="T52" s="7">
        <v>2.4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30</v>
      </c>
      <c r="BL52" s="10" t="s">
        <v>60</v>
      </c>
      <c r="BM52" s="11"/>
      <c r="BN52" s="10"/>
      <c r="BO52" s="11"/>
      <c r="BP52" s="10"/>
      <c r="BQ52" s="7">
        <v>2.4</v>
      </c>
      <c r="BR52" s="11"/>
      <c r="BS52" s="10"/>
      <c r="BT52" s="11">
        <v>30</v>
      </c>
      <c r="BU52" s="10" t="s">
        <v>60</v>
      </c>
      <c r="BV52" s="11"/>
      <c r="BW52" s="10"/>
      <c r="BX52" s="11"/>
      <c r="BY52" s="10"/>
      <c r="BZ52" s="11"/>
      <c r="CA52" s="10"/>
      <c r="CB52" s="11"/>
      <c r="CC52" s="10"/>
      <c r="CD52" s="7">
        <v>2.6</v>
      </c>
      <c r="CE52" s="7">
        <f t="shared" si="70"/>
        <v>5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125</v>
      </c>
      <c r="E53" s="3" t="s">
        <v>126</v>
      </c>
      <c r="F53" s="6">
        <f t="shared" si="54"/>
        <v>1</v>
      </c>
      <c r="G53" s="6">
        <f t="shared" si="55"/>
        <v>1</v>
      </c>
      <c r="H53" s="6">
        <f t="shared" si="56"/>
        <v>60</v>
      </c>
      <c r="I53" s="6">
        <f t="shared" si="57"/>
        <v>30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30</v>
      </c>
      <c r="N53" s="6">
        <f t="shared" si="62"/>
        <v>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2.6</v>
      </c>
      <c r="T53" s="7">
        <v>2.6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>
        <v>30</v>
      </c>
      <c r="CG53" s="10" t="s">
        <v>70</v>
      </c>
      <c r="CH53" s="11"/>
      <c r="CI53" s="10"/>
      <c r="CJ53" s="11"/>
      <c r="CK53" s="10"/>
      <c r="CL53" s="7">
        <v>2.4</v>
      </c>
      <c r="CM53" s="11"/>
      <c r="CN53" s="10"/>
      <c r="CO53" s="11">
        <v>30</v>
      </c>
      <c r="CP53" s="10" t="s">
        <v>60</v>
      </c>
      <c r="CQ53" s="11"/>
      <c r="CR53" s="10"/>
      <c r="CS53" s="11"/>
      <c r="CT53" s="10"/>
      <c r="CU53" s="11"/>
      <c r="CV53" s="10"/>
      <c r="CW53" s="11"/>
      <c r="CX53" s="10"/>
      <c r="CY53" s="7">
        <v>2.6</v>
      </c>
      <c r="CZ53" s="7">
        <f t="shared" si="71"/>
        <v>5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127</v>
      </c>
      <c r="E54" s="3" t="s">
        <v>128</v>
      </c>
      <c r="F54" s="6">
        <f t="shared" si="54"/>
        <v>0</v>
      </c>
      <c r="G54" s="6">
        <f t="shared" si="55"/>
        <v>2</v>
      </c>
      <c r="H54" s="6">
        <f t="shared" si="56"/>
        <v>45</v>
      </c>
      <c r="I54" s="6">
        <f t="shared" si="57"/>
        <v>15</v>
      </c>
      <c r="J54" s="6">
        <f t="shared" si="58"/>
        <v>0</v>
      </c>
      <c r="K54" s="6">
        <f t="shared" si="59"/>
        <v>0</v>
      </c>
      <c r="L54" s="6">
        <f t="shared" si="60"/>
        <v>0</v>
      </c>
      <c r="M54" s="6">
        <f t="shared" si="61"/>
        <v>30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3</v>
      </c>
      <c r="S54" s="7">
        <f t="shared" si="67"/>
        <v>2</v>
      </c>
      <c r="T54" s="7">
        <v>1.8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>
        <v>15</v>
      </c>
      <c r="CG54" s="10" t="s">
        <v>60</v>
      </c>
      <c r="CH54" s="11"/>
      <c r="CI54" s="10"/>
      <c r="CJ54" s="11"/>
      <c r="CK54" s="10"/>
      <c r="CL54" s="7">
        <v>1</v>
      </c>
      <c r="CM54" s="11"/>
      <c r="CN54" s="10"/>
      <c r="CO54" s="11">
        <v>30</v>
      </c>
      <c r="CP54" s="10" t="s">
        <v>60</v>
      </c>
      <c r="CQ54" s="11"/>
      <c r="CR54" s="10"/>
      <c r="CS54" s="11"/>
      <c r="CT54" s="10"/>
      <c r="CU54" s="11"/>
      <c r="CV54" s="10"/>
      <c r="CW54" s="11"/>
      <c r="CX54" s="10"/>
      <c r="CY54" s="7">
        <v>2</v>
      </c>
      <c r="CZ54" s="7">
        <f t="shared" si="71"/>
        <v>3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129</v>
      </c>
      <c r="E55" s="3" t="s">
        <v>130</v>
      </c>
      <c r="F55" s="6">
        <f t="shared" si="54"/>
        <v>0</v>
      </c>
      <c r="G55" s="6">
        <f t="shared" si="55"/>
        <v>2</v>
      </c>
      <c r="H55" s="6">
        <f t="shared" si="56"/>
        <v>60</v>
      </c>
      <c r="I55" s="6">
        <f t="shared" si="57"/>
        <v>30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30</v>
      </c>
      <c r="N55" s="6">
        <f t="shared" si="62"/>
        <v>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5</v>
      </c>
      <c r="S55" s="7">
        <f t="shared" si="67"/>
        <v>2.6</v>
      </c>
      <c r="T55" s="7">
        <v>2.4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>
        <v>30</v>
      </c>
      <c r="CG55" s="10" t="s">
        <v>60</v>
      </c>
      <c r="CH55" s="11"/>
      <c r="CI55" s="10"/>
      <c r="CJ55" s="11"/>
      <c r="CK55" s="10"/>
      <c r="CL55" s="7">
        <v>2.4</v>
      </c>
      <c r="CM55" s="11"/>
      <c r="CN55" s="10"/>
      <c r="CO55" s="11">
        <v>30</v>
      </c>
      <c r="CP55" s="10" t="s">
        <v>60</v>
      </c>
      <c r="CQ55" s="11"/>
      <c r="CR55" s="10"/>
      <c r="CS55" s="11"/>
      <c r="CT55" s="10"/>
      <c r="CU55" s="11"/>
      <c r="CV55" s="10"/>
      <c r="CW55" s="11"/>
      <c r="CX55" s="10"/>
      <c r="CY55" s="7">
        <v>2.6</v>
      </c>
      <c r="CZ55" s="7">
        <f t="shared" si="71"/>
        <v>5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131</v>
      </c>
      <c r="E56" s="3" t="s">
        <v>132</v>
      </c>
      <c r="F56" s="6">
        <f t="shared" si="54"/>
        <v>1</v>
      </c>
      <c r="G56" s="6">
        <f t="shared" si="55"/>
        <v>1</v>
      </c>
      <c r="H56" s="6">
        <f t="shared" si="56"/>
        <v>60</v>
      </c>
      <c r="I56" s="6">
        <f t="shared" si="57"/>
        <v>30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30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5</v>
      </c>
      <c r="S56" s="7">
        <f t="shared" si="67"/>
        <v>2.6</v>
      </c>
      <c r="T56" s="7">
        <v>2.6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>
        <v>30</v>
      </c>
      <c r="CG56" s="10" t="s">
        <v>70</v>
      </c>
      <c r="CH56" s="11"/>
      <c r="CI56" s="10"/>
      <c r="CJ56" s="11"/>
      <c r="CK56" s="10"/>
      <c r="CL56" s="7">
        <v>2.4</v>
      </c>
      <c r="CM56" s="11"/>
      <c r="CN56" s="10"/>
      <c r="CO56" s="11">
        <v>30</v>
      </c>
      <c r="CP56" s="10" t="s">
        <v>60</v>
      </c>
      <c r="CQ56" s="11"/>
      <c r="CR56" s="10"/>
      <c r="CS56" s="11"/>
      <c r="CT56" s="10"/>
      <c r="CU56" s="11"/>
      <c r="CV56" s="10"/>
      <c r="CW56" s="11"/>
      <c r="CX56" s="10"/>
      <c r="CY56" s="7">
        <v>2.6</v>
      </c>
      <c r="CZ56" s="7">
        <f t="shared" si="71"/>
        <v>5</v>
      </c>
      <c r="DA56" s="11"/>
      <c r="DB56" s="10"/>
      <c r="DC56" s="11"/>
      <c r="DD56" s="10"/>
      <c r="DE56" s="11"/>
      <c r="DF56" s="10"/>
      <c r="DG56" s="7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133</v>
      </c>
      <c r="E57" s="3" t="s">
        <v>134</v>
      </c>
      <c r="F57" s="6">
        <f t="shared" si="54"/>
        <v>0</v>
      </c>
      <c r="G57" s="6">
        <f t="shared" si="55"/>
        <v>2</v>
      </c>
      <c r="H57" s="6">
        <f t="shared" si="56"/>
        <v>30</v>
      </c>
      <c r="I57" s="6">
        <f t="shared" si="57"/>
        <v>15</v>
      </c>
      <c r="J57" s="6">
        <f t="shared" si="58"/>
        <v>0</v>
      </c>
      <c r="K57" s="6">
        <f t="shared" si="59"/>
        <v>0</v>
      </c>
      <c r="L57" s="6">
        <f t="shared" si="60"/>
        <v>0</v>
      </c>
      <c r="M57" s="6">
        <f t="shared" si="61"/>
        <v>15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3</v>
      </c>
      <c r="S57" s="7">
        <f t="shared" si="67"/>
        <v>1.6</v>
      </c>
      <c r="T57" s="7">
        <v>1.2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15</v>
      </c>
      <c r="CG57" s="10" t="s">
        <v>60</v>
      </c>
      <c r="CH57" s="11"/>
      <c r="CI57" s="10"/>
      <c r="CJ57" s="11"/>
      <c r="CK57" s="10"/>
      <c r="CL57" s="7">
        <v>1.4</v>
      </c>
      <c r="CM57" s="11"/>
      <c r="CN57" s="10"/>
      <c r="CO57" s="11">
        <v>15</v>
      </c>
      <c r="CP57" s="10" t="s">
        <v>60</v>
      </c>
      <c r="CQ57" s="11"/>
      <c r="CR57" s="10"/>
      <c r="CS57" s="11"/>
      <c r="CT57" s="10"/>
      <c r="CU57" s="11"/>
      <c r="CV57" s="10"/>
      <c r="CW57" s="11"/>
      <c r="CX57" s="10"/>
      <c r="CY57" s="7">
        <v>1.6</v>
      </c>
      <c r="CZ57" s="7">
        <f t="shared" si="71"/>
        <v>3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>
        <v>7</v>
      </c>
      <c r="B58" s="6">
        <v>1</v>
      </c>
      <c r="C58" s="6"/>
      <c r="D58" s="6"/>
      <c r="E58" s="3" t="s">
        <v>135</v>
      </c>
      <c r="F58" s="6">
        <f>$B$58*COUNTIF(U58:GD58,"e")</f>
        <v>0</v>
      </c>
      <c r="G58" s="6">
        <f>$B$58*COUNTIF(U58:GD58,"z")</f>
        <v>2</v>
      </c>
      <c r="H58" s="6">
        <f t="shared" si="56"/>
        <v>30</v>
      </c>
      <c r="I58" s="6">
        <f t="shared" si="57"/>
        <v>15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15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3</v>
      </c>
      <c r="S58" s="7">
        <f t="shared" si="67"/>
        <v>1.6</v>
      </c>
      <c r="T58" s="7">
        <f>$B$58*1.2</f>
        <v>1.2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>
        <f>$B$58*15</f>
        <v>15</v>
      </c>
      <c r="CG58" s="10" t="s">
        <v>60</v>
      </c>
      <c r="CH58" s="11"/>
      <c r="CI58" s="10"/>
      <c r="CJ58" s="11"/>
      <c r="CK58" s="10"/>
      <c r="CL58" s="7">
        <f>$B$58*1.4</f>
        <v>1.4</v>
      </c>
      <c r="CM58" s="11"/>
      <c r="CN58" s="10"/>
      <c r="CO58" s="11">
        <f>$B$58*15</f>
        <v>15</v>
      </c>
      <c r="CP58" s="10" t="s">
        <v>60</v>
      </c>
      <c r="CQ58" s="11"/>
      <c r="CR58" s="10"/>
      <c r="CS58" s="11"/>
      <c r="CT58" s="10"/>
      <c r="CU58" s="11"/>
      <c r="CV58" s="10"/>
      <c r="CW58" s="11"/>
      <c r="CX58" s="10"/>
      <c r="CY58" s="7">
        <f>$B$58*1.6</f>
        <v>1.6</v>
      </c>
      <c r="CZ58" s="7">
        <f t="shared" si="71"/>
        <v>3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136</v>
      </c>
      <c r="E59" s="3" t="s">
        <v>137</v>
      </c>
      <c r="F59" s="6">
        <f>COUNTIF(U59:GD59,"e")</f>
        <v>0</v>
      </c>
      <c r="G59" s="6">
        <f>COUNTIF(U59:GD59,"z")</f>
        <v>2</v>
      </c>
      <c r="H59" s="6">
        <f t="shared" si="56"/>
        <v>45</v>
      </c>
      <c r="I59" s="6">
        <f t="shared" si="57"/>
        <v>15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30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3</v>
      </c>
      <c r="S59" s="7">
        <f t="shared" si="67"/>
        <v>2</v>
      </c>
      <c r="T59" s="7">
        <v>1.8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>
        <v>15</v>
      </c>
      <c r="CG59" s="10" t="s">
        <v>60</v>
      </c>
      <c r="CH59" s="11"/>
      <c r="CI59" s="10"/>
      <c r="CJ59" s="11"/>
      <c r="CK59" s="10"/>
      <c r="CL59" s="7">
        <v>1</v>
      </c>
      <c r="CM59" s="11"/>
      <c r="CN59" s="10"/>
      <c r="CO59" s="11">
        <v>30</v>
      </c>
      <c r="CP59" s="10" t="s">
        <v>60</v>
      </c>
      <c r="CQ59" s="11"/>
      <c r="CR59" s="10"/>
      <c r="CS59" s="11"/>
      <c r="CT59" s="10"/>
      <c r="CU59" s="11"/>
      <c r="CV59" s="10"/>
      <c r="CW59" s="11"/>
      <c r="CX59" s="10"/>
      <c r="CY59" s="7">
        <v>2</v>
      </c>
      <c r="CZ59" s="7">
        <f t="shared" si="71"/>
        <v>3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>
        <v>8</v>
      </c>
      <c r="B60" s="6">
        <v>1</v>
      </c>
      <c r="C60" s="6"/>
      <c r="D60" s="6"/>
      <c r="E60" s="3" t="s">
        <v>138</v>
      </c>
      <c r="F60" s="6">
        <f>$B$60*COUNTIF(U60:GD60,"e")</f>
        <v>0</v>
      </c>
      <c r="G60" s="6">
        <f>$B$60*COUNTIF(U60:GD60,"z")</f>
        <v>2</v>
      </c>
      <c r="H60" s="6">
        <f t="shared" si="56"/>
        <v>45</v>
      </c>
      <c r="I60" s="6">
        <f t="shared" si="57"/>
        <v>15</v>
      </c>
      <c r="J60" s="6">
        <f t="shared" si="58"/>
        <v>0</v>
      </c>
      <c r="K60" s="6">
        <f t="shared" si="59"/>
        <v>0</v>
      </c>
      <c r="L60" s="6">
        <f t="shared" si="60"/>
        <v>0</v>
      </c>
      <c r="M60" s="6">
        <f t="shared" si="61"/>
        <v>30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3</v>
      </c>
      <c r="S60" s="7">
        <f t="shared" si="67"/>
        <v>2</v>
      </c>
      <c r="T60" s="7">
        <f>$B$60*1.8</f>
        <v>1.8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f>$B$60*15</f>
        <v>15</v>
      </c>
      <c r="DB60" s="10" t="s">
        <v>60</v>
      </c>
      <c r="DC60" s="11"/>
      <c r="DD60" s="10"/>
      <c r="DE60" s="11"/>
      <c r="DF60" s="10"/>
      <c r="DG60" s="7">
        <f>$B$60*1</f>
        <v>1</v>
      </c>
      <c r="DH60" s="11"/>
      <c r="DI60" s="10"/>
      <c r="DJ60" s="11">
        <f>$B$60*30</f>
        <v>30</v>
      </c>
      <c r="DK60" s="10" t="s">
        <v>60</v>
      </c>
      <c r="DL60" s="11"/>
      <c r="DM60" s="10"/>
      <c r="DN60" s="11"/>
      <c r="DO60" s="10"/>
      <c r="DP60" s="11"/>
      <c r="DQ60" s="10"/>
      <c r="DR60" s="11"/>
      <c r="DS60" s="10"/>
      <c r="DT60" s="7">
        <f>$B$60*2</f>
        <v>2</v>
      </c>
      <c r="DU60" s="7">
        <f t="shared" si="72"/>
        <v>3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139</v>
      </c>
      <c r="E61" s="3" t="s">
        <v>140</v>
      </c>
      <c r="F61" s="6">
        <f>COUNTIF(U61:GD61,"e")</f>
        <v>0</v>
      </c>
      <c r="G61" s="6">
        <f>COUNTIF(U61:GD61,"z")</f>
        <v>2</v>
      </c>
      <c r="H61" s="6">
        <f t="shared" si="56"/>
        <v>35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0</v>
      </c>
      <c r="O61" s="6">
        <f t="shared" si="63"/>
        <v>20</v>
      </c>
      <c r="P61" s="6">
        <f t="shared" si="64"/>
        <v>0</v>
      </c>
      <c r="Q61" s="6">
        <f t="shared" si="65"/>
        <v>0</v>
      </c>
      <c r="R61" s="7">
        <f t="shared" si="66"/>
        <v>2</v>
      </c>
      <c r="S61" s="7">
        <f t="shared" si="67"/>
        <v>1</v>
      </c>
      <c r="T61" s="7">
        <v>1.4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v>15</v>
      </c>
      <c r="DB61" s="10" t="s">
        <v>60</v>
      </c>
      <c r="DC61" s="11"/>
      <c r="DD61" s="10"/>
      <c r="DE61" s="11"/>
      <c r="DF61" s="10"/>
      <c r="DG61" s="7">
        <v>1</v>
      </c>
      <c r="DH61" s="11"/>
      <c r="DI61" s="10"/>
      <c r="DJ61" s="11"/>
      <c r="DK61" s="10"/>
      <c r="DL61" s="11"/>
      <c r="DM61" s="10"/>
      <c r="DN61" s="11">
        <v>20</v>
      </c>
      <c r="DO61" s="10" t="s">
        <v>60</v>
      </c>
      <c r="DP61" s="11"/>
      <c r="DQ61" s="10"/>
      <c r="DR61" s="11"/>
      <c r="DS61" s="10"/>
      <c r="DT61" s="7">
        <v>1</v>
      </c>
      <c r="DU61" s="7">
        <f t="shared" si="72"/>
        <v>2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141</v>
      </c>
      <c r="E62" s="3" t="s">
        <v>142</v>
      </c>
      <c r="F62" s="6">
        <f>COUNTIF(U62:GD62,"e")</f>
        <v>1</v>
      </c>
      <c r="G62" s="6">
        <f>COUNTIF(U62:GD62,"z")</f>
        <v>1</v>
      </c>
      <c r="H62" s="6">
        <f t="shared" si="56"/>
        <v>60</v>
      </c>
      <c r="I62" s="6">
        <f t="shared" si="57"/>
        <v>30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30</v>
      </c>
      <c r="N62" s="6">
        <f t="shared" si="62"/>
        <v>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5</v>
      </c>
      <c r="S62" s="7">
        <f t="shared" si="67"/>
        <v>2.6</v>
      </c>
      <c r="T62" s="7">
        <v>2.6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>
        <v>30</v>
      </c>
      <c r="DB62" s="10" t="s">
        <v>70</v>
      </c>
      <c r="DC62" s="11"/>
      <c r="DD62" s="10"/>
      <c r="DE62" s="11"/>
      <c r="DF62" s="10"/>
      <c r="DG62" s="7">
        <v>2.4</v>
      </c>
      <c r="DH62" s="11"/>
      <c r="DI62" s="10"/>
      <c r="DJ62" s="11">
        <v>30</v>
      </c>
      <c r="DK62" s="10" t="s">
        <v>60</v>
      </c>
      <c r="DL62" s="11"/>
      <c r="DM62" s="10"/>
      <c r="DN62" s="11"/>
      <c r="DO62" s="10"/>
      <c r="DP62" s="11"/>
      <c r="DQ62" s="10"/>
      <c r="DR62" s="11"/>
      <c r="DS62" s="10"/>
      <c r="DT62" s="7">
        <v>2.6</v>
      </c>
      <c r="DU62" s="7">
        <f t="shared" si="72"/>
        <v>5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>
        <v>9</v>
      </c>
      <c r="B63" s="6">
        <v>1</v>
      </c>
      <c r="C63" s="6"/>
      <c r="D63" s="6"/>
      <c r="E63" s="3" t="s">
        <v>143</v>
      </c>
      <c r="F63" s="6">
        <f>$B$63*COUNTIF(U63:GD63,"e")</f>
        <v>1</v>
      </c>
      <c r="G63" s="6">
        <f>$B$63*COUNTIF(U63:GD63,"z")</f>
        <v>1</v>
      </c>
      <c r="H63" s="6">
        <f t="shared" si="56"/>
        <v>50</v>
      </c>
      <c r="I63" s="6">
        <f t="shared" si="57"/>
        <v>20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30</v>
      </c>
      <c r="N63" s="6">
        <f t="shared" si="62"/>
        <v>0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f>$B$63*2.2</f>
        <v>2.2000000000000002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>
        <f>$B$63*20</f>
        <v>20</v>
      </c>
      <c r="DB63" s="10" t="s">
        <v>70</v>
      </c>
      <c r="DC63" s="11"/>
      <c r="DD63" s="10"/>
      <c r="DE63" s="11"/>
      <c r="DF63" s="10"/>
      <c r="DG63" s="7">
        <f>$B$63*1</f>
        <v>1</v>
      </c>
      <c r="DH63" s="11"/>
      <c r="DI63" s="10"/>
      <c r="DJ63" s="11">
        <f>$B$63*30</f>
        <v>30</v>
      </c>
      <c r="DK63" s="10" t="s">
        <v>60</v>
      </c>
      <c r="DL63" s="11"/>
      <c r="DM63" s="10"/>
      <c r="DN63" s="11"/>
      <c r="DO63" s="10"/>
      <c r="DP63" s="11"/>
      <c r="DQ63" s="10"/>
      <c r="DR63" s="11"/>
      <c r="DS63" s="10"/>
      <c r="DT63" s="7">
        <f>$B$63*2</f>
        <v>2</v>
      </c>
      <c r="DU63" s="7">
        <f t="shared" si="72"/>
        <v>3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/>
      <c r="B64" s="6"/>
      <c r="C64" s="6"/>
      <c r="D64" s="6" t="s">
        <v>144</v>
      </c>
      <c r="E64" s="3" t="s">
        <v>145</v>
      </c>
      <c r="F64" s="6">
        <f>COUNTIF(U64:GD64,"e")</f>
        <v>0</v>
      </c>
      <c r="G64" s="6">
        <f>COUNTIF(U64:GD64,"z")</f>
        <v>2</v>
      </c>
      <c r="H64" s="6">
        <f t="shared" si="56"/>
        <v>60</v>
      </c>
      <c r="I64" s="6">
        <f t="shared" si="57"/>
        <v>30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30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5</v>
      </c>
      <c r="S64" s="7">
        <f t="shared" si="67"/>
        <v>2.6</v>
      </c>
      <c r="T64" s="7">
        <v>2.4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>
        <v>30</v>
      </c>
      <c r="DB64" s="10" t="s">
        <v>60</v>
      </c>
      <c r="DC64" s="11"/>
      <c r="DD64" s="10"/>
      <c r="DE64" s="11"/>
      <c r="DF64" s="10"/>
      <c r="DG64" s="7">
        <v>2.4</v>
      </c>
      <c r="DH64" s="11"/>
      <c r="DI64" s="10"/>
      <c r="DJ64" s="11">
        <v>30</v>
      </c>
      <c r="DK64" s="10" t="s">
        <v>60</v>
      </c>
      <c r="DL64" s="11"/>
      <c r="DM64" s="10"/>
      <c r="DN64" s="11"/>
      <c r="DO64" s="10"/>
      <c r="DP64" s="11"/>
      <c r="DQ64" s="10"/>
      <c r="DR64" s="11"/>
      <c r="DS64" s="10"/>
      <c r="DT64" s="7">
        <v>2.6</v>
      </c>
      <c r="DU64" s="7">
        <f t="shared" si="72"/>
        <v>5</v>
      </c>
      <c r="DV64" s="11"/>
      <c r="DW64" s="10"/>
      <c r="DX64" s="11"/>
      <c r="DY64" s="10"/>
      <c r="DZ64" s="11"/>
      <c r="EA64" s="10"/>
      <c r="EB64" s="7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146</v>
      </c>
      <c r="E65" s="3" t="s">
        <v>147</v>
      </c>
      <c r="F65" s="6">
        <f>COUNTIF(U65:GD65,"e")</f>
        <v>0</v>
      </c>
      <c r="G65" s="6">
        <f>COUNTIF(U65:GD65,"z")</f>
        <v>3</v>
      </c>
      <c r="H65" s="6">
        <f t="shared" si="56"/>
        <v>60</v>
      </c>
      <c r="I65" s="6">
        <f t="shared" si="57"/>
        <v>30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15</v>
      </c>
      <c r="N65" s="6">
        <f t="shared" si="62"/>
        <v>0</v>
      </c>
      <c r="O65" s="6">
        <f t="shared" si="63"/>
        <v>15</v>
      </c>
      <c r="P65" s="6">
        <f t="shared" si="64"/>
        <v>0</v>
      </c>
      <c r="Q65" s="6">
        <f t="shared" si="65"/>
        <v>0</v>
      </c>
      <c r="R65" s="7">
        <f t="shared" si="66"/>
        <v>4</v>
      </c>
      <c r="S65" s="7">
        <f t="shared" si="67"/>
        <v>2</v>
      </c>
      <c r="T65" s="7">
        <v>2.4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>
        <v>30</v>
      </c>
      <c r="DB65" s="10" t="s">
        <v>60</v>
      </c>
      <c r="DC65" s="11"/>
      <c r="DD65" s="10"/>
      <c r="DE65" s="11"/>
      <c r="DF65" s="10"/>
      <c r="DG65" s="7">
        <v>2</v>
      </c>
      <c r="DH65" s="11"/>
      <c r="DI65" s="10"/>
      <c r="DJ65" s="11">
        <v>15</v>
      </c>
      <c r="DK65" s="10" t="s">
        <v>60</v>
      </c>
      <c r="DL65" s="11"/>
      <c r="DM65" s="10"/>
      <c r="DN65" s="11">
        <v>15</v>
      </c>
      <c r="DO65" s="10" t="s">
        <v>60</v>
      </c>
      <c r="DP65" s="11"/>
      <c r="DQ65" s="10"/>
      <c r="DR65" s="11"/>
      <c r="DS65" s="10"/>
      <c r="DT65" s="7">
        <v>2</v>
      </c>
      <c r="DU65" s="7">
        <f t="shared" si="72"/>
        <v>4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148</v>
      </c>
      <c r="E66" s="3" t="s">
        <v>149</v>
      </c>
      <c r="F66" s="6">
        <f>COUNTIF(U66:GD66,"e")</f>
        <v>0</v>
      </c>
      <c r="G66" s="6">
        <f>COUNTIF(U66:GD66,"z")</f>
        <v>3</v>
      </c>
      <c r="H66" s="6">
        <f t="shared" si="56"/>
        <v>60</v>
      </c>
      <c r="I66" s="6">
        <f t="shared" si="57"/>
        <v>30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15</v>
      </c>
      <c r="N66" s="6">
        <f t="shared" si="62"/>
        <v>0</v>
      </c>
      <c r="O66" s="6">
        <f t="shared" si="63"/>
        <v>15</v>
      </c>
      <c r="P66" s="6">
        <f t="shared" si="64"/>
        <v>0</v>
      </c>
      <c r="Q66" s="6">
        <f t="shared" si="65"/>
        <v>0</v>
      </c>
      <c r="R66" s="7">
        <f t="shared" si="66"/>
        <v>5</v>
      </c>
      <c r="S66" s="7">
        <f t="shared" si="67"/>
        <v>2.6</v>
      </c>
      <c r="T66" s="7">
        <v>2.4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>
        <v>30</v>
      </c>
      <c r="DB66" s="10" t="s">
        <v>60</v>
      </c>
      <c r="DC66" s="11"/>
      <c r="DD66" s="10"/>
      <c r="DE66" s="11"/>
      <c r="DF66" s="10"/>
      <c r="DG66" s="7">
        <v>2.4</v>
      </c>
      <c r="DH66" s="11"/>
      <c r="DI66" s="10"/>
      <c r="DJ66" s="11">
        <v>15</v>
      </c>
      <c r="DK66" s="10" t="s">
        <v>60</v>
      </c>
      <c r="DL66" s="11"/>
      <c r="DM66" s="10"/>
      <c r="DN66" s="11">
        <v>15</v>
      </c>
      <c r="DO66" s="10" t="s">
        <v>60</v>
      </c>
      <c r="DP66" s="11"/>
      <c r="DQ66" s="10"/>
      <c r="DR66" s="11"/>
      <c r="DS66" s="10"/>
      <c r="DT66" s="7">
        <v>2.6</v>
      </c>
      <c r="DU66" s="7">
        <f t="shared" si="72"/>
        <v>5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150</v>
      </c>
      <c r="E67" s="3" t="s">
        <v>151</v>
      </c>
      <c r="F67" s="6">
        <f>COUNTIF(U67:GD67,"e")</f>
        <v>0</v>
      </c>
      <c r="G67" s="6">
        <f>COUNTIF(U67:GD67,"z")</f>
        <v>2</v>
      </c>
      <c r="H67" s="6">
        <f t="shared" si="56"/>
        <v>30</v>
      </c>
      <c r="I67" s="6">
        <f t="shared" si="57"/>
        <v>15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15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2</v>
      </c>
      <c r="S67" s="7">
        <f t="shared" si="67"/>
        <v>1</v>
      </c>
      <c r="T67" s="7">
        <v>1.2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>
        <v>15</v>
      </c>
      <c r="DW67" s="10" t="s">
        <v>60</v>
      </c>
      <c r="DX67" s="11"/>
      <c r="DY67" s="10"/>
      <c r="DZ67" s="11"/>
      <c r="EA67" s="10"/>
      <c r="EB67" s="7">
        <v>1</v>
      </c>
      <c r="EC67" s="11"/>
      <c r="ED67" s="10"/>
      <c r="EE67" s="11">
        <v>15</v>
      </c>
      <c r="EF67" s="10" t="s">
        <v>60</v>
      </c>
      <c r="EG67" s="11"/>
      <c r="EH67" s="10"/>
      <c r="EI67" s="11"/>
      <c r="EJ67" s="10"/>
      <c r="EK67" s="11"/>
      <c r="EL67" s="10"/>
      <c r="EM67" s="11"/>
      <c r="EN67" s="10"/>
      <c r="EO67" s="7">
        <v>1</v>
      </c>
      <c r="EP67" s="7">
        <f t="shared" si="73"/>
        <v>2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>
        <v>10</v>
      </c>
      <c r="B68" s="6">
        <v>1</v>
      </c>
      <c r="C68" s="6"/>
      <c r="D68" s="6"/>
      <c r="E68" s="3" t="s">
        <v>152</v>
      </c>
      <c r="F68" s="6">
        <f>$B$68*COUNTIF(U68:GD68,"e")</f>
        <v>0</v>
      </c>
      <c r="G68" s="6">
        <f>$B$68*COUNTIF(U68:GD68,"z")</f>
        <v>3</v>
      </c>
      <c r="H68" s="6">
        <f t="shared" si="56"/>
        <v>45</v>
      </c>
      <c r="I68" s="6">
        <f t="shared" si="57"/>
        <v>15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15</v>
      </c>
      <c r="N68" s="6">
        <f t="shared" si="62"/>
        <v>0</v>
      </c>
      <c r="O68" s="6">
        <f t="shared" si="63"/>
        <v>15</v>
      </c>
      <c r="P68" s="6">
        <f t="shared" si="64"/>
        <v>0</v>
      </c>
      <c r="Q68" s="6">
        <f t="shared" si="65"/>
        <v>0</v>
      </c>
      <c r="R68" s="7">
        <f t="shared" si="66"/>
        <v>3</v>
      </c>
      <c r="S68" s="7">
        <f t="shared" si="67"/>
        <v>2</v>
      </c>
      <c r="T68" s="7">
        <f>$B$68*1.8</f>
        <v>1.8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>
        <f>$B$68*15</f>
        <v>15</v>
      </c>
      <c r="DW68" s="10" t="s">
        <v>60</v>
      </c>
      <c r="DX68" s="11"/>
      <c r="DY68" s="10"/>
      <c r="DZ68" s="11"/>
      <c r="EA68" s="10"/>
      <c r="EB68" s="7">
        <f>$B$68*1</f>
        <v>1</v>
      </c>
      <c r="EC68" s="11"/>
      <c r="ED68" s="10"/>
      <c r="EE68" s="11">
        <f>$B$68*15</f>
        <v>15</v>
      </c>
      <c r="EF68" s="10" t="s">
        <v>60</v>
      </c>
      <c r="EG68" s="11"/>
      <c r="EH68" s="10"/>
      <c r="EI68" s="11">
        <f>$B$68*15</f>
        <v>15</v>
      </c>
      <c r="EJ68" s="10" t="s">
        <v>60</v>
      </c>
      <c r="EK68" s="11"/>
      <c r="EL68" s="10"/>
      <c r="EM68" s="11"/>
      <c r="EN68" s="10"/>
      <c r="EO68" s="7">
        <f>$B$68*2</f>
        <v>2</v>
      </c>
      <c r="EP68" s="7">
        <f t="shared" si="73"/>
        <v>3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>
        <v>11</v>
      </c>
      <c r="B69" s="6">
        <v>1</v>
      </c>
      <c r="C69" s="6"/>
      <c r="D69" s="6"/>
      <c r="E69" s="3" t="s">
        <v>153</v>
      </c>
      <c r="F69" s="6">
        <f>$B$69*COUNTIF(U69:GD69,"e")</f>
        <v>0</v>
      </c>
      <c r="G69" s="6">
        <f>$B$69*COUNTIF(U69:GD69,"z")</f>
        <v>2</v>
      </c>
      <c r="H69" s="6">
        <f t="shared" si="56"/>
        <v>45</v>
      </c>
      <c r="I69" s="6">
        <f t="shared" si="57"/>
        <v>15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30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2</v>
      </c>
      <c r="S69" s="7">
        <f t="shared" si="67"/>
        <v>1.4</v>
      </c>
      <c r="T69" s="7">
        <f>$B$69*1.8</f>
        <v>1.8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>
        <f>$B$69*15</f>
        <v>15</v>
      </c>
      <c r="DW69" s="10" t="s">
        <v>60</v>
      </c>
      <c r="DX69" s="11"/>
      <c r="DY69" s="10"/>
      <c r="DZ69" s="11"/>
      <c r="EA69" s="10"/>
      <c r="EB69" s="7">
        <f>$B$69*0.6</f>
        <v>0.6</v>
      </c>
      <c r="EC69" s="11"/>
      <c r="ED69" s="10"/>
      <c r="EE69" s="11">
        <f>$B$69*30</f>
        <v>30</v>
      </c>
      <c r="EF69" s="10" t="s">
        <v>60</v>
      </c>
      <c r="EG69" s="11"/>
      <c r="EH69" s="10"/>
      <c r="EI69" s="11"/>
      <c r="EJ69" s="10"/>
      <c r="EK69" s="11"/>
      <c r="EL69" s="10"/>
      <c r="EM69" s="11"/>
      <c r="EN69" s="10"/>
      <c r="EO69" s="7">
        <f>$B$69*1.4</f>
        <v>1.4</v>
      </c>
      <c r="EP69" s="7">
        <f t="shared" si="73"/>
        <v>2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/>
      <c r="B70" s="6"/>
      <c r="C70" s="6"/>
      <c r="D70" s="6" t="s">
        <v>154</v>
      </c>
      <c r="E70" s="3" t="s">
        <v>155</v>
      </c>
      <c r="F70" s="6">
        <f>COUNTIF(U70:GD70,"e")</f>
        <v>0</v>
      </c>
      <c r="G70" s="6">
        <f>COUNTIF(U70:GD70,"z")</f>
        <v>2</v>
      </c>
      <c r="H70" s="6">
        <f t="shared" si="56"/>
        <v>30</v>
      </c>
      <c r="I70" s="6">
        <f t="shared" si="57"/>
        <v>15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0</v>
      </c>
      <c r="N70" s="6">
        <f t="shared" si="62"/>
        <v>0</v>
      </c>
      <c r="O70" s="6">
        <f t="shared" si="63"/>
        <v>15</v>
      </c>
      <c r="P70" s="6">
        <f t="shared" si="64"/>
        <v>0</v>
      </c>
      <c r="Q70" s="6">
        <f t="shared" si="65"/>
        <v>0</v>
      </c>
      <c r="R70" s="7">
        <f t="shared" si="66"/>
        <v>2</v>
      </c>
      <c r="S70" s="7">
        <f t="shared" si="67"/>
        <v>1</v>
      </c>
      <c r="T70" s="7">
        <v>1.2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v>15</v>
      </c>
      <c r="DW70" s="10" t="s">
        <v>60</v>
      </c>
      <c r="DX70" s="11"/>
      <c r="DY70" s="10"/>
      <c r="DZ70" s="11"/>
      <c r="EA70" s="10"/>
      <c r="EB70" s="7">
        <v>1</v>
      </c>
      <c r="EC70" s="11"/>
      <c r="ED70" s="10"/>
      <c r="EE70" s="11"/>
      <c r="EF70" s="10"/>
      <c r="EG70" s="11"/>
      <c r="EH70" s="10"/>
      <c r="EI70" s="11">
        <v>15</v>
      </c>
      <c r="EJ70" s="10" t="s">
        <v>60</v>
      </c>
      <c r="EK70" s="11"/>
      <c r="EL70" s="10"/>
      <c r="EM70" s="11"/>
      <c r="EN70" s="10"/>
      <c r="EO70" s="7">
        <v>1</v>
      </c>
      <c r="EP70" s="7">
        <f t="shared" si="73"/>
        <v>2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>
        <v>12</v>
      </c>
      <c r="B71" s="6">
        <v>1</v>
      </c>
      <c r="C71" s="6"/>
      <c r="D71" s="6"/>
      <c r="E71" s="3" t="s">
        <v>156</v>
      </c>
      <c r="F71" s="6">
        <f>$B$71*COUNTIF(U71:GD71,"e")</f>
        <v>0</v>
      </c>
      <c r="G71" s="6">
        <f>$B$71*COUNTIF(U71:GD71,"z")</f>
        <v>3</v>
      </c>
      <c r="H71" s="6">
        <f t="shared" si="56"/>
        <v>45</v>
      </c>
      <c r="I71" s="6">
        <f t="shared" si="57"/>
        <v>15</v>
      </c>
      <c r="J71" s="6">
        <f t="shared" si="58"/>
        <v>0</v>
      </c>
      <c r="K71" s="6">
        <f t="shared" si="59"/>
        <v>0</v>
      </c>
      <c r="L71" s="6">
        <f t="shared" si="60"/>
        <v>0</v>
      </c>
      <c r="M71" s="6">
        <f t="shared" si="61"/>
        <v>15</v>
      </c>
      <c r="N71" s="6">
        <f t="shared" si="62"/>
        <v>0</v>
      </c>
      <c r="O71" s="6">
        <f t="shared" si="63"/>
        <v>15</v>
      </c>
      <c r="P71" s="6">
        <f t="shared" si="64"/>
        <v>0</v>
      </c>
      <c r="Q71" s="6">
        <f t="shared" si="65"/>
        <v>0</v>
      </c>
      <c r="R71" s="7">
        <f t="shared" si="66"/>
        <v>3</v>
      </c>
      <c r="S71" s="7">
        <f t="shared" si="67"/>
        <v>2</v>
      </c>
      <c r="T71" s="7">
        <f>$B$71*1.8</f>
        <v>1.8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>
        <f>$B$71*15</f>
        <v>15</v>
      </c>
      <c r="DW71" s="10" t="s">
        <v>60</v>
      </c>
      <c r="DX71" s="11"/>
      <c r="DY71" s="10"/>
      <c r="DZ71" s="11"/>
      <c r="EA71" s="10"/>
      <c r="EB71" s="7">
        <f>$B$71*1</f>
        <v>1</v>
      </c>
      <c r="EC71" s="11"/>
      <c r="ED71" s="10"/>
      <c r="EE71" s="11">
        <f>$B$71*15</f>
        <v>15</v>
      </c>
      <c r="EF71" s="10" t="s">
        <v>60</v>
      </c>
      <c r="EG71" s="11"/>
      <c r="EH71" s="10"/>
      <c r="EI71" s="11">
        <f>$B$71*15</f>
        <v>15</v>
      </c>
      <c r="EJ71" s="10" t="s">
        <v>60</v>
      </c>
      <c r="EK71" s="11"/>
      <c r="EL71" s="10"/>
      <c r="EM71" s="11"/>
      <c r="EN71" s="10"/>
      <c r="EO71" s="7">
        <f>$B$71*2</f>
        <v>2</v>
      </c>
      <c r="EP71" s="7">
        <f t="shared" si="73"/>
        <v>3</v>
      </c>
      <c r="EQ71" s="11"/>
      <c r="ER71" s="10"/>
      <c r="ES71" s="11"/>
      <c r="ET71" s="10"/>
      <c r="EU71" s="11"/>
      <c r="EV71" s="10"/>
      <c r="EW71" s="7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4"/>
        <v>0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>
        <v>13</v>
      </c>
      <c r="B72" s="6">
        <v>1</v>
      </c>
      <c r="C72" s="6"/>
      <c r="D72" s="6"/>
      <c r="E72" s="3" t="s">
        <v>157</v>
      </c>
      <c r="F72" s="6">
        <f>$B$72*COUNTIF(U72:GD72,"e")</f>
        <v>0</v>
      </c>
      <c r="G72" s="6">
        <f>$B$72*COUNTIF(U72:GD72,"z")</f>
        <v>2</v>
      </c>
      <c r="H72" s="6">
        <f t="shared" si="56"/>
        <v>45</v>
      </c>
      <c r="I72" s="6">
        <f t="shared" si="57"/>
        <v>15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30</v>
      </c>
      <c r="N72" s="6">
        <f t="shared" si="62"/>
        <v>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2</v>
      </c>
      <c r="S72" s="7">
        <f t="shared" si="67"/>
        <v>1.4</v>
      </c>
      <c r="T72" s="7">
        <f>$B$72*1.8</f>
        <v>1.8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>
        <f>$B$72*15</f>
        <v>15</v>
      </c>
      <c r="DW72" s="10" t="s">
        <v>60</v>
      </c>
      <c r="DX72" s="11"/>
      <c r="DY72" s="10"/>
      <c r="DZ72" s="11"/>
      <c r="EA72" s="10"/>
      <c r="EB72" s="7">
        <f>$B$72*0.6</f>
        <v>0.6</v>
      </c>
      <c r="EC72" s="11"/>
      <c r="ED72" s="10"/>
      <c r="EE72" s="11">
        <f>$B$72*30</f>
        <v>30</v>
      </c>
      <c r="EF72" s="10" t="s">
        <v>60</v>
      </c>
      <c r="EG72" s="11"/>
      <c r="EH72" s="10"/>
      <c r="EI72" s="11"/>
      <c r="EJ72" s="10"/>
      <c r="EK72" s="11"/>
      <c r="EL72" s="10"/>
      <c r="EM72" s="11"/>
      <c r="EN72" s="10"/>
      <c r="EO72" s="7">
        <f>$B$72*1.4</f>
        <v>1.4</v>
      </c>
      <c r="EP72" s="7">
        <f t="shared" si="73"/>
        <v>2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4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>
        <v>14</v>
      </c>
      <c r="B73" s="6">
        <v>1</v>
      </c>
      <c r="C73" s="6"/>
      <c r="D73" s="6"/>
      <c r="E73" s="3" t="s">
        <v>158</v>
      </c>
      <c r="F73" s="6">
        <f>$B$73*COUNTIF(U73:GD73,"e")</f>
        <v>0</v>
      </c>
      <c r="G73" s="6">
        <f>$B$73*COUNTIF(U73:GD73,"z")</f>
        <v>2</v>
      </c>
      <c r="H73" s="6">
        <f t="shared" si="56"/>
        <v>30</v>
      </c>
      <c r="I73" s="6">
        <f t="shared" si="57"/>
        <v>15</v>
      </c>
      <c r="J73" s="6">
        <f t="shared" si="58"/>
        <v>0</v>
      </c>
      <c r="K73" s="6">
        <f t="shared" si="59"/>
        <v>0</v>
      </c>
      <c r="L73" s="6">
        <f t="shared" si="60"/>
        <v>0</v>
      </c>
      <c r="M73" s="6">
        <f t="shared" si="61"/>
        <v>0</v>
      </c>
      <c r="N73" s="6">
        <f t="shared" si="62"/>
        <v>0</v>
      </c>
      <c r="O73" s="6">
        <f t="shared" si="63"/>
        <v>15</v>
      </c>
      <c r="P73" s="6">
        <f t="shared" si="64"/>
        <v>0</v>
      </c>
      <c r="Q73" s="6">
        <f t="shared" si="65"/>
        <v>0</v>
      </c>
      <c r="R73" s="7">
        <f t="shared" si="66"/>
        <v>2</v>
      </c>
      <c r="S73" s="7">
        <f t="shared" si="67"/>
        <v>1</v>
      </c>
      <c r="T73" s="7">
        <f>$B$73*1.2</f>
        <v>1.2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>
        <f>$B$73*15</f>
        <v>15</v>
      </c>
      <c r="DW73" s="10" t="s">
        <v>60</v>
      </c>
      <c r="DX73" s="11"/>
      <c r="DY73" s="10"/>
      <c r="DZ73" s="11"/>
      <c r="EA73" s="10"/>
      <c r="EB73" s="7">
        <f>$B$73*1</f>
        <v>1</v>
      </c>
      <c r="EC73" s="11"/>
      <c r="ED73" s="10"/>
      <c r="EE73" s="11"/>
      <c r="EF73" s="10"/>
      <c r="EG73" s="11"/>
      <c r="EH73" s="10"/>
      <c r="EI73" s="11">
        <f>$B$73*15</f>
        <v>15</v>
      </c>
      <c r="EJ73" s="10" t="s">
        <v>60</v>
      </c>
      <c r="EK73" s="11"/>
      <c r="EL73" s="10"/>
      <c r="EM73" s="11"/>
      <c r="EN73" s="10"/>
      <c r="EO73" s="7">
        <f>$B$73*1</f>
        <v>1</v>
      </c>
      <c r="EP73" s="7">
        <f t="shared" si="73"/>
        <v>2</v>
      </c>
      <c r="EQ73" s="11"/>
      <c r="ER73" s="10"/>
      <c r="ES73" s="11"/>
      <c r="ET73" s="10"/>
      <c r="EU73" s="11"/>
      <c r="EV73" s="10"/>
      <c r="EW73" s="7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4"/>
        <v>0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15</v>
      </c>
      <c r="B74" s="6">
        <v>1</v>
      </c>
      <c r="C74" s="6"/>
      <c r="D74" s="6"/>
      <c r="E74" s="3" t="s">
        <v>159</v>
      </c>
      <c r="F74" s="6">
        <f>$B$74*COUNTIF(U74:GD74,"e")</f>
        <v>0</v>
      </c>
      <c r="G74" s="6">
        <f>$B$74*COUNTIF(U74:GD74,"z")</f>
        <v>2</v>
      </c>
      <c r="H74" s="6">
        <f t="shared" si="56"/>
        <v>30</v>
      </c>
      <c r="I74" s="6">
        <f t="shared" si="57"/>
        <v>15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0</v>
      </c>
      <c r="N74" s="6">
        <f t="shared" si="62"/>
        <v>0</v>
      </c>
      <c r="O74" s="6">
        <f t="shared" si="63"/>
        <v>15</v>
      </c>
      <c r="P74" s="6">
        <f t="shared" si="64"/>
        <v>0</v>
      </c>
      <c r="Q74" s="6">
        <f t="shared" si="65"/>
        <v>0</v>
      </c>
      <c r="R74" s="7">
        <f t="shared" si="66"/>
        <v>2</v>
      </c>
      <c r="S74" s="7">
        <f t="shared" si="67"/>
        <v>1</v>
      </c>
      <c r="T74" s="7">
        <f>$B$74*1.2</f>
        <v>1.2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>
        <f>$B$74*15</f>
        <v>15</v>
      </c>
      <c r="DW74" s="10" t="s">
        <v>60</v>
      </c>
      <c r="DX74" s="11"/>
      <c r="DY74" s="10"/>
      <c r="DZ74" s="11"/>
      <c r="EA74" s="10"/>
      <c r="EB74" s="7">
        <f>$B$74*1</f>
        <v>1</v>
      </c>
      <c r="EC74" s="11"/>
      <c r="ED74" s="10"/>
      <c r="EE74" s="11"/>
      <c r="EF74" s="10"/>
      <c r="EG74" s="11"/>
      <c r="EH74" s="10"/>
      <c r="EI74" s="11">
        <f>$B$74*15</f>
        <v>15</v>
      </c>
      <c r="EJ74" s="10" t="s">
        <v>60</v>
      </c>
      <c r="EK74" s="11"/>
      <c r="EL74" s="10"/>
      <c r="EM74" s="11"/>
      <c r="EN74" s="10"/>
      <c r="EO74" s="7">
        <f>$B$74*1</f>
        <v>1</v>
      </c>
      <c r="EP74" s="7">
        <f t="shared" si="73"/>
        <v>2</v>
      </c>
      <c r="EQ74" s="11"/>
      <c r="ER74" s="10"/>
      <c r="ES74" s="11"/>
      <c r="ET74" s="10"/>
      <c r="EU74" s="11"/>
      <c r="EV74" s="10"/>
      <c r="EW74" s="7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4"/>
        <v>0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>
        <v>16</v>
      </c>
      <c r="B75" s="6">
        <v>1</v>
      </c>
      <c r="C75" s="6"/>
      <c r="D75" s="6"/>
      <c r="E75" s="3" t="s">
        <v>160</v>
      </c>
      <c r="F75" s="6">
        <f>$B$75*COUNTIF(U75:GD75,"e")</f>
        <v>0</v>
      </c>
      <c r="G75" s="6">
        <f>$B$75*COUNTIF(U75:GD75,"z")</f>
        <v>3</v>
      </c>
      <c r="H75" s="6">
        <f t="shared" si="56"/>
        <v>60</v>
      </c>
      <c r="I75" s="6">
        <f t="shared" si="57"/>
        <v>30</v>
      </c>
      <c r="J75" s="6">
        <f t="shared" si="58"/>
        <v>0</v>
      </c>
      <c r="K75" s="6">
        <f t="shared" si="59"/>
        <v>0</v>
      </c>
      <c r="L75" s="6">
        <f t="shared" si="60"/>
        <v>0</v>
      </c>
      <c r="M75" s="6">
        <f t="shared" si="61"/>
        <v>15</v>
      </c>
      <c r="N75" s="6">
        <f t="shared" si="62"/>
        <v>0</v>
      </c>
      <c r="O75" s="6">
        <f t="shared" si="63"/>
        <v>15</v>
      </c>
      <c r="P75" s="6">
        <f t="shared" si="64"/>
        <v>0</v>
      </c>
      <c r="Q75" s="6">
        <f t="shared" si="65"/>
        <v>0</v>
      </c>
      <c r="R75" s="7">
        <f t="shared" si="66"/>
        <v>5</v>
      </c>
      <c r="S75" s="7">
        <f t="shared" si="67"/>
        <v>2.6</v>
      </c>
      <c r="T75" s="7">
        <f>$B$75*2.4</f>
        <v>2.4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>
        <f>$B$75*30</f>
        <v>30</v>
      </c>
      <c r="ER75" s="10" t="s">
        <v>60</v>
      </c>
      <c r="ES75" s="11"/>
      <c r="ET75" s="10"/>
      <c r="EU75" s="11"/>
      <c r="EV75" s="10"/>
      <c r="EW75" s="7">
        <f>$B$75*2.4</f>
        <v>2.4</v>
      </c>
      <c r="EX75" s="11"/>
      <c r="EY75" s="10"/>
      <c r="EZ75" s="11">
        <f>$B$75*15</f>
        <v>15</v>
      </c>
      <c r="FA75" s="10" t="s">
        <v>60</v>
      </c>
      <c r="FB75" s="11"/>
      <c r="FC75" s="10"/>
      <c r="FD75" s="11">
        <f>$B$75*15</f>
        <v>15</v>
      </c>
      <c r="FE75" s="10" t="s">
        <v>60</v>
      </c>
      <c r="FF75" s="11"/>
      <c r="FG75" s="10"/>
      <c r="FH75" s="11"/>
      <c r="FI75" s="10"/>
      <c r="FJ75" s="7">
        <f>$B$75*2.6</f>
        <v>2.6</v>
      </c>
      <c r="FK75" s="7">
        <f t="shared" si="74"/>
        <v>5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">
      <c r="A76" s="6">
        <v>17</v>
      </c>
      <c r="B76" s="6">
        <v>1</v>
      </c>
      <c r="C76" s="6"/>
      <c r="D76" s="6"/>
      <c r="E76" s="3" t="s">
        <v>161</v>
      </c>
      <c r="F76" s="6">
        <f>$B$76*COUNTIF(U76:GD76,"e")</f>
        <v>0</v>
      </c>
      <c r="G76" s="6">
        <f>$B$76*COUNTIF(U76:GD76,"z")</f>
        <v>3</v>
      </c>
      <c r="H76" s="6">
        <f t="shared" si="56"/>
        <v>60</v>
      </c>
      <c r="I76" s="6">
        <f t="shared" si="57"/>
        <v>30</v>
      </c>
      <c r="J76" s="6">
        <f t="shared" si="58"/>
        <v>0</v>
      </c>
      <c r="K76" s="6">
        <f t="shared" si="59"/>
        <v>0</v>
      </c>
      <c r="L76" s="6">
        <f t="shared" si="60"/>
        <v>0</v>
      </c>
      <c r="M76" s="6">
        <f t="shared" si="61"/>
        <v>15</v>
      </c>
      <c r="N76" s="6">
        <f t="shared" si="62"/>
        <v>0</v>
      </c>
      <c r="O76" s="6">
        <f t="shared" si="63"/>
        <v>15</v>
      </c>
      <c r="P76" s="6">
        <f t="shared" si="64"/>
        <v>0</v>
      </c>
      <c r="Q76" s="6">
        <f t="shared" si="65"/>
        <v>0</v>
      </c>
      <c r="R76" s="7">
        <f t="shared" si="66"/>
        <v>5</v>
      </c>
      <c r="S76" s="7">
        <f t="shared" si="67"/>
        <v>2.6</v>
      </c>
      <c r="T76" s="7">
        <f>$B$76*2.4</f>
        <v>2.4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2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>
        <f>$B$76*30</f>
        <v>30</v>
      </c>
      <c r="ER76" s="10" t="s">
        <v>60</v>
      </c>
      <c r="ES76" s="11"/>
      <c r="ET76" s="10"/>
      <c r="EU76" s="11"/>
      <c r="EV76" s="10"/>
      <c r="EW76" s="7">
        <f>$B$76*2.4</f>
        <v>2.4</v>
      </c>
      <c r="EX76" s="11"/>
      <c r="EY76" s="10"/>
      <c r="EZ76" s="11">
        <f>$B$76*15</f>
        <v>15</v>
      </c>
      <c r="FA76" s="10" t="s">
        <v>60</v>
      </c>
      <c r="FB76" s="11"/>
      <c r="FC76" s="10"/>
      <c r="FD76" s="11">
        <f>$B$76*15</f>
        <v>15</v>
      </c>
      <c r="FE76" s="10" t="s">
        <v>60</v>
      </c>
      <c r="FF76" s="11"/>
      <c r="FG76" s="10"/>
      <c r="FH76" s="11"/>
      <c r="FI76" s="10"/>
      <c r="FJ76" s="7">
        <f>$B$76*2.6</f>
        <v>2.6</v>
      </c>
      <c r="FK76" s="7">
        <f t="shared" si="74"/>
        <v>5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5"/>
        <v>0</v>
      </c>
    </row>
    <row r="77" spans="1:188" x14ac:dyDescent="0.2">
      <c r="A77" s="6"/>
      <c r="B77" s="6"/>
      <c r="C77" s="6"/>
      <c r="D77" s="6" t="s">
        <v>162</v>
      </c>
      <c r="E77" s="3" t="s">
        <v>163</v>
      </c>
      <c r="F77" s="6">
        <f>COUNTIF(U77:GD77,"e")</f>
        <v>0</v>
      </c>
      <c r="G77" s="6">
        <f>COUNTIF(U77:GD77,"z")</f>
        <v>3</v>
      </c>
      <c r="H77" s="6">
        <f t="shared" si="56"/>
        <v>37</v>
      </c>
      <c r="I77" s="6">
        <f t="shared" si="57"/>
        <v>15</v>
      </c>
      <c r="J77" s="6">
        <f t="shared" si="58"/>
        <v>0</v>
      </c>
      <c r="K77" s="6">
        <f t="shared" si="59"/>
        <v>0</v>
      </c>
      <c r="L77" s="6">
        <f t="shared" si="60"/>
        <v>0</v>
      </c>
      <c r="M77" s="6">
        <f t="shared" si="61"/>
        <v>10</v>
      </c>
      <c r="N77" s="6">
        <f t="shared" si="62"/>
        <v>0</v>
      </c>
      <c r="O77" s="6">
        <f t="shared" si="63"/>
        <v>12</v>
      </c>
      <c r="P77" s="6">
        <f t="shared" si="64"/>
        <v>0</v>
      </c>
      <c r="Q77" s="6">
        <f t="shared" si="65"/>
        <v>0</v>
      </c>
      <c r="R77" s="7">
        <f t="shared" si="66"/>
        <v>3</v>
      </c>
      <c r="S77" s="7">
        <f t="shared" si="67"/>
        <v>2</v>
      </c>
      <c r="T77" s="7">
        <v>1.5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70"/>
        <v>0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2"/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3"/>
        <v>0</v>
      </c>
      <c r="EQ77" s="11">
        <v>15</v>
      </c>
      <c r="ER77" s="10" t="s">
        <v>60</v>
      </c>
      <c r="ES77" s="11"/>
      <c r="ET77" s="10"/>
      <c r="EU77" s="11"/>
      <c r="EV77" s="10"/>
      <c r="EW77" s="7">
        <v>1</v>
      </c>
      <c r="EX77" s="11"/>
      <c r="EY77" s="10"/>
      <c r="EZ77" s="11">
        <v>10</v>
      </c>
      <c r="FA77" s="10" t="s">
        <v>60</v>
      </c>
      <c r="FB77" s="11"/>
      <c r="FC77" s="10"/>
      <c r="FD77" s="11">
        <v>12</v>
      </c>
      <c r="FE77" s="10" t="s">
        <v>60</v>
      </c>
      <c r="FF77" s="11"/>
      <c r="FG77" s="10"/>
      <c r="FH77" s="11"/>
      <c r="FI77" s="10"/>
      <c r="FJ77" s="7">
        <v>2</v>
      </c>
      <c r="FK77" s="7">
        <f t="shared" si="74"/>
        <v>3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x14ac:dyDescent="0.2">
      <c r="A78" s="6"/>
      <c r="B78" s="6"/>
      <c r="C78" s="6"/>
      <c r="D78" s="6" t="s">
        <v>164</v>
      </c>
      <c r="E78" s="3" t="s">
        <v>165</v>
      </c>
      <c r="F78" s="6">
        <f>COUNTIF(U78:GD78,"e")</f>
        <v>0</v>
      </c>
      <c r="G78" s="6">
        <f>COUNTIF(U78:GD78,"z")</f>
        <v>1</v>
      </c>
      <c r="H78" s="6">
        <f t="shared" si="56"/>
        <v>30</v>
      </c>
      <c r="I78" s="6">
        <f t="shared" si="57"/>
        <v>0</v>
      </c>
      <c r="J78" s="6">
        <f t="shared" si="58"/>
        <v>0</v>
      </c>
      <c r="K78" s="6">
        <f t="shared" si="59"/>
        <v>30</v>
      </c>
      <c r="L78" s="6">
        <f t="shared" si="60"/>
        <v>0</v>
      </c>
      <c r="M78" s="6">
        <f t="shared" si="61"/>
        <v>0</v>
      </c>
      <c r="N78" s="6">
        <f t="shared" si="62"/>
        <v>0</v>
      </c>
      <c r="O78" s="6">
        <f t="shared" si="63"/>
        <v>0</v>
      </c>
      <c r="P78" s="6">
        <f t="shared" si="64"/>
        <v>0</v>
      </c>
      <c r="Q78" s="6">
        <f t="shared" si="65"/>
        <v>0</v>
      </c>
      <c r="R78" s="7">
        <f t="shared" si="66"/>
        <v>2</v>
      </c>
      <c r="S78" s="7">
        <f t="shared" si="67"/>
        <v>0</v>
      </c>
      <c r="T78" s="7">
        <v>1.2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8"/>
        <v>0</v>
      </c>
      <c r="AP78" s="11"/>
      <c r="AQ78" s="10"/>
      <c r="AR78" s="11"/>
      <c r="AS78" s="10"/>
      <c r="AT78" s="11"/>
      <c r="AU78" s="10"/>
      <c r="AV78" s="7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9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70"/>
        <v>0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71"/>
        <v>0</v>
      </c>
      <c r="DA78" s="11"/>
      <c r="DB78" s="10"/>
      <c r="DC78" s="11"/>
      <c r="DD78" s="10"/>
      <c r="DE78" s="11"/>
      <c r="DF78" s="10"/>
      <c r="DG78" s="7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2"/>
        <v>0</v>
      </c>
      <c r="DV78" s="11"/>
      <c r="DW78" s="10"/>
      <c r="DX78" s="11"/>
      <c r="DY78" s="10"/>
      <c r="DZ78" s="11"/>
      <c r="EA78" s="10"/>
      <c r="EB78" s="7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73"/>
        <v>0</v>
      </c>
      <c r="EQ78" s="11"/>
      <c r="ER78" s="10"/>
      <c r="ES78" s="11"/>
      <c r="ET78" s="10"/>
      <c r="EU78" s="11">
        <v>30</v>
      </c>
      <c r="EV78" s="10" t="s">
        <v>60</v>
      </c>
      <c r="EW78" s="7">
        <v>2</v>
      </c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4"/>
        <v>2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5"/>
        <v>0</v>
      </c>
    </row>
    <row r="79" spans="1:188" x14ac:dyDescent="0.2">
      <c r="A79" s="6"/>
      <c r="B79" s="6"/>
      <c r="C79" s="6"/>
      <c r="D79" s="6" t="s">
        <v>166</v>
      </c>
      <c r="E79" s="3" t="s">
        <v>167</v>
      </c>
      <c r="F79" s="6">
        <f>COUNTIF(U79:GD79,"e")</f>
        <v>0</v>
      </c>
      <c r="G79" s="6">
        <f>COUNTIF(U79:GD79,"z")</f>
        <v>1</v>
      </c>
      <c r="H79" s="6">
        <f t="shared" si="56"/>
        <v>0</v>
      </c>
      <c r="I79" s="6">
        <f t="shared" si="57"/>
        <v>0</v>
      </c>
      <c r="J79" s="6">
        <f t="shared" si="58"/>
        <v>0</v>
      </c>
      <c r="K79" s="6">
        <f t="shared" si="59"/>
        <v>0</v>
      </c>
      <c r="L79" s="6">
        <f t="shared" si="60"/>
        <v>0</v>
      </c>
      <c r="M79" s="6">
        <f t="shared" si="61"/>
        <v>0</v>
      </c>
      <c r="N79" s="6">
        <f t="shared" si="62"/>
        <v>0</v>
      </c>
      <c r="O79" s="6">
        <f t="shared" si="63"/>
        <v>0</v>
      </c>
      <c r="P79" s="6">
        <f t="shared" si="64"/>
        <v>0</v>
      </c>
      <c r="Q79" s="6">
        <f t="shared" si="65"/>
        <v>0</v>
      </c>
      <c r="R79" s="7">
        <f t="shared" si="66"/>
        <v>15</v>
      </c>
      <c r="S79" s="7">
        <f t="shared" si="67"/>
        <v>15</v>
      </c>
      <c r="T79" s="7">
        <v>0.5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8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9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70"/>
        <v>0</v>
      </c>
      <c r="CF79" s="11"/>
      <c r="CG79" s="10"/>
      <c r="CH79" s="11"/>
      <c r="CI79" s="10"/>
      <c r="CJ79" s="11"/>
      <c r="CK79" s="10"/>
      <c r="CL79" s="7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71"/>
        <v>0</v>
      </c>
      <c r="DA79" s="11"/>
      <c r="DB79" s="10"/>
      <c r="DC79" s="11"/>
      <c r="DD79" s="10"/>
      <c r="DE79" s="11"/>
      <c r="DF79" s="10"/>
      <c r="DG79" s="7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2"/>
        <v>0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3"/>
        <v>0</v>
      </c>
      <c r="EQ79" s="11"/>
      <c r="ER79" s="10"/>
      <c r="ES79" s="11"/>
      <c r="ET79" s="10"/>
      <c r="EU79" s="11"/>
      <c r="EV79" s="10"/>
      <c r="EW79" s="7"/>
      <c r="EX79" s="11"/>
      <c r="EY79" s="10"/>
      <c r="EZ79" s="11"/>
      <c r="FA79" s="10"/>
      <c r="FB79" s="11"/>
      <c r="FC79" s="10"/>
      <c r="FD79" s="11"/>
      <c r="FE79" s="10"/>
      <c r="FF79" s="11">
        <v>0</v>
      </c>
      <c r="FG79" s="10" t="s">
        <v>60</v>
      </c>
      <c r="FH79" s="11"/>
      <c r="FI79" s="10"/>
      <c r="FJ79" s="7">
        <v>15</v>
      </c>
      <c r="FK79" s="7">
        <f t="shared" si="74"/>
        <v>15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5"/>
        <v>0</v>
      </c>
    </row>
    <row r="80" spans="1:188" ht="15.95" customHeight="1" x14ac:dyDescent="0.2">
      <c r="A80" s="6"/>
      <c r="B80" s="6"/>
      <c r="C80" s="6"/>
      <c r="D80" s="6"/>
      <c r="E80" s="6" t="s">
        <v>82</v>
      </c>
      <c r="F80" s="6">
        <f t="shared" ref="F80:AK80" si="76">SUM(F39:F79)</f>
        <v>9</v>
      </c>
      <c r="G80" s="6">
        <f t="shared" si="76"/>
        <v>79</v>
      </c>
      <c r="H80" s="6">
        <f t="shared" si="76"/>
        <v>1952</v>
      </c>
      <c r="I80" s="6">
        <f t="shared" si="76"/>
        <v>880</v>
      </c>
      <c r="J80" s="6">
        <f t="shared" si="76"/>
        <v>25</v>
      </c>
      <c r="K80" s="6">
        <f t="shared" si="76"/>
        <v>30</v>
      </c>
      <c r="L80" s="6">
        <f t="shared" si="76"/>
        <v>0</v>
      </c>
      <c r="M80" s="6">
        <f t="shared" si="76"/>
        <v>850</v>
      </c>
      <c r="N80" s="6">
        <f t="shared" si="76"/>
        <v>0</v>
      </c>
      <c r="O80" s="6">
        <f t="shared" si="76"/>
        <v>167</v>
      </c>
      <c r="P80" s="6">
        <f t="shared" si="76"/>
        <v>0</v>
      </c>
      <c r="Q80" s="6">
        <f t="shared" si="76"/>
        <v>0</v>
      </c>
      <c r="R80" s="7">
        <f t="shared" si="76"/>
        <v>161</v>
      </c>
      <c r="S80" s="7">
        <f t="shared" si="76"/>
        <v>92.600000000000009</v>
      </c>
      <c r="T80" s="7">
        <f t="shared" si="76"/>
        <v>80.600000000000009</v>
      </c>
      <c r="U80" s="11">
        <f t="shared" si="76"/>
        <v>105</v>
      </c>
      <c r="V80" s="10">
        <f t="shared" si="76"/>
        <v>0</v>
      </c>
      <c r="W80" s="11">
        <f t="shared" si="76"/>
        <v>0</v>
      </c>
      <c r="X80" s="10">
        <f t="shared" si="76"/>
        <v>0</v>
      </c>
      <c r="Y80" s="11">
        <f t="shared" si="76"/>
        <v>0</v>
      </c>
      <c r="Z80" s="10">
        <f t="shared" si="76"/>
        <v>0</v>
      </c>
      <c r="AA80" s="7">
        <f t="shared" si="76"/>
        <v>7.8</v>
      </c>
      <c r="AB80" s="11">
        <f t="shared" si="76"/>
        <v>0</v>
      </c>
      <c r="AC80" s="10">
        <f t="shared" si="76"/>
        <v>0</v>
      </c>
      <c r="AD80" s="11">
        <f t="shared" si="76"/>
        <v>90</v>
      </c>
      <c r="AE80" s="10">
        <f t="shared" si="76"/>
        <v>0</v>
      </c>
      <c r="AF80" s="11">
        <f t="shared" si="76"/>
        <v>0</v>
      </c>
      <c r="AG80" s="10">
        <f t="shared" si="76"/>
        <v>0</v>
      </c>
      <c r="AH80" s="11">
        <f t="shared" si="76"/>
        <v>0</v>
      </c>
      <c r="AI80" s="10">
        <f t="shared" si="76"/>
        <v>0</v>
      </c>
      <c r="AJ80" s="11">
        <f t="shared" si="76"/>
        <v>0</v>
      </c>
      <c r="AK80" s="10">
        <f t="shared" si="76"/>
        <v>0</v>
      </c>
      <c r="AL80" s="11">
        <f t="shared" ref="AL80:BQ80" si="77">SUM(AL39:AL79)</f>
        <v>0</v>
      </c>
      <c r="AM80" s="10">
        <f t="shared" si="77"/>
        <v>0</v>
      </c>
      <c r="AN80" s="7">
        <f t="shared" si="77"/>
        <v>7.2</v>
      </c>
      <c r="AO80" s="7">
        <f t="shared" si="77"/>
        <v>15</v>
      </c>
      <c r="AP80" s="11">
        <f t="shared" si="77"/>
        <v>125</v>
      </c>
      <c r="AQ80" s="10">
        <f t="shared" si="77"/>
        <v>0</v>
      </c>
      <c r="AR80" s="11">
        <f t="shared" si="77"/>
        <v>0</v>
      </c>
      <c r="AS80" s="10">
        <f t="shared" si="77"/>
        <v>0</v>
      </c>
      <c r="AT80" s="11">
        <f t="shared" si="77"/>
        <v>0</v>
      </c>
      <c r="AU80" s="10">
        <f t="shared" si="77"/>
        <v>0</v>
      </c>
      <c r="AV80" s="7">
        <f t="shared" si="77"/>
        <v>9.6</v>
      </c>
      <c r="AW80" s="11">
        <f t="shared" si="77"/>
        <v>0</v>
      </c>
      <c r="AX80" s="10">
        <f t="shared" si="77"/>
        <v>0</v>
      </c>
      <c r="AY80" s="11">
        <f t="shared" si="77"/>
        <v>135</v>
      </c>
      <c r="AZ80" s="10">
        <f t="shared" si="77"/>
        <v>0</v>
      </c>
      <c r="BA80" s="11">
        <f t="shared" si="77"/>
        <v>0</v>
      </c>
      <c r="BB80" s="10">
        <f t="shared" si="77"/>
        <v>0</v>
      </c>
      <c r="BC80" s="11">
        <f t="shared" si="77"/>
        <v>0</v>
      </c>
      <c r="BD80" s="10">
        <f t="shared" si="77"/>
        <v>0</v>
      </c>
      <c r="BE80" s="11">
        <f t="shared" si="77"/>
        <v>0</v>
      </c>
      <c r="BF80" s="10">
        <f t="shared" si="77"/>
        <v>0</v>
      </c>
      <c r="BG80" s="11">
        <f t="shared" si="77"/>
        <v>0</v>
      </c>
      <c r="BH80" s="10">
        <f t="shared" si="77"/>
        <v>0</v>
      </c>
      <c r="BI80" s="7">
        <f t="shared" si="77"/>
        <v>11.4</v>
      </c>
      <c r="BJ80" s="7">
        <f t="shared" si="77"/>
        <v>21</v>
      </c>
      <c r="BK80" s="11">
        <f t="shared" si="77"/>
        <v>135</v>
      </c>
      <c r="BL80" s="10">
        <f t="shared" si="77"/>
        <v>0</v>
      </c>
      <c r="BM80" s="11">
        <f t="shared" si="77"/>
        <v>25</v>
      </c>
      <c r="BN80" s="10">
        <f t="shared" si="77"/>
        <v>0</v>
      </c>
      <c r="BO80" s="11">
        <f t="shared" si="77"/>
        <v>0</v>
      </c>
      <c r="BP80" s="10">
        <f t="shared" si="77"/>
        <v>0</v>
      </c>
      <c r="BQ80" s="7">
        <f t="shared" si="77"/>
        <v>11.8</v>
      </c>
      <c r="BR80" s="11">
        <f t="shared" ref="BR80:CW80" si="78">SUM(BR39:BR79)</f>
        <v>0</v>
      </c>
      <c r="BS80" s="10">
        <f t="shared" si="78"/>
        <v>0</v>
      </c>
      <c r="BT80" s="11">
        <f t="shared" si="78"/>
        <v>150</v>
      </c>
      <c r="BU80" s="10">
        <f t="shared" si="78"/>
        <v>0</v>
      </c>
      <c r="BV80" s="11">
        <f t="shared" si="78"/>
        <v>0</v>
      </c>
      <c r="BW80" s="10">
        <f t="shared" si="78"/>
        <v>0</v>
      </c>
      <c r="BX80" s="11">
        <f t="shared" si="78"/>
        <v>0</v>
      </c>
      <c r="BY80" s="10">
        <f t="shared" si="78"/>
        <v>0</v>
      </c>
      <c r="BZ80" s="11">
        <f t="shared" si="78"/>
        <v>0</v>
      </c>
      <c r="CA80" s="10">
        <f t="shared" si="78"/>
        <v>0</v>
      </c>
      <c r="CB80" s="11">
        <f t="shared" si="78"/>
        <v>0</v>
      </c>
      <c r="CC80" s="10">
        <f t="shared" si="78"/>
        <v>0</v>
      </c>
      <c r="CD80" s="7">
        <f t="shared" si="78"/>
        <v>11.2</v>
      </c>
      <c r="CE80" s="7">
        <f t="shared" si="78"/>
        <v>23</v>
      </c>
      <c r="CF80" s="11">
        <f t="shared" si="78"/>
        <v>150</v>
      </c>
      <c r="CG80" s="10">
        <f t="shared" si="78"/>
        <v>0</v>
      </c>
      <c r="CH80" s="11">
        <f t="shared" si="78"/>
        <v>0</v>
      </c>
      <c r="CI80" s="10">
        <f t="shared" si="78"/>
        <v>0</v>
      </c>
      <c r="CJ80" s="11">
        <f t="shared" si="78"/>
        <v>0</v>
      </c>
      <c r="CK80" s="10">
        <f t="shared" si="78"/>
        <v>0</v>
      </c>
      <c r="CL80" s="7">
        <f t="shared" si="78"/>
        <v>12</v>
      </c>
      <c r="CM80" s="11">
        <f t="shared" si="78"/>
        <v>0</v>
      </c>
      <c r="CN80" s="10">
        <f t="shared" si="78"/>
        <v>0</v>
      </c>
      <c r="CO80" s="11">
        <f t="shared" si="78"/>
        <v>180</v>
      </c>
      <c r="CP80" s="10">
        <f t="shared" si="78"/>
        <v>0</v>
      </c>
      <c r="CQ80" s="11">
        <f t="shared" si="78"/>
        <v>0</v>
      </c>
      <c r="CR80" s="10">
        <f t="shared" si="78"/>
        <v>0</v>
      </c>
      <c r="CS80" s="11">
        <f t="shared" si="78"/>
        <v>0</v>
      </c>
      <c r="CT80" s="10">
        <f t="shared" si="78"/>
        <v>0</v>
      </c>
      <c r="CU80" s="11">
        <f t="shared" si="78"/>
        <v>0</v>
      </c>
      <c r="CV80" s="10">
        <f t="shared" si="78"/>
        <v>0</v>
      </c>
      <c r="CW80" s="11">
        <f t="shared" si="78"/>
        <v>0</v>
      </c>
      <c r="CX80" s="10">
        <f t="shared" ref="CX80:EC80" si="79">SUM(CX39:CX79)</f>
        <v>0</v>
      </c>
      <c r="CY80" s="7">
        <f t="shared" si="79"/>
        <v>14.999999999999998</v>
      </c>
      <c r="CZ80" s="7">
        <f t="shared" si="79"/>
        <v>27</v>
      </c>
      <c r="DA80" s="11">
        <f t="shared" si="79"/>
        <v>170</v>
      </c>
      <c r="DB80" s="10">
        <f t="shared" si="79"/>
        <v>0</v>
      </c>
      <c r="DC80" s="11">
        <f t="shared" si="79"/>
        <v>0</v>
      </c>
      <c r="DD80" s="10">
        <f t="shared" si="79"/>
        <v>0</v>
      </c>
      <c r="DE80" s="11">
        <f t="shared" si="79"/>
        <v>0</v>
      </c>
      <c r="DF80" s="10">
        <f t="shared" si="79"/>
        <v>0</v>
      </c>
      <c r="DG80" s="7">
        <f t="shared" si="79"/>
        <v>12.200000000000001</v>
      </c>
      <c r="DH80" s="11">
        <f t="shared" si="79"/>
        <v>0</v>
      </c>
      <c r="DI80" s="10">
        <f t="shared" si="79"/>
        <v>0</v>
      </c>
      <c r="DJ80" s="11">
        <f t="shared" si="79"/>
        <v>150</v>
      </c>
      <c r="DK80" s="10">
        <f t="shared" si="79"/>
        <v>0</v>
      </c>
      <c r="DL80" s="11">
        <f t="shared" si="79"/>
        <v>0</v>
      </c>
      <c r="DM80" s="10">
        <f t="shared" si="79"/>
        <v>0</v>
      </c>
      <c r="DN80" s="11">
        <f t="shared" si="79"/>
        <v>50</v>
      </c>
      <c r="DO80" s="10">
        <f t="shared" si="79"/>
        <v>0</v>
      </c>
      <c r="DP80" s="11">
        <f t="shared" si="79"/>
        <v>0</v>
      </c>
      <c r="DQ80" s="10">
        <f t="shared" si="79"/>
        <v>0</v>
      </c>
      <c r="DR80" s="11">
        <f t="shared" si="79"/>
        <v>0</v>
      </c>
      <c r="DS80" s="10">
        <f t="shared" si="79"/>
        <v>0</v>
      </c>
      <c r="DT80" s="7">
        <f t="shared" si="79"/>
        <v>14.799999999999999</v>
      </c>
      <c r="DU80" s="7">
        <f t="shared" si="79"/>
        <v>27</v>
      </c>
      <c r="DV80" s="11">
        <f t="shared" si="79"/>
        <v>120</v>
      </c>
      <c r="DW80" s="10">
        <f t="shared" si="79"/>
        <v>0</v>
      </c>
      <c r="DX80" s="11">
        <f t="shared" si="79"/>
        <v>0</v>
      </c>
      <c r="DY80" s="10">
        <f t="shared" si="79"/>
        <v>0</v>
      </c>
      <c r="DZ80" s="11">
        <f t="shared" si="79"/>
        <v>0</v>
      </c>
      <c r="EA80" s="10">
        <f t="shared" si="79"/>
        <v>0</v>
      </c>
      <c r="EB80" s="7">
        <f t="shared" si="79"/>
        <v>7.1999999999999993</v>
      </c>
      <c r="EC80" s="11">
        <f t="shared" si="79"/>
        <v>0</v>
      </c>
      <c r="ED80" s="10">
        <f t="shared" ref="ED80:FI80" si="80">SUM(ED39:ED79)</f>
        <v>0</v>
      </c>
      <c r="EE80" s="11">
        <f t="shared" si="80"/>
        <v>105</v>
      </c>
      <c r="EF80" s="10">
        <f t="shared" si="80"/>
        <v>0</v>
      </c>
      <c r="EG80" s="11">
        <f t="shared" si="80"/>
        <v>0</v>
      </c>
      <c r="EH80" s="10">
        <f t="shared" si="80"/>
        <v>0</v>
      </c>
      <c r="EI80" s="11">
        <f t="shared" si="80"/>
        <v>75</v>
      </c>
      <c r="EJ80" s="10">
        <f t="shared" si="80"/>
        <v>0</v>
      </c>
      <c r="EK80" s="11">
        <f t="shared" si="80"/>
        <v>0</v>
      </c>
      <c r="EL80" s="10">
        <f t="shared" si="80"/>
        <v>0</v>
      </c>
      <c r="EM80" s="11">
        <f t="shared" si="80"/>
        <v>0</v>
      </c>
      <c r="EN80" s="10">
        <f t="shared" si="80"/>
        <v>0</v>
      </c>
      <c r="EO80" s="7">
        <f t="shared" si="80"/>
        <v>10.8</v>
      </c>
      <c r="EP80" s="7">
        <f t="shared" si="80"/>
        <v>18</v>
      </c>
      <c r="EQ80" s="11">
        <f t="shared" si="80"/>
        <v>75</v>
      </c>
      <c r="ER80" s="10">
        <f t="shared" si="80"/>
        <v>0</v>
      </c>
      <c r="ES80" s="11">
        <f t="shared" si="80"/>
        <v>0</v>
      </c>
      <c r="ET80" s="10">
        <f t="shared" si="80"/>
        <v>0</v>
      </c>
      <c r="EU80" s="11">
        <f t="shared" si="80"/>
        <v>30</v>
      </c>
      <c r="EV80" s="10">
        <f t="shared" si="80"/>
        <v>0</v>
      </c>
      <c r="EW80" s="7">
        <f t="shared" si="80"/>
        <v>7.8</v>
      </c>
      <c r="EX80" s="11">
        <f t="shared" si="80"/>
        <v>0</v>
      </c>
      <c r="EY80" s="10">
        <f t="shared" si="80"/>
        <v>0</v>
      </c>
      <c r="EZ80" s="11">
        <f t="shared" si="80"/>
        <v>40</v>
      </c>
      <c r="FA80" s="10">
        <f t="shared" si="80"/>
        <v>0</v>
      </c>
      <c r="FB80" s="11">
        <f t="shared" si="80"/>
        <v>0</v>
      </c>
      <c r="FC80" s="10">
        <f t="shared" si="80"/>
        <v>0</v>
      </c>
      <c r="FD80" s="11">
        <f t="shared" si="80"/>
        <v>42</v>
      </c>
      <c r="FE80" s="10">
        <f t="shared" si="80"/>
        <v>0</v>
      </c>
      <c r="FF80" s="11">
        <f t="shared" si="80"/>
        <v>0</v>
      </c>
      <c r="FG80" s="10">
        <f t="shared" si="80"/>
        <v>0</v>
      </c>
      <c r="FH80" s="11">
        <f t="shared" si="80"/>
        <v>0</v>
      </c>
      <c r="FI80" s="10">
        <f t="shared" si="80"/>
        <v>0</v>
      </c>
      <c r="FJ80" s="7">
        <f t="shared" ref="FJ80:GF80" si="81">SUM(FJ39:FJ79)</f>
        <v>22.2</v>
      </c>
      <c r="FK80" s="7">
        <f t="shared" si="81"/>
        <v>30</v>
      </c>
      <c r="FL80" s="11">
        <f t="shared" si="81"/>
        <v>0</v>
      </c>
      <c r="FM80" s="10">
        <f t="shared" si="81"/>
        <v>0</v>
      </c>
      <c r="FN80" s="11">
        <f t="shared" si="81"/>
        <v>0</v>
      </c>
      <c r="FO80" s="10">
        <f t="shared" si="81"/>
        <v>0</v>
      </c>
      <c r="FP80" s="11">
        <f t="shared" si="81"/>
        <v>0</v>
      </c>
      <c r="FQ80" s="10">
        <f t="shared" si="81"/>
        <v>0</v>
      </c>
      <c r="FR80" s="7">
        <f t="shared" si="81"/>
        <v>0</v>
      </c>
      <c r="FS80" s="11">
        <f t="shared" si="81"/>
        <v>0</v>
      </c>
      <c r="FT80" s="10">
        <f t="shared" si="81"/>
        <v>0</v>
      </c>
      <c r="FU80" s="11">
        <f t="shared" si="81"/>
        <v>0</v>
      </c>
      <c r="FV80" s="10">
        <f t="shared" si="81"/>
        <v>0</v>
      </c>
      <c r="FW80" s="11">
        <f t="shared" si="81"/>
        <v>0</v>
      </c>
      <c r="FX80" s="10">
        <f t="shared" si="81"/>
        <v>0</v>
      </c>
      <c r="FY80" s="11">
        <f t="shared" si="81"/>
        <v>0</v>
      </c>
      <c r="FZ80" s="10">
        <f t="shared" si="81"/>
        <v>0</v>
      </c>
      <c r="GA80" s="11">
        <f t="shared" si="81"/>
        <v>0</v>
      </c>
      <c r="GB80" s="10">
        <f t="shared" si="81"/>
        <v>0</v>
      </c>
      <c r="GC80" s="11">
        <f t="shared" si="81"/>
        <v>0</v>
      </c>
      <c r="GD80" s="10">
        <f t="shared" si="81"/>
        <v>0</v>
      </c>
      <c r="GE80" s="7">
        <f t="shared" si="81"/>
        <v>0</v>
      </c>
      <c r="GF80" s="7">
        <f t="shared" si="81"/>
        <v>0</v>
      </c>
    </row>
    <row r="81" spans="1:188" ht="20.100000000000001" customHeight="1" x14ac:dyDescent="0.2">
      <c r="A81" s="19" t="s">
        <v>168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9"/>
      <c r="GF81" s="13"/>
    </row>
    <row r="82" spans="1:188" x14ac:dyDescent="0.2">
      <c r="A82" s="20">
        <v>2</v>
      </c>
      <c r="B82" s="20">
        <v>1</v>
      </c>
      <c r="C82" s="20"/>
      <c r="D82" s="6" t="s">
        <v>169</v>
      </c>
      <c r="E82" s="3" t="s">
        <v>170</v>
      </c>
      <c r="F82" s="6">
        <f t="shared" ref="F82:F111" si="82">COUNTIF(U82:GD82,"e")</f>
        <v>0</v>
      </c>
      <c r="G82" s="6">
        <f t="shared" ref="G82:G111" si="83">COUNTIF(U82:GD82,"z")</f>
        <v>1</v>
      </c>
      <c r="H82" s="6">
        <f t="shared" ref="H82:H111" si="84">SUM(I82:Q82)</f>
        <v>30</v>
      </c>
      <c r="I82" s="6">
        <f t="shared" ref="I82:I111" si="85">U82+AP82+BK82+CF82+DA82+DV82+EQ82+FL82</f>
        <v>0</v>
      </c>
      <c r="J82" s="6">
        <f t="shared" ref="J82:J111" si="86">W82+AR82+BM82+CH82+DC82+DX82+ES82+FN82</f>
        <v>0</v>
      </c>
      <c r="K82" s="6">
        <f t="shared" ref="K82:K111" si="87">Y82+AT82+BO82+CJ82+DE82+DZ82+EU82+FP82</f>
        <v>0</v>
      </c>
      <c r="L82" s="6">
        <f t="shared" ref="L82:L111" si="88">AB82+AW82+BR82+CM82+DH82+EC82+EX82+FS82</f>
        <v>0</v>
      </c>
      <c r="M82" s="6">
        <f t="shared" ref="M82:M111" si="89">AD82+AY82+BT82+CO82+DJ82+EE82+EZ82+FU82</f>
        <v>0</v>
      </c>
      <c r="N82" s="6">
        <f t="shared" ref="N82:N111" si="90">AF82+BA82+BV82+CQ82+DL82+EG82+FB82+FW82</f>
        <v>30</v>
      </c>
      <c r="O82" s="6">
        <f t="shared" ref="O82:O111" si="91">AH82+BC82+BX82+CS82+DN82+EI82+FD82+FY82</f>
        <v>0</v>
      </c>
      <c r="P82" s="6">
        <f t="shared" ref="P82:P111" si="92">AJ82+BE82+BZ82+CU82+DP82+EK82+FF82+GA82</f>
        <v>0</v>
      </c>
      <c r="Q82" s="6">
        <f t="shared" ref="Q82:Q111" si="93">AL82+BG82+CB82+CW82+DR82+EM82+FH82+GC82</f>
        <v>0</v>
      </c>
      <c r="R82" s="7">
        <f t="shared" ref="R82:R111" si="94">AO82+BJ82+CE82+CZ82+DU82+EP82+FK82+GF82</f>
        <v>2</v>
      </c>
      <c r="S82" s="7">
        <f t="shared" ref="S82:S111" si="95">AN82+BI82+CD82+CY82+DT82+EO82+FJ82+GE82</f>
        <v>2</v>
      </c>
      <c r="T82" s="7">
        <v>1.2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ref="AO82:AO111" si="96">AA82+AN82</f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ref="BJ82:BJ111" si="97">AV82+BI82</f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>
        <v>30</v>
      </c>
      <c r="BW82" s="10" t="s">
        <v>60</v>
      </c>
      <c r="BX82" s="11"/>
      <c r="BY82" s="10"/>
      <c r="BZ82" s="11"/>
      <c r="CA82" s="10"/>
      <c r="CB82" s="11"/>
      <c r="CC82" s="10"/>
      <c r="CD82" s="7">
        <v>2</v>
      </c>
      <c r="CE82" s="7">
        <f t="shared" ref="CE82:CE111" si="98">BQ82+CD82</f>
        <v>2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ref="CZ82:CZ111" si="99">CL82+CY82</f>
        <v>0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ref="DU82:DU111" si="100">DG82+DT82</f>
        <v>0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ref="EP82:EP111" si="101">EB82+EO82</f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ref="FK82:FK111" si="102">EW82+FJ82</f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ref="GF82:GF111" si="103">FR82+GE82</f>
        <v>0</v>
      </c>
    </row>
    <row r="83" spans="1:188" x14ac:dyDescent="0.2">
      <c r="A83" s="20">
        <v>2</v>
      </c>
      <c r="B83" s="20">
        <v>1</v>
      </c>
      <c r="C83" s="20"/>
      <c r="D83" s="6" t="s">
        <v>171</v>
      </c>
      <c r="E83" s="3" t="s">
        <v>172</v>
      </c>
      <c r="F83" s="6">
        <f t="shared" si="82"/>
        <v>0</v>
      </c>
      <c r="G83" s="6">
        <f t="shared" si="83"/>
        <v>1</v>
      </c>
      <c r="H83" s="6">
        <f t="shared" si="84"/>
        <v>30</v>
      </c>
      <c r="I83" s="6">
        <f t="shared" si="85"/>
        <v>0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30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2</v>
      </c>
      <c r="S83" s="7">
        <f t="shared" si="95"/>
        <v>2</v>
      </c>
      <c r="T83" s="7">
        <v>1.2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>
        <v>30</v>
      </c>
      <c r="BW83" s="10" t="s">
        <v>60</v>
      </c>
      <c r="BX83" s="11"/>
      <c r="BY83" s="10"/>
      <c r="BZ83" s="11"/>
      <c r="CA83" s="10"/>
      <c r="CB83" s="11"/>
      <c r="CC83" s="10"/>
      <c r="CD83" s="7">
        <v>2</v>
      </c>
      <c r="CE83" s="7">
        <f t="shared" si="98"/>
        <v>2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9"/>
        <v>0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2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20">
        <v>4</v>
      </c>
      <c r="B84" s="20">
        <v>1</v>
      </c>
      <c r="C84" s="20"/>
      <c r="D84" s="6" t="s">
        <v>173</v>
      </c>
      <c r="E84" s="3" t="s">
        <v>174</v>
      </c>
      <c r="F84" s="6">
        <f t="shared" si="82"/>
        <v>0</v>
      </c>
      <c r="G84" s="6">
        <f t="shared" si="83"/>
        <v>1</v>
      </c>
      <c r="H84" s="6">
        <f t="shared" si="84"/>
        <v>60</v>
      </c>
      <c r="I84" s="6">
        <f t="shared" si="85"/>
        <v>0</v>
      </c>
      <c r="J84" s="6">
        <f t="shared" si="86"/>
        <v>0</v>
      </c>
      <c r="K84" s="6">
        <f t="shared" si="87"/>
        <v>0</v>
      </c>
      <c r="L84" s="6">
        <f t="shared" si="88"/>
        <v>0</v>
      </c>
      <c r="M84" s="6">
        <f t="shared" si="89"/>
        <v>0</v>
      </c>
      <c r="N84" s="6">
        <f t="shared" si="90"/>
        <v>60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3</v>
      </c>
      <c r="S84" s="7">
        <f t="shared" si="95"/>
        <v>3</v>
      </c>
      <c r="T84" s="7">
        <v>2.4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>
        <v>60</v>
      </c>
      <c r="CR84" s="10" t="s">
        <v>60</v>
      </c>
      <c r="CS84" s="11"/>
      <c r="CT84" s="10"/>
      <c r="CU84" s="11"/>
      <c r="CV84" s="10"/>
      <c r="CW84" s="11"/>
      <c r="CX84" s="10"/>
      <c r="CY84" s="7">
        <v>3</v>
      </c>
      <c r="CZ84" s="7">
        <f t="shared" si="99"/>
        <v>3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0"/>
        <v>0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4</v>
      </c>
      <c r="B85" s="20">
        <v>1</v>
      </c>
      <c r="C85" s="20"/>
      <c r="D85" s="6" t="s">
        <v>175</v>
      </c>
      <c r="E85" s="3" t="s">
        <v>176</v>
      </c>
      <c r="F85" s="6">
        <f t="shared" si="82"/>
        <v>0</v>
      </c>
      <c r="G85" s="6">
        <f t="shared" si="83"/>
        <v>1</v>
      </c>
      <c r="H85" s="6">
        <f t="shared" si="84"/>
        <v>60</v>
      </c>
      <c r="I85" s="6">
        <f t="shared" si="85"/>
        <v>0</v>
      </c>
      <c r="J85" s="6">
        <f t="shared" si="86"/>
        <v>0</v>
      </c>
      <c r="K85" s="6">
        <f t="shared" si="87"/>
        <v>0</v>
      </c>
      <c r="L85" s="6">
        <f t="shared" si="88"/>
        <v>0</v>
      </c>
      <c r="M85" s="6">
        <f t="shared" si="89"/>
        <v>0</v>
      </c>
      <c r="N85" s="6">
        <f t="shared" si="90"/>
        <v>60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3</v>
      </c>
      <c r="S85" s="7">
        <f t="shared" si="95"/>
        <v>3</v>
      </c>
      <c r="T85" s="7">
        <v>2.4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>
        <v>60</v>
      </c>
      <c r="CR85" s="10" t="s">
        <v>60</v>
      </c>
      <c r="CS85" s="11"/>
      <c r="CT85" s="10"/>
      <c r="CU85" s="11"/>
      <c r="CV85" s="10"/>
      <c r="CW85" s="11"/>
      <c r="CX85" s="10"/>
      <c r="CY85" s="7">
        <v>3</v>
      </c>
      <c r="CZ85" s="7">
        <f t="shared" si="99"/>
        <v>3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5</v>
      </c>
      <c r="B86" s="20">
        <v>1</v>
      </c>
      <c r="C86" s="20"/>
      <c r="D86" s="6" t="s">
        <v>177</v>
      </c>
      <c r="E86" s="3" t="s">
        <v>178</v>
      </c>
      <c r="F86" s="6">
        <f t="shared" si="82"/>
        <v>1</v>
      </c>
      <c r="G86" s="6">
        <f t="shared" si="83"/>
        <v>0</v>
      </c>
      <c r="H86" s="6">
        <f t="shared" si="84"/>
        <v>60</v>
      </c>
      <c r="I86" s="6">
        <f t="shared" si="85"/>
        <v>0</v>
      </c>
      <c r="J86" s="6">
        <f t="shared" si="86"/>
        <v>0</v>
      </c>
      <c r="K86" s="6">
        <f t="shared" si="87"/>
        <v>0</v>
      </c>
      <c r="L86" s="6">
        <f t="shared" si="88"/>
        <v>0</v>
      </c>
      <c r="M86" s="6">
        <f t="shared" si="89"/>
        <v>0</v>
      </c>
      <c r="N86" s="6">
        <f t="shared" si="90"/>
        <v>60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3</v>
      </c>
      <c r="S86" s="7">
        <f t="shared" si="95"/>
        <v>3</v>
      </c>
      <c r="T86" s="7">
        <v>2.6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9"/>
        <v>0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>
        <v>60</v>
      </c>
      <c r="DM86" s="10" t="s">
        <v>70</v>
      </c>
      <c r="DN86" s="11"/>
      <c r="DO86" s="10"/>
      <c r="DP86" s="11"/>
      <c r="DQ86" s="10"/>
      <c r="DR86" s="11"/>
      <c r="DS86" s="10"/>
      <c r="DT86" s="7">
        <v>3</v>
      </c>
      <c r="DU86" s="7">
        <f t="shared" si="100"/>
        <v>3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5</v>
      </c>
      <c r="B87" s="20">
        <v>1</v>
      </c>
      <c r="C87" s="20"/>
      <c r="D87" s="6" t="s">
        <v>179</v>
      </c>
      <c r="E87" s="3" t="s">
        <v>180</v>
      </c>
      <c r="F87" s="6">
        <f t="shared" si="82"/>
        <v>1</v>
      </c>
      <c r="G87" s="6">
        <f t="shared" si="83"/>
        <v>0</v>
      </c>
      <c r="H87" s="6">
        <f t="shared" si="84"/>
        <v>60</v>
      </c>
      <c r="I87" s="6">
        <f t="shared" si="85"/>
        <v>0</v>
      </c>
      <c r="J87" s="6">
        <f t="shared" si="86"/>
        <v>0</v>
      </c>
      <c r="K87" s="6">
        <f t="shared" si="87"/>
        <v>0</v>
      </c>
      <c r="L87" s="6">
        <f t="shared" si="88"/>
        <v>0</v>
      </c>
      <c r="M87" s="6">
        <f t="shared" si="89"/>
        <v>0</v>
      </c>
      <c r="N87" s="6">
        <f t="shared" si="90"/>
        <v>60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3</v>
      </c>
      <c r="S87" s="7">
        <f t="shared" si="95"/>
        <v>3</v>
      </c>
      <c r="T87" s="7">
        <v>2.6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>
        <v>60</v>
      </c>
      <c r="DM87" s="10" t="s">
        <v>70</v>
      </c>
      <c r="DN87" s="11"/>
      <c r="DO87" s="10"/>
      <c r="DP87" s="11"/>
      <c r="DQ87" s="10"/>
      <c r="DR87" s="11"/>
      <c r="DS87" s="10"/>
      <c r="DT87" s="7">
        <v>3</v>
      </c>
      <c r="DU87" s="7">
        <f t="shared" si="100"/>
        <v>3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0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6</v>
      </c>
      <c r="B88" s="20">
        <v>1</v>
      </c>
      <c r="C88" s="20"/>
      <c r="D88" s="6" t="s">
        <v>181</v>
      </c>
      <c r="E88" s="3" t="s">
        <v>182</v>
      </c>
      <c r="F88" s="6">
        <f t="shared" si="82"/>
        <v>0</v>
      </c>
      <c r="G88" s="6">
        <f t="shared" si="83"/>
        <v>1</v>
      </c>
      <c r="H88" s="6">
        <f t="shared" si="84"/>
        <v>30</v>
      </c>
      <c r="I88" s="6">
        <f t="shared" si="85"/>
        <v>30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2</v>
      </c>
      <c r="S88" s="7">
        <f t="shared" si="95"/>
        <v>0</v>
      </c>
      <c r="T88" s="7">
        <v>1.2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0"/>
        <v>0</v>
      </c>
      <c r="DV88" s="11">
        <v>30</v>
      </c>
      <c r="DW88" s="10" t="s">
        <v>60</v>
      </c>
      <c r="DX88" s="11"/>
      <c r="DY88" s="10"/>
      <c r="DZ88" s="11"/>
      <c r="EA88" s="10"/>
      <c r="EB88" s="7">
        <v>2</v>
      </c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2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6</v>
      </c>
      <c r="B89" s="20">
        <v>1</v>
      </c>
      <c r="C89" s="20"/>
      <c r="D89" s="6" t="s">
        <v>183</v>
      </c>
      <c r="E89" s="3" t="s">
        <v>184</v>
      </c>
      <c r="F89" s="6">
        <f t="shared" si="82"/>
        <v>0</v>
      </c>
      <c r="G89" s="6">
        <f t="shared" si="83"/>
        <v>1</v>
      </c>
      <c r="H89" s="6">
        <f t="shared" si="84"/>
        <v>30</v>
      </c>
      <c r="I89" s="6">
        <f t="shared" si="85"/>
        <v>30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2</v>
      </c>
      <c r="S89" s="7">
        <f t="shared" si="95"/>
        <v>0</v>
      </c>
      <c r="T89" s="7">
        <v>1.2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0"/>
        <v>0</v>
      </c>
      <c r="DV89" s="11">
        <v>30</v>
      </c>
      <c r="DW89" s="10" t="s">
        <v>60</v>
      </c>
      <c r="DX89" s="11"/>
      <c r="DY89" s="10"/>
      <c r="DZ89" s="11"/>
      <c r="EA89" s="10"/>
      <c r="EB89" s="7">
        <v>2</v>
      </c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2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x14ac:dyDescent="0.2">
      <c r="A90" s="20">
        <v>7</v>
      </c>
      <c r="B90" s="20">
        <v>1</v>
      </c>
      <c r="C90" s="20"/>
      <c r="D90" s="6" t="s">
        <v>185</v>
      </c>
      <c r="E90" s="3" t="s">
        <v>186</v>
      </c>
      <c r="F90" s="6">
        <f t="shared" si="82"/>
        <v>0</v>
      </c>
      <c r="G90" s="6">
        <f t="shared" si="83"/>
        <v>2</v>
      </c>
      <c r="H90" s="6">
        <f t="shared" si="84"/>
        <v>30</v>
      </c>
      <c r="I90" s="6">
        <f t="shared" si="85"/>
        <v>15</v>
      </c>
      <c r="J90" s="6">
        <f t="shared" si="86"/>
        <v>0</v>
      </c>
      <c r="K90" s="6">
        <f t="shared" si="87"/>
        <v>0</v>
      </c>
      <c r="L90" s="6">
        <f t="shared" si="88"/>
        <v>0</v>
      </c>
      <c r="M90" s="6">
        <f t="shared" si="89"/>
        <v>15</v>
      </c>
      <c r="N90" s="6">
        <f t="shared" si="90"/>
        <v>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3</v>
      </c>
      <c r="S90" s="7">
        <f t="shared" si="95"/>
        <v>1.6</v>
      </c>
      <c r="T90" s="7">
        <v>1.2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>
        <v>15</v>
      </c>
      <c r="CG90" s="10" t="s">
        <v>60</v>
      </c>
      <c r="CH90" s="11"/>
      <c r="CI90" s="10"/>
      <c r="CJ90" s="11"/>
      <c r="CK90" s="10"/>
      <c r="CL90" s="7">
        <v>1.4</v>
      </c>
      <c r="CM90" s="11"/>
      <c r="CN90" s="10"/>
      <c r="CO90" s="11">
        <v>15</v>
      </c>
      <c r="CP90" s="10" t="s">
        <v>60</v>
      </c>
      <c r="CQ90" s="11"/>
      <c r="CR90" s="10"/>
      <c r="CS90" s="11"/>
      <c r="CT90" s="10"/>
      <c r="CU90" s="11"/>
      <c r="CV90" s="10"/>
      <c r="CW90" s="11"/>
      <c r="CX90" s="10"/>
      <c r="CY90" s="7">
        <v>1.6</v>
      </c>
      <c r="CZ90" s="7">
        <f t="shared" si="99"/>
        <v>3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0"/>
        <v>0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20">
        <v>7</v>
      </c>
      <c r="B91" s="20">
        <v>1</v>
      </c>
      <c r="C91" s="20"/>
      <c r="D91" s="6" t="s">
        <v>187</v>
      </c>
      <c r="E91" s="3" t="s">
        <v>188</v>
      </c>
      <c r="F91" s="6">
        <f t="shared" si="82"/>
        <v>0</v>
      </c>
      <c r="G91" s="6">
        <f t="shared" si="83"/>
        <v>2</v>
      </c>
      <c r="H91" s="6">
        <f t="shared" si="84"/>
        <v>30</v>
      </c>
      <c r="I91" s="6">
        <f t="shared" si="85"/>
        <v>15</v>
      </c>
      <c r="J91" s="6">
        <f t="shared" si="86"/>
        <v>0</v>
      </c>
      <c r="K91" s="6">
        <f t="shared" si="87"/>
        <v>0</v>
      </c>
      <c r="L91" s="6">
        <f t="shared" si="88"/>
        <v>0</v>
      </c>
      <c r="M91" s="6">
        <f t="shared" si="89"/>
        <v>15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3</v>
      </c>
      <c r="S91" s="7">
        <f t="shared" si="95"/>
        <v>1.6</v>
      </c>
      <c r="T91" s="7">
        <v>1.2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>
        <v>15</v>
      </c>
      <c r="CG91" s="10" t="s">
        <v>60</v>
      </c>
      <c r="CH91" s="11"/>
      <c r="CI91" s="10"/>
      <c r="CJ91" s="11"/>
      <c r="CK91" s="10"/>
      <c r="CL91" s="7">
        <v>1.4</v>
      </c>
      <c r="CM91" s="11"/>
      <c r="CN91" s="10"/>
      <c r="CO91" s="11">
        <v>15</v>
      </c>
      <c r="CP91" s="10" t="s">
        <v>60</v>
      </c>
      <c r="CQ91" s="11"/>
      <c r="CR91" s="10"/>
      <c r="CS91" s="11"/>
      <c r="CT91" s="10"/>
      <c r="CU91" s="11"/>
      <c r="CV91" s="10"/>
      <c r="CW91" s="11"/>
      <c r="CX91" s="10"/>
      <c r="CY91" s="7">
        <v>1.6</v>
      </c>
      <c r="CZ91" s="7">
        <f t="shared" si="99"/>
        <v>3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0"/>
        <v>0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20">
        <v>8</v>
      </c>
      <c r="B92" s="20">
        <v>1</v>
      </c>
      <c r="C92" s="20"/>
      <c r="D92" s="6" t="s">
        <v>189</v>
      </c>
      <c r="E92" s="3" t="s">
        <v>190</v>
      </c>
      <c r="F92" s="6">
        <f t="shared" si="82"/>
        <v>0</v>
      </c>
      <c r="G92" s="6">
        <f t="shared" si="83"/>
        <v>2</v>
      </c>
      <c r="H92" s="6">
        <f t="shared" si="84"/>
        <v>45</v>
      </c>
      <c r="I92" s="6">
        <f t="shared" si="85"/>
        <v>15</v>
      </c>
      <c r="J92" s="6">
        <f t="shared" si="86"/>
        <v>0</v>
      </c>
      <c r="K92" s="6">
        <f t="shared" si="87"/>
        <v>0</v>
      </c>
      <c r="L92" s="6">
        <f t="shared" si="88"/>
        <v>0</v>
      </c>
      <c r="M92" s="6">
        <f t="shared" si="89"/>
        <v>30</v>
      </c>
      <c r="N92" s="6">
        <f t="shared" si="90"/>
        <v>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3</v>
      </c>
      <c r="S92" s="7">
        <f t="shared" si="95"/>
        <v>2</v>
      </c>
      <c r="T92" s="7">
        <v>1.8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>
        <v>15</v>
      </c>
      <c r="DB92" s="10" t="s">
        <v>60</v>
      </c>
      <c r="DC92" s="11"/>
      <c r="DD92" s="10"/>
      <c r="DE92" s="11"/>
      <c r="DF92" s="10"/>
      <c r="DG92" s="7">
        <v>1</v>
      </c>
      <c r="DH92" s="11"/>
      <c r="DI92" s="10"/>
      <c r="DJ92" s="11">
        <v>30</v>
      </c>
      <c r="DK92" s="10" t="s">
        <v>60</v>
      </c>
      <c r="DL92" s="11"/>
      <c r="DM92" s="10"/>
      <c r="DN92" s="11"/>
      <c r="DO92" s="10"/>
      <c r="DP92" s="11"/>
      <c r="DQ92" s="10"/>
      <c r="DR92" s="11"/>
      <c r="DS92" s="10"/>
      <c r="DT92" s="7">
        <v>2</v>
      </c>
      <c r="DU92" s="7">
        <f t="shared" si="100"/>
        <v>3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20">
        <v>8</v>
      </c>
      <c r="B93" s="20">
        <v>1</v>
      </c>
      <c r="C93" s="20"/>
      <c r="D93" s="6" t="s">
        <v>191</v>
      </c>
      <c r="E93" s="3" t="s">
        <v>192</v>
      </c>
      <c r="F93" s="6">
        <f t="shared" si="82"/>
        <v>0</v>
      </c>
      <c r="G93" s="6">
        <f t="shared" si="83"/>
        <v>2</v>
      </c>
      <c r="H93" s="6">
        <f t="shared" si="84"/>
        <v>45</v>
      </c>
      <c r="I93" s="6">
        <f t="shared" si="85"/>
        <v>15</v>
      </c>
      <c r="J93" s="6">
        <f t="shared" si="86"/>
        <v>0</v>
      </c>
      <c r="K93" s="6">
        <f t="shared" si="87"/>
        <v>0</v>
      </c>
      <c r="L93" s="6">
        <f t="shared" si="88"/>
        <v>0</v>
      </c>
      <c r="M93" s="6">
        <f t="shared" si="89"/>
        <v>30</v>
      </c>
      <c r="N93" s="6">
        <f t="shared" si="90"/>
        <v>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3</v>
      </c>
      <c r="S93" s="7">
        <f t="shared" si="95"/>
        <v>2</v>
      </c>
      <c r="T93" s="7">
        <v>1.8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>
        <v>15</v>
      </c>
      <c r="DB93" s="10" t="s">
        <v>60</v>
      </c>
      <c r="DC93" s="11"/>
      <c r="DD93" s="10"/>
      <c r="DE93" s="11"/>
      <c r="DF93" s="10"/>
      <c r="DG93" s="7">
        <v>1</v>
      </c>
      <c r="DH93" s="11"/>
      <c r="DI93" s="10"/>
      <c r="DJ93" s="11">
        <v>30</v>
      </c>
      <c r="DK93" s="10" t="s">
        <v>60</v>
      </c>
      <c r="DL93" s="11"/>
      <c r="DM93" s="10"/>
      <c r="DN93" s="11"/>
      <c r="DO93" s="10"/>
      <c r="DP93" s="11"/>
      <c r="DQ93" s="10"/>
      <c r="DR93" s="11"/>
      <c r="DS93" s="10"/>
      <c r="DT93" s="7">
        <v>2</v>
      </c>
      <c r="DU93" s="7">
        <f t="shared" si="100"/>
        <v>3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20">
        <v>9</v>
      </c>
      <c r="B94" s="20">
        <v>1</v>
      </c>
      <c r="C94" s="20"/>
      <c r="D94" s="6" t="s">
        <v>193</v>
      </c>
      <c r="E94" s="3" t="s">
        <v>194</v>
      </c>
      <c r="F94" s="6">
        <f t="shared" si="82"/>
        <v>1</v>
      </c>
      <c r="G94" s="6">
        <f t="shared" si="83"/>
        <v>1</v>
      </c>
      <c r="H94" s="6">
        <f t="shared" si="84"/>
        <v>50</v>
      </c>
      <c r="I94" s="6">
        <f t="shared" si="85"/>
        <v>20</v>
      </c>
      <c r="J94" s="6">
        <f t="shared" si="86"/>
        <v>0</v>
      </c>
      <c r="K94" s="6">
        <f t="shared" si="87"/>
        <v>0</v>
      </c>
      <c r="L94" s="6">
        <f t="shared" si="88"/>
        <v>0</v>
      </c>
      <c r="M94" s="6">
        <f t="shared" si="89"/>
        <v>30</v>
      </c>
      <c r="N94" s="6">
        <f t="shared" si="90"/>
        <v>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3</v>
      </c>
      <c r="S94" s="7">
        <f t="shared" si="95"/>
        <v>2</v>
      </c>
      <c r="T94" s="7">
        <v>2.2000000000000002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>
        <v>20</v>
      </c>
      <c r="DB94" s="10" t="s">
        <v>70</v>
      </c>
      <c r="DC94" s="11"/>
      <c r="DD94" s="10"/>
      <c r="DE94" s="11"/>
      <c r="DF94" s="10"/>
      <c r="DG94" s="7">
        <v>1</v>
      </c>
      <c r="DH94" s="11"/>
      <c r="DI94" s="10"/>
      <c r="DJ94" s="11">
        <v>30</v>
      </c>
      <c r="DK94" s="10" t="s">
        <v>60</v>
      </c>
      <c r="DL94" s="11"/>
      <c r="DM94" s="10"/>
      <c r="DN94" s="11"/>
      <c r="DO94" s="10"/>
      <c r="DP94" s="11"/>
      <c r="DQ94" s="10"/>
      <c r="DR94" s="11"/>
      <c r="DS94" s="10"/>
      <c r="DT94" s="7">
        <v>2</v>
      </c>
      <c r="DU94" s="7">
        <f t="shared" si="100"/>
        <v>3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1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20">
        <v>9</v>
      </c>
      <c r="B95" s="20">
        <v>1</v>
      </c>
      <c r="C95" s="20"/>
      <c r="D95" s="6" t="s">
        <v>195</v>
      </c>
      <c r="E95" s="3" t="s">
        <v>196</v>
      </c>
      <c r="F95" s="6">
        <f t="shared" si="82"/>
        <v>1</v>
      </c>
      <c r="G95" s="6">
        <f t="shared" si="83"/>
        <v>1</v>
      </c>
      <c r="H95" s="6">
        <f t="shared" si="84"/>
        <v>50</v>
      </c>
      <c r="I95" s="6">
        <f t="shared" si="85"/>
        <v>20</v>
      </c>
      <c r="J95" s="6">
        <f t="shared" si="86"/>
        <v>0</v>
      </c>
      <c r="K95" s="6">
        <f t="shared" si="87"/>
        <v>0</v>
      </c>
      <c r="L95" s="6">
        <f t="shared" si="88"/>
        <v>0</v>
      </c>
      <c r="M95" s="6">
        <f t="shared" si="89"/>
        <v>30</v>
      </c>
      <c r="N95" s="6">
        <f t="shared" si="90"/>
        <v>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3</v>
      </c>
      <c r="S95" s="7">
        <f t="shared" si="95"/>
        <v>2</v>
      </c>
      <c r="T95" s="7">
        <v>2.2000000000000002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>
        <v>20</v>
      </c>
      <c r="DB95" s="10" t="s">
        <v>70</v>
      </c>
      <c r="DC95" s="11"/>
      <c r="DD95" s="10"/>
      <c r="DE95" s="11"/>
      <c r="DF95" s="10"/>
      <c r="DG95" s="7">
        <v>1</v>
      </c>
      <c r="DH95" s="11"/>
      <c r="DI95" s="10"/>
      <c r="DJ95" s="11">
        <v>30</v>
      </c>
      <c r="DK95" s="10" t="s">
        <v>60</v>
      </c>
      <c r="DL95" s="11"/>
      <c r="DM95" s="10"/>
      <c r="DN95" s="11"/>
      <c r="DO95" s="10"/>
      <c r="DP95" s="11"/>
      <c r="DQ95" s="10"/>
      <c r="DR95" s="11"/>
      <c r="DS95" s="10"/>
      <c r="DT95" s="7">
        <v>2</v>
      </c>
      <c r="DU95" s="7">
        <f t="shared" si="100"/>
        <v>3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1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10</v>
      </c>
      <c r="B96" s="20">
        <v>1</v>
      </c>
      <c r="C96" s="20"/>
      <c r="D96" s="6" t="s">
        <v>197</v>
      </c>
      <c r="E96" s="3" t="s">
        <v>198</v>
      </c>
      <c r="F96" s="6">
        <f t="shared" si="82"/>
        <v>0</v>
      </c>
      <c r="G96" s="6">
        <f t="shared" si="83"/>
        <v>3</v>
      </c>
      <c r="H96" s="6">
        <f t="shared" si="84"/>
        <v>45</v>
      </c>
      <c r="I96" s="6">
        <f t="shared" si="85"/>
        <v>15</v>
      </c>
      <c r="J96" s="6">
        <f t="shared" si="86"/>
        <v>0</v>
      </c>
      <c r="K96" s="6">
        <f t="shared" si="87"/>
        <v>0</v>
      </c>
      <c r="L96" s="6">
        <f t="shared" si="88"/>
        <v>0</v>
      </c>
      <c r="M96" s="6">
        <f t="shared" si="89"/>
        <v>15</v>
      </c>
      <c r="N96" s="6">
        <f t="shared" si="90"/>
        <v>0</v>
      </c>
      <c r="O96" s="6">
        <f t="shared" si="91"/>
        <v>15</v>
      </c>
      <c r="P96" s="6">
        <f t="shared" si="92"/>
        <v>0</v>
      </c>
      <c r="Q96" s="6">
        <f t="shared" si="93"/>
        <v>0</v>
      </c>
      <c r="R96" s="7">
        <f t="shared" si="94"/>
        <v>3</v>
      </c>
      <c r="S96" s="7">
        <f t="shared" si="95"/>
        <v>2</v>
      </c>
      <c r="T96" s="7">
        <v>1.8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0"/>
        <v>0</v>
      </c>
      <c r="DV96" s="11">
        <v>15</v>
      </c>
      <c r="DW96" s="10" t="s">
        <v>60</v>
      </c>
      <c r="DX96" s="11"/>
      <c r="DY96" s="10"/>
      <c r="DZ96" s="11"/>
      <c r="EA96" s="10"/>
      <c r="EB96" s="7">
        <v>1</v>
      </c>
      <c r="EC96" s="11"/>
      <c r="ED96" s="10"/>
      <c r="EE96" s="11">
        <v>15</v>
      </c>
      <c r="EF96" s="10" t="s">
        <v>60</v>
      </c>
      <c r="EG96" s="11"/>
      <c r="EH96" s="10"/>
      <c r="EI96" s="11">
        <v>15</v>
      </c>
      <c r="EJ96" s="10" t="s">
        <v>60</v>
      </c>
      <c r="EK96" s="11"/>
      <c r="EL96" s="10"/>
      <c r="EM96" s="11"/>
      <c r="EN96" s="10"/>
      <c r="EO96" s="7">
        <v>2</v>
      </c>
      <c r="EP96" s="7">
        <f t="shared" si="101"/>
        <v>3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2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10</v>
      </c>
      <c r="B97" s="20">
        <v>1</v>
      </c>
      <c r="C97" s="20"/>
      <c r="D97" s="6" t="s">
        <v>199</v>
      </c>
      <c r="E97" s="3" t="s">
        <v>200</v>
      </c>
      <c r="F97" s="6">
        <f t="shared" si="82"/>
        <v>0</v>
      </c>
      <c r="G97" s="6">
        <f t="shared" si="83"/>
        <v>3</v>
      </c>
      <c r="H97" s="6">
        <f t="shared" si="84"/>
        <v>45</v>
      </c>
      <c r="I97" s="6">
        <f t="shared" si="85"/>
        <v>15</v>
      </c>
      <c r="J97" s="6">
        <f t="shared" si="86"/>
        <v>0</v>
      </c>
      <c r="K97" s="6">
        <f t="shared" si="87"/>
        <v>0</v>
      </c>
      <c r="L97" s="6">
        <f t="shared" si="88"/>
        <v>0</v>
      </c>
      <c r="M97" s="6">
        <f t="shared" si="89"/>
        <v>15</v>
      </c>
      <c r="N97" s="6">
        <f t="shared" si="90"/>
        <v>0</v>
      </c>
      <c r="O97" s="6">
        <f t="shared" si="91"/>
        <v>15</v>
      </c>
      <c r="P97" s="6">
        <f t="shared" si="92"/>
        <v>0</v>
      </c>
      <c r="Q97" s="6">
        <f t="shared" si="93"/>
        <v>0</v>
      </c>
      <c r="R97" s="7">
        <f t="shared" si="94"/>
        <v>3</v>
      </c>
      <c r="S97" s="7">
        <f t="shared" si="95"/>
        <v>2</v>
      </c>
      <c r="T97" s="7">
        <v>1.8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0"/>
        <v>0</v>
      </c>
      <c r="DV97" s="11">
        <v>15</v>
      </c>
      <c r="DW97" s="10" t="s">
        <v>60</v>
      </c>
      <c r="DX97" s="11"/>
      <c r="DY97" s="10"/>
      <c r="DZ97" s="11"/>
      <c r="EA97" s="10"/>
      <c r="EB97" s="7">
        <v>1</v>
      </c>
      <c r="EC97" s="11"/>
      <c r="ED97" s="10"/>
      <c r="EE97" s="11">
        <v>15</v>
      </c>
      <c r="EF97" s="10" t="s">
        <v>60</v>
      </c>
      <c r="EG97" s="11"/>
      <c r="EH97" s="10"/>
      <c r="EI97" s="11">
        <v>15</v>
      </c>
      <c r="EJ97" s="10" t="s">
        <v>60</v>
      </c>
      <c r="EK97" s="11"/>
      <c r="EL97" s="10"/>
      <c r="EM97" s="11"/>
      <c r="EN97" s="10"/>
      <c r="EO97" s="7">
        <v>2</v>
      </c>
      <c r="EP97" s="7">
        <f t="shared" si="101"/>
        <v>3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2"/>
        <v>0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11</v>
      </c>
      <c r="B98" s="20">
        <v>1</v>
      </c>
      <c r="C98" s="20"/>
      <c r="D98" s="6" t="s">
        <v>201</v>
      </c>
      <c r="E98" s="3" t="s">
        <v>202</v>
      </c>
      <c r="F98" s="6">
        <f t="shared" si="82"/>
        <v>0</v>
      </c>
      <c r="G98" s="6">
        <f t="shared" si="83"/>
        <v>2</v>
      </c>
      <c r="H98" s="6">
        <f t="shared" si="84"/>
        <v>45</v>
      </c>
      <c r="I98" s="6">
        <f t="shared" si="85"/>
        <v>15</v>
      </c>
      <c r="J98" s="6">
        <f t="shared" si="86"/>
        <v>0</v>
      </c>
      <c r="K98" s="6">
        <f t="shared" si="87"/>
        <v>0</v>
      </c>
      <c r="L98" s="6">
        <f t="shared" si="88"/>
        <v>0</v>
      </c>
      <c r="M98" s="6">
        <f t="shared" si="89"/>
        <v>30</v>
      </c>
      <c r="N98" s="6">
        <f t="shared" si="90"/>
        <v>0</v>
      </c>
      <c r="O98" s="6">
        <f t="shared" si="91"/>
        <v>0</v>
      </c>
      <c r="P98" s="6">
        <f t="shared" si="92"/>
        <v>0</v>
      </c>
      <c r="Q98" s="6">
        <f t="shared" si="93"/>
        <v>0</v>
      </c>
      <c r="R98" s="7">
        <f t="shared" si="94"/>
        <v>2</v>
      </c>
      <c r="S98" s="7">
        <f t="shared" si="95"/>
        <v>1.4</v>
      </c>
      <c r="T98" s="7">
        <v>1.8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>
        <v>15</v>
      </c>
      <c r="DW98" s="10" t="s">
        <v>60</v>
      </c>
      <c r="DX98" s="11"/>
      <c r="DY98" s="10"/>
      <c r="DZ98" s="11"/>
      <c r="EA98" s="10"/>
      <c r="EB98" s="7">
        <v>0.6</v>
      </c>
      <c r="EC98" s="11"/>
      <c r="ED98" s="10"/>
      <c r="EE98" s="11">
        <v>30</v>
      </c>
      <c r="EF98" s="10" t="s">
        <v>60</v>
      </c>
      <c r="EG98" s="11"/>
      <c r="EH98" s="10"/>
      <c r="EI98" s="11"/>
      <c r="EJ98" s="10"/>
      <c r="EK98" s="11"/>
      <c r="EL98" s="10"/>
      <c r="EM98" s="11"/>
      <c r="EN98" s="10"/>
      <c r="EO98" s="7">
        <v>1.4</v>
      </c>
      <c r="EP98" s="7">
        <f t="shared" si="101"/>
        <v>2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2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11</v>
      </c>
      <c r="B99" s="20">
        <v>1</v>
      </c>
      <c r="C99" s="20"/>
      <c r="D99" s="6" t="s">
        <v>203</v>
      </c>
      <c r="E99" s="3" t="s">
        <v>204</v>
      </c>
      <c r="F99" s="6">
        <f t="shared" si="82"/>
        <v>0</v>
      </c>
      <c r="G99" s="6">
        <f t="shared" si="83"/>
        <v>2</v>
      </c>
      <c r="H99" s="6">
        <f t="shared" si="84"/>
        <v>45</v>
      </c>
      <c r="I99" s="6">
        <f t="shared" si="85"/>
        <v>15</v>
      </c>
      <c r="J99" s="6">
        <f t="shared" si="86"/>
        <v>0</v>
      </c>
      <c r="K99" s="6">
        <f t="shared" si="87"/>
        <v>0</v>
      </c>
      <c r="L99" s="6">
        <f t="shared" si="88"/>
        <v>0</v>
      </c>
      <c r="M99" s="6">
        <f t="shared" si="89"/>
        <v>30</v>
      </c>
      <c r="N99" s="6">
        <f t="shared" si="90"/>
        <v>0</v>
      </c>
      <c r="O99" s="6">
        <f t="shared" si="91"/>
        <v>0</v>
      </c>
      <c r="P99" s="6">
        <f t="shared" si="92"/>
        <v>0</v>
      </c>
      <c r="Q99" s="6">
        <f t="shared" si="93"/>
        <v>0</v>
      </c>
      <c r="R99" s="7">
        <f t="shared" si="94"/>
        <v>2</v>
      </c>
      <c r="S99" s="7">
        <f t="shared" si="95"/>
        <v>1.4</v>
      </c>
      <c r="T99" s="7">
        <v>1.8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>
        <v>15</v>
      </c>
      <c r="DW99" s="10" t="s">
        <v>60</v>
      </c>
      <c r="DX99" s="11"/>
      <c r="DY99" s="10"/>
      <c r="DZ99" s="11"/>
      <c r="EA99" s="10"/>
      <c r="EB99" s="7">
        <v>0.6</v>
      </c>
      <c r="EC99" s="11"/>
      <c r="ED99" s="10"/>
      <c r="EE99" s="11">
        <v>30</v>
      </c>
      <c r="EF99" s="10" t="s">
        <v>60</v>
      </c>
      <c r="EG99" s="11"/>
      <c r="EH99" s="10"/>
      <c r="EI99" s="11"/>
      <c r="EJ99" s="10"/>
      <c r="EK99" s="11"/>
      <c r="EL99" s="10"/>
      <c r="EM99" s="11"/>
      <c r="EN99" s="10"/>
      <c r="EO99" s="7">
        <v>1.4</v>
      </c>
      <c r="EP99" s="7">
        <f t="shared" si="101"/>
        <v>2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2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12</v>
      </c>
      <c r="B100" s="20">
        <v>1</v>
      </c>
      <c r="C100" s="20"/>
      <c r="D100" s="6" t="s">
        <v>205</v>
      </c>
      <c r="E100" s="3" t="s">
        <v>206</v>
      </c>
      <c r="F100" s="6">
        <f t="shared" si="82"/>
        <v>0</v>
      </c>
      <c r="G100" s="6">
        <f t="shared" si="83"/>
        <v>3</v>
      </c>
      <c r="H100" s="6">
        <f t="shared" si="84"/>
        <v>45</v>
      </c>
      <c r="I100" s="6">
        <f t="shared" si="85"/>
        <v>15</v>
      </c>
      <c r="J100" s="6">
        <f t="shared" si="86"/>
        <v>0</v>
      </c>
      <c r="K100" s="6">
        <f t="shared" si="87"/>
        <v>0</v>
      </c>
      <c r="L100" s="6">
        <f t="shared" si="88"/>
        <v>0</v>
      </c>
      <c r="M100" s="6">
        <f t="shared" si="89"/>
        <v>15</v>
      </c>
      <c r="N100" s="6">
        <f t="shared" si="90"/>
        <v>0</v>
      </c>
      <c r="O100" s="6">
        <f t="shared" si="91"/>
        <v>15</v>
      </c>
      <c r="P100" s="6">
        <f t="shared" si="92"/>
        <v>0</v>
      </c>
      <c r="Q100" s="6">
        <f t="shared" si="93"/>
        <v>0</v>
      </c>
      <c r="R100" s="7">
        <f t="shared" si="94"/>
        <v>3</v>
      </c>
      <c r="S100" s="7">
        <f t="shared" si="95"/>
        <v>2</v>
      </c>
      <c r="T100" s="7">
        <v>1.8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/>
      <c r="DB100" s="10"/>
      <c r="DC100" s="11"/>
      <c r="DD100" s="10"/>
      <c r="DE100" s="11"/>
      <c r="DF100" s="10"/>
      <c r="DG100" s="7"/>
      <c r="DH100" s="11"/>
      <c r="DI100" s="10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0"/>
        <v>0</v>
      </c>
      <c r="DV100" s="11">
        <v>15</v>
      </c>
      <c r="DW100" s="10" t="s">
        <v>60</v>
      </c>
      <c r="DX100" s="11"/>
      <c r="DY100" s="10"/>
      <c r="DZ100" s="11"/>
      <c r="EA100" s="10"/>
      <c r="EB100" s="7">
        <v>1</v>
      </c>
      <c r="EC100" s="11"/>
      <c r="ED100" s="10"/>
      <c r="EE100" s="11">
        <v>15</v>
      </c>
      <c r="EF100" s="10" t="s">
        <v>60</v>
      </c>
      <c r="EG100" s="11"/>
      <c r="EH100" s="10"/>
      <c r="EI100" s="11">
        <v>15</v>
      </c>
      <c r="EJ100" s="10" t="s">
        <v>60</v>
      </c>
      <c r="EK100" s="11"/>
      <c r="EL100" s="10"/>
      <c r="EM100" s="11"/>
      <c r="EN100" s="10"/>
      <c r="EO100" s="7">
        <v>2</v>
      </c>
      <c r="EP100" s="7">
        <f t="shared" si="101"/>
        <v>3</v>
      </c>
      <c r="EQ100" s="11"/>
      <c r="ER100" s="10"/>
      <c r="ES100" s="11"/>
      <c r="ET100" s="10"/>
      <c r="EU100" s="11"/>
      <c r="EV100" s="10"/>
      <c r="EW100" s="7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2"/>
        <v>0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12</v>
      </c>
      <c r="B101" s="20">
        <v>1</v>
      </c>
      <c r="C101" s="20"/>
      <c r="D101" s="6" t="s">
        <v>207</v>
      </c>
      <c r="E101" s="3" t="s">
        <v>208</v>
      </c>
      <c r="F101" s="6">
        <f t="shared" si="82"/>
        <v>0</v>
      </c>
      <c r="G101" s="6">
        <f t="shared" si="83"/>
        <v>3</v>
      </c>
      <c r="H101" s="6">
        <f t="shared" si="84"/>
        <v>45</v>
      </c>
      <c r="I101" s="6">
        <f t="shared" si="85"/>
        <v>15</v>
      </c>
      <c r="J101" s="6">
        <f t="shared" si="86"/>
        <v>0</v>
      </c>
      <c r="K101" s="6">
        <f t="shared" si="87"/>
        <v>0</v>
      </c>
      <c r="L101" s="6">
        <f t="shared" si="88"/>
        <v>0</v>
      </c>
      <c r="M101" s="6">
        <f t="shared" si="89"/>
        <v>15</v>
      </c>
      <c r="N101" s="6">
        <f t="shared" si="90"/>
        <v>0</v>
      </c>
      <c r="O101" s="6">
        <f t="shared" si="91"/>
        <v>15</v>
      </c>
      <c r="P101" s="6">
        <f t="shared" si="92"/>
        <v>0</v>
      </c>
      <c r="Q101" s="6">
        <f t="shared" si="93"/>
        <v>0</v>
      </c>
      <c r="R101" s="7">
        <f t="shared" si="94"/>
        <v>3</v>
      </c>
      <c r="S101" s="7">
        <f t="shared" si="95"/>
        <v>2</v>
      </c>
      <c r="T101" s="7">
        <v>2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/>
      <c r="DB101" s="10"/>
      <c r="DC101" s="11"/>
      <c r="DD101" s="10"/>
      <c r="DE101" s="11"/>
      <c r="DF101" s="10"/>
      <c r="DG101" s="7"/>
      <c r="DH101" s="11"/>
      <c r="DI101" s="10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0"/>
        <v>0</v>
      </c>
      <c r="DV101" s="11">
        <v>15</v>
      </c>
      <c r="DW101" s="10" t="s">
        <v>60</v>
      </c>
      <c r="DX101" s="11"/>
      <c r="DY101" s="10"/>
      <c r="DZ101" s="11"/>
      <c r="EA101" s="10"/>
      <c r="EB101" s="7">
        <v>1</v>
      </c>
      <c r="EC101" s="11"/>
      <c r="ED101" s="10"/>
      <c r="EE101" s="11">
        <v>15</v>
      </c>
      <c r="EF101" s="10" t="s">
        <v>60</v>
      </c>
      <c r="EG101" s="11"/>
      <c r="EH101" s="10"/>
      <c r="EI101" s="11">
        <v>15</v>
      </c>
      <c r="EJ101" s="10" t="s">
        <v>60</v>
      </c>
      <c r="EK101" s="11"/>
      <c r="EL101" s="10"/>
      <c r="EM101" s="11"/>
      <c r="EN101" s="10"/>
      <c r="EO101" s="7">
        <v>2</v>
      </c>
      <c r="EP101" s="7">
        <f t="shared" si="101"/>
        <v>3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2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13</v>
      </c>
      <c r="B102" s="20">
        <v>1</v>
      </c>
      <c r="C102" s="20"/>
      <c r="D102" s="6" t="s">
        <v>209</v>
      </c>
      <c r="E102" s="3" t="s">
        <v>210</v>
      </c>
      <c r="F102" s="6">
        <f t="shared" si="82"/>
        <v>0</v>
      </c>
      <c r="G102" s="6">
        <f t="shared" si="83"/>
        <v>2</v>
      </c>
      <c r="H102" s="6">
        <f t="shared" si="84"/>
        <v>45</v>
      </c>
      <c r="I102" s="6">
        <f t="shared" si="85"/>
        <v>15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30</v>
      </c>
      <c r="N102" s="6">
        <f t="shared" si="90"/>
        <v>0</v>
      </c>
      <c r="O102" s="6">
        <f t="shared" si="91"/>
        <v>0</v>
      </c>
      <c r="P102" s="6">
        <f t="shared" si="92"/>
        <v>0</v>
      </c>
      <c r="Q102" s="6">
        <f t="shared" si="93"/>
        <v>0</v>
      </c>
      <c r="R102" s="7">
        <f t="shared" si="94"/>
        <v>2</v>
      </c>
      <c r="S102" s="7">
        <f t="shared" si="95"/>
        <v>1.4</v>
      </c>
      <c r="T102" s="7">
        <v>1.8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>
        <v>15</v>
      </c>
      <c r="DW102" s="10" t="s">
        <v>60</v>
      </c>
      <c r="DX102" s="11"/>
      <c r="DY102" s="10"/>
      <c r="DZ102" s="11"/>
      <c r="EA102" s="10"/>
      <c r="EB102" s="7">
        <v>0.6</v>
      </c>
      <c r="EC102" s="11"/>
      <c r="ED102" s="10"/>
      <c r="EE102" s="11">
        <v>30</v>
      </c>
      <c r="EF102" s="10" t="s">
        <v>60</v>
      </c>
      <c r="EG102" s="11"/>
      <c r="EH102" s="10"/>
      <c r="EI102" s="11"/>
      <c r="EJ102" s="10"/>
      <c r="EK102" s="11"/>
      <c r="EL102" s="10"/>
      <c r="EM102" s="11"/>
      <c r="EN102" s="10"/>
      <c r="EO102" s="7">
        <v>1.4</v>
      </c>
      <c r="EP102" s="7">
        <f t="shared" si="101"/>
        <v>2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2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13</v>
      </c>
      <c r="B103" s="20">
        <v>1</v>
      </c>
      <c r="C103" s="20"/>
      <c r="D103" s="6" t="s">
        <v>211</v>
      </c>
      <c r="E103" s="3" t="s">
        <v>212</v>
      </c>
      <c r="F103" s="6">
        <f t="shared" si="82"/>
        <v>0</v>
      </c>
      <c r="G103" s="6">
        <f t="shared" si="83"/>
        <v>2</v>
      </c>
      <c r="H103" s="6">
        <f t="shared" si="84"/>
        <v>45</v>
      </c>
      <c r="I103" s="6">
        <f t="shared" si="85"/>
        <v>15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30</v>
      </c>
      <c r="N103" s="6">
        <f t="shared" si="90"/>
        <v>0</v>
      </c>
      <c r="O103" s="6">
        <f t="shared" si="91"/>
        <v>0</v>
      </c>
      <c r="P103" s="6">
        <f t="shared" si="92"/>
        <v>0</v>
      </c>
      <c r="Q103" s="6">
        <f t="shared" si="93"/>
        <v>0</v>
      </c>
      <c r="R103" s="7">
        <f t="shared" si="94"/>
        <v>2</v>
      </c>
      <c r="S103" s="7">
        <f t="shared" si="95"/>
        <v>1.4</v>
      </c>
      <c r="T103" s="7">
        <v>1.8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>
        <v>15</v>
      </c>
      <c r="DW103" s="10" t="s">
        <v>60</v>
      </c>
      <c r="DX103" s="11"/>
      <c r="DY103" s="10"/>
      <c r="DZ103" s="11"/>
      <c r="EA103" s="10"/>
      <c r="EB103" s="7">
        <v>0.6</v>
      </c>
      <c r="EC103" s="11"/>
      <c r="ED103" s="10"/>
      <c r="EE103" s="11">
        <v>30</v>
      </c>
      <c r="EF103" s="10" t="s">
        <v>60</v>
      </c>
      <c r="EG103" s="11"/>
      <c r="EH103" s="10"/>
      <c r="EI103" s="11"/>
      <c r="EJ103" s="10"/>
      <c r="EK103" s="11"/>
      <c r="EL103" s="10"/>
      <c r="EM103" s="11"/>
      <c r="EN103" s="10"/>
      <c r="EO103" s="7">
        <v>1.4</v>
      </c>
      <c r="EP103" s="7">
        <f t="shared" si="101"/>
        <v>2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2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20">
        <v>14</v>
      </c>
      <c r="B104" s="20">
        <v>1</v>
      </c>
      <c r="C104" s="20"/>
      <c r="D104" s="6" t="s">
        <v>213</v>
      </c>
      <c r="E104" s="3" t="s">
        <v>214</v>
      </c>
      <c r="F104" s="6">
        <f t="shared" si="82"/>
        <v>0</v>
      </c>
      <c r="G104" s="6">
        <f t="shared" si="83"/>
        <v>2</v>
      </c>
      <c r="H104" s="6">
        <f t="shared" si="84"/>
        <v>30</v>
      </c>
      <c r="I104" s="6">
        <f t="shared" si="85"/>
        <v>15</v>
      </c>
      <c r="J104" s="6">
        <f t="shared" si="86"/>
        <v>0</v>
      </c>
      <c r="K104" s="6">
        <f t="shared" si="87"/>
        <v>0</v>
      </c>
      <c r="L104" s="6">
        <f t="shared" si="88"/>
        <v>0</v>
      </c>
      <c r="M104" s="6">
        <f t="shared" si="89"/>
        <v>0</v>
      </c>
      <c r="N104" s="6">
        <f t="shared" si="90"/>
        <v>0</v>
      </c>
      <c r="O104" s="6">
        <f t="shared" si="91"/>
        <v>15</v>
      </c>
      <c r="P104" s="6">
        <f t="shared" si="92"/>
        <v>0</v>
      </c>
      <c r="Q104" s="6">
        <f t="shared" si="93"/>
        <v>0</v>
      </c>
      <c r="R104" s="7">
        <f t="shared" si="94"/>
        <v>2</v>
      </c>
      <c r="S104" s="7">
        <f t="shared" si="95"/>
        <v>1</v>
      </c>
      <c r="T104" s="7">
        <v>1.2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>
        <v>15</v>
      </c>
      <c r="DW104" s="10" t="s">
        <v>60</v>
      </c>
      <c r="DX104" s="11"/>
      <c r="DY104" s="10"/>
      <c r="DZ104" s="11"/>
      <c r="EA104" s="10"/>
      <c r="EB104" s="7">
        <v>1</v>
      </c>
      <c r="EC104" s="11"/>
      <c r="ED104" s="10"/>
      <c r="EE104" s="11"/>
      <c r="EF104" s="10"/>
      <c r="EG104" s="11"/>
      <c r="EH104" s="10"/>
      <c r="EI104" s="11">
        <v>15</v>
      </c>
      <c r="EJ104" s="10" t="s">
        <v>60</v>
      </c>
      <c r="EK104" s="11"/>
      <c r="EL104" s="10"/>
      <c r="EM104" s="11"/>
      <c r="EN104" s="10"/>
      <c r="EO104" s="7">
        <v>1</v>
      </c>
      <c r="EP104" s="7">
        <f t="shared" si="101"/>
        <v>2</v>
      </c>
      <c r="EQ104" s="11"/>
      <c r="ER104" s="10"/>
      <c r="ES104" s="11"/>
      <c r="ET104" s="10"/>
      <c r="EU104" s="11"/>
      <c r="EV104" s="10"/>
      <c r="EW104" s="7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02"/>
        <v>0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20">
        <v>14</v>
      </c>
      <c r="B105" s="20">
        <v>1</v>
      </c>
      <c r="C105" s="20"/>
      <c r="D105" s="6" t="s">
        <v>215</v>
      </c>
      <c r="E105" s="3" t="s">
        <v>216</v>
      </c>
      <c r="F105" s="6">
        <f t="shared" si="82"/>
        <v>0</v>
      </c>
      <c r="G105" s="6">
        <f t="shared" si="83"/>
        <v>2</v>
      </c>
      <c r="H105" s="6">
        <f t="shared" si="84"/>
        <v>30</v>
      </c>
      <c r="I105" s="6">
        <f t="shared" si="85"/>
        <v>15</v>
      </c>
      <c r="J105" s="6">
        <f t="shared" si="86"/>
        <v>0</v>
      </c>
      <c r="K105" s="6">
        <f t="shared" si="87"/>
        <v>0</v>
      </c>
      <c r="L105" s="6">
        <f t="shared" si="88"/>
        <v>0</v>
      </c>
      <c r="M105" s="6">
        <f t="shared" si="89"/>
        <v>0</v>
      </c>
      <c r="N105" s="6">
        <f t="shared" si="90"/>
        <v>0</v>
      </c>
      <c r="O105" s="6">
        <f t="shared" si="91"/>
        <v>15</v>
      </c>
      <c r="P105" s="6">
        <f t="shared" si="92"/>
        <v>0</v>
      </c>
      <c r="Q105" s="6">
        <f t="shared" si="93"/>
        <v>0</v>
      </c>
      <c r="R105" s="7">
        <f t="shared" si="94"/>
        <v>2</v>
      </c>
      <c r="S105" s="7">
        <f t="shared" si="95"/>
        <v>1</v>
      </c>
      <c r="T105" s="7">
        <v>1.2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>
        <v>15</v>
      </c>
      <c r="DW105" s="10" t="s">
        <v>60</v>
      </c>
      <c r="DX105" s="11"/>
      <c r="DY105" s="10"/>
      <c r="DZ105" s="11"/>
      <c r="EA105" s="10"/>
      <c r="EB105" s="7">
        <v>1</v>
      </c>
      <c r="EC105" s="11"/>
      <c r="ED105" s="10"/>
      <c r="EE105" s="11"/>
      <c r="EF105" s="10"/>
      <c r="EG105" s="11"/>
      <c r="EH105" s="10"/>
      <c r="EI105" s="11">
        <v>15</v>
      </c>
      <c r="EJ105" s="10" t="s">
        <v>60</v>
      </c>
      <c r="EK105" s="11"/>
      <c r="EL105" s="10"/>
      <c r="EM105" s="11"/>
      <c r="EN105" s="10"/>
      <c r="EO105" s="7">
        <v>1</v>
      </c>
      <c r="EP105" s="7">
        <f t="shared" si="101"/>
        <v>2</v>
      </c>
      <c r="EQ105" s="11"/>
      <c r="ER105" s="10"/>
      <c r="ES105" s="11"/>
      <c r="ET105" s="10"/>
      <c r="EU105" s="11"/>
      <c r="EV105" s="10"/>
      <c r="EW105" s="7"/>
      <c r="EX105" s="11"/>
      <c r="EY105" s="10"/>
      <c r="EZ105" s="11"/>
      <c r="FA105" s="10"/>
      <c r="FB105" s="11"/>
      <c r="FC105" s="10"/>
      <c r="FD105" s="11"/>
      <c r="FE105" s="10"/>
      <c r="FF105" s="11"/>
      <c r="FG105" s="10"/>
      <c r="FH105" s="11"/>
      <c r="FI105" s="10"/>
      <c r="FJ105" s="7"/>
      <c r="FK105" s="7">
        <f t="shared" si="102"/>
        <v>0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x14ac:dyDescent="0.2">
      <c r="A106" s="20">
        <v>15</v>
      </c>
      <c r="B106" s="20">
        <v>1</v>
      </c>
      <c r="C106" s="20"/>
      <c r="D106" s="6" t="s">
        <v>217</v>
      </c>
      <c r="E106" s="3" t="s">
        <v>218</v>
      </c>
      <c r="F106" s="6">
        <f t="shared" si="82"/>
        <v>0</v>
      </c>
      <c r="G106" s="6">
        <f t="shared" si="83"/>
        <v>2</v>
      </c>
      <c r="H106" s="6">
        <f t="shared" si="84"/>
        <v>30</v>
      </c>
      <c r="I106" s="6">
        <f t="shared" si="85"/>
        <v>15</v>
      </c>
      <c r="J106" s="6">
        <f t="shared" si="86"/>
        <v>0</v>
      </c>
      <c r="K106" s="6">
        <f t="shared" si="87"/>
        <v>0</v>
      </c>
      <c r="L106" s="6">
        <f t="shared" si="88"/>
        <v>0</v>
      </c>
      <c r="M106" s="6">
        <f t="shared" si="89"/>
        <v>0</v>
      </c>
      <c r="N106" s="6">
        <f t="shared" si="90"/>
        <v>0</v>
      </c>
      <c r="O106" s="6">
        <f t="shared" si="91"/>
        <v>15</v>
      </c>
      <c r="P106" s="6">
        <f t="shared" si="92"/>
        <v>0</v>
      </c>
      <c r="Q106" s="6">
        <f t="shared" si="93"/>
        <v>0</v>
      </c>
      <c r="R106" s="7">
        <f t="shared" si="94"/>
        <v>2</v>
      </c>
      <c r="S106" s="7">
        <f t="shared" si="95"/>
        <v>1</v>
      </c>
      <c r="T106" s="7">
        <v>1.2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96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7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8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9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0"/>
        <v>0</v>
      </c>
      <c r="DV106" s="11">
        <v>15</v>
      </c>
      <c r="DW106" s="10" t="s">
        <v>60</v>
      </c>
      <c r="DX106" s="11"/>
      <c r="DY106" s="10"/>
      <c r="DZ106" s="11"/>
      <c r="EA106" s="10"/>
      <c r="EB106" s="7">
        <v>1</v>
      </c>
      <c r="EC106" s="11"/>
      <c r="ED106" s="10"/>
      <c r="EE106" s="11"/>
      <c r="EF106" s="10"/>
      <c r="EG106" s="11"/>
      <c r="EH106" s="10"/>
      <c r="EI106" s="11">
        <v>15</v>
      </c>
      <c r="EJ106" s="10" t="s">
        <v>60</v>
      </c>
      <c r="EK106" s="11"/>
      <c r="EL106" s="10"/>
      <c r="EM106" s="11"/>
      <c r="EN106" s="10"/>
      <c r="EO106" s="7">
        <v>1</v>
      </c>
      <c r="EP106" s="7">
        <f t="shared" si="101"/>
        <v>2</v>
      </c>
      <c r="EQ106" s="11"/>
      <c r="ER106" s="10"/>
      <c r="ES106" s="11"/>
      <c r="ET106" s="10"/>
      <c r="EU106" s="11"/>
      <c r="EV106" s="10"/>
      <c r="EW106" s="7"/>
      <c r="EX106" s="11"/>
      <c r="EY106" s="10"/>
      <c r="EZ106" s="11"/>
      <c r="FA106" s="10"/>
      <c r="FB106" s="11"/>
      <c r="FC106" s="10"/>
      <c r="FD106" s="11"/>
      <c r="FE106" s="10"/>
      <c r="FF106" s="11"/>
      <c r="FG106" s="10"/>
      <c r="FH106" s="11"/>
      <c r="FI106" s="10"/>
      <c r="FJ106" s="7"/>
      <c r="FK106" s="7">
        <f t="shared" si="102"/>
        <v>0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3"/>
        <v>0</v>
      </c>
    </row>
    <row r="107" spans="1:188" x14ac:dyDescent="0.2">
      <c r="A107" s="20">
        <v>15</v>
      </c>
      <c r="B107" s="20">
        <v>1</v>
      </c>
      <c r="C107" s="20"/>
      <c r="D107" s="6" t="s">
        <v>219</v>
      </c>
      <c r="E107" s="3" t="s">
        <v>220</v>
      </c>
      <c r="F107" s="6">
        <f t="shared" si="82"/>
        <v>0</v>
      </c>
      <c r="G107" s="6">
        <f t="shared" si="83"/>
        <v>2</v>
      </c>
      <c r="H107" s="6">
        <f t="shared" si="84"/>
        <v>30</v>
      </c>
      <c r="I107" s="6">
        <f t="shared" si="85"/>
        <v>15</v>
      </c>
      <c r="J107" s="6">
        <f t="shared" si="86"/>
        <v>0</v>
      </c>
      <c r="K107" s="6">
        <f t="shared" si="87"/>
        <v>0</v>
      </c>
      <c r="L107" s="6">
        <f t="shared" si="88"/>
        <v>0</v>
      </c>
      <c r="M107" s="6">
        <f t="shared" si="89"/>
        <v>0</v>
      </c>
      <c r="N107" s="6">
        <f t="shared" si="90"/>
        <v>0</v>
      </c>
      <c r="O107" s="6">
        <f t="shared" si="91"/>
        <v>15</v>
      </c>
      <c r="P107" s="6">
        <f t="shared" si="92"/>
        <v>0</v>
      </c>
      <c r="Q107" s="6">
        <f t="shared" si="93"/>
        <v>0</v>
      </c>
      <c r="R107" s="7">
        <f t="shared" si="94"/>
        <v>2</v>
      </c>
      <c r="S107" s="7">
        <f t="shared" si="95"/>
        <v>1</v>
      </c>
      <c r="T107" s="7">
        <v>1.2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96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7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8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9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0"/>
        <v>0</v>
      </c>
      <c r="DV107" s="11">
        <v>15</v>
      </c>
      <c r="DW107" s="10" t="s">
        <v>60</v>
      </c>
      <c r="DX107" s="11"/>
      <c r="DY107" s="10"/>
      <c r="DZ107" s="11"/>
      <c r="EA107" s="10"/>
      <c r="EB107" s="7">
        <v>1</v>
      </c>
      <c r="EC107" s="11"/>
      <c r="ED107" s="10"/>
      <c r="EE107" s="11"/>
      <c r="EF107" s="10"/>
      <c r="EG107" s="11"/>
      <c r="EH107" s="10"/>
      <c r="EI107" s="11">
        <v>15</v>
      </c>
      <c r="EJ107" s="10" t="s">
        <v>60</v>
      </c>
      <c r="EK107" s="11"/>
      <c r="EL107" s="10"/>
      <c r="EM107" s="11"/>
      <c r="EN107" s="10"/>
      <c r="EO107" s="7">
        <v>1</v>
      </c>
      <c r="EP107" s="7">
        <f t="shared" si="101"/>
        <v>2</v>
      </c>
      <c r="EQ107" s="11"/>
      <c r="ER107" s="10"/>
      <c r="ES107" s="11"/>
      <c r="ET107" s="10"/>
      <c r="EU107" s="11"/>
      <c r="EV107" s="10"/>
      <c r="EW107" s="7"/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02"/>
        <v>0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3"/>
        <v>0</v>
      </c>
    </row>
    <row r="108" spans="1:188" x14ac:dyDescent="0.2">
      <c r="A108" s="20">
        <v>16</v>
      </c>
      <c r="B108" s="20">
        <v>1</v>
      </c>
      <c r="C108" s="20"/>
      <c r="D108" s="6" t="s">
        <v>221</v>
      </c>
      <c r="E108" s="3" t="s">
        <v>222</v>
      </c>
      <c r="F108" s="6">
        <f t="shared" si="82"/>
        <v>0</v>
      </c>
      <c r="G108" s="6">
        <f t="shared" si="83"/>
        <v>3</v>
      </c>
      <c r="H108" s="6">
        <f t="shared" si="84"/>
        <v>60</v>
      </c>
      <c r="I108" s="6">
        <f t="shared" si="85"/>
        <v>30</v>
      </c>
      <c r="J108" s="6">
        <f t="shared" si="86"/>
        <v>0</v>
      </c>
      <c r="K108" s="6">
        <f t="shared" si="87"/>
        <v>0</v>
      </c>
      <c r="L108" s="6">
        <f t="shared" si="88"/>
        <v>0</v>
      </c>
      <c r="M108" s="6">
        <f t="shared" si="89"/>
        <v>15</v>
      </c>
      <c r="N108" s="6">
        <f t="shared" si="90"/>
        <v>0</v>
      </c>
      <c r="O108" s="6">
        <f t="shared" si="91"/>
        <v>15</v>
      </c>
      <c r="P108" s="6">
        <f t="shared" si="92"/>
        <v>0</v>
      </c>
      <c r="Q108" s="6">
        <f t="shared" si="93"/>
        <v>0</v>
      </c>
      <c r="R108" s="7">
        <f t="shared" si="94"/>
        <v>5</v>
      </c>
      <c r="S108" s="7">
        <f t="shared" si="95"/>
        <v>2.6</v>
      </c>
      <c r="T108" s="7">
        <v>2.4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96"/>
        <v>0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97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98"/>
        <v>0</v>
      </c>
      <c r="CF108" s="11"/>
      <c r="CG108" s="10"/>
      <c r="CH108" s="11"/>
      <c r="CI108" s="10"/>
      <c r="CJ108" s="11"/>
      <c r="CK108" s="10"/>
      <c r="CL108" s="7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99"/>
        <v>0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0"/>
        <v>0</v>
      </c>
      <c r="DV108" s="11"/>
      <c r="DW108" s="10"/>
      <c r="DX108" s="11"/>
      <c r="DY108" s="10"/>
      <c r="DZ108" s="11"/>
      <c r="EA108" s="10"/>
      <c r="EB108" s="7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01"/>
        <v>0</v>
      </c>
      <c r="EQ108" s="11">
        <v>30</v>
      </c>
      <c r="ER108" s="10" t="s">
        <v>60</v>
      </c>
      <c r="ES108" s="11"/>
      <c r="ET108" s="10"/>
      <c r="EU108" s="11"/>
      <c r="EV108" s="10"/>
      <c r="EW108" s="7">
        <v>2.4</v>
      </c>
      <c r="EX108" s="11"/>
      <c r="EY108" s="10"/>
      <c r="EZ108" s="11">
        <v>15</v>
      </c>
      <c r="FA108" s="10" t="s">
        <v>60</v>
      </c>
      <c r="FB108" s="11"/>
      <c r="FC108" s="10"/>
      <c r="FD108" s="11">
        <v>15</v>
      </c>
      <c r="FE108" s="10" t="s">
        <v>60</v>
      </c>
      <c r="FF108" s="11"/>
      <c r="FG108" s="10"/>
      <c r="FH108" s="11"/>
      <c r="FI108" s="10"/>
      <c r="FJ108" s="7">
        <v>2.6</v>
      </c>
      <c r="FK108" s="7">
        <f t="shared" si="102"/>
        <v>5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3"/>
        <v>0</v>
      </c>
    </row>
    <row r="109" spans="1:188" x14ac:dyDescent="0.2">
      <c r="A109" s="20">
        <v>16</v>
      </c>
      <c r="B109" s="20">
        <v>1</v>
      </c>
      <c r="C109" s="20"/>
      <c r="D109" s="6" t="s">
        <v>223</v>
      </c>
      <c r="E109" s="3" t="s">
        <v>224</v>
      </c>
      <c r="F109" s="6">
        <f t="shared" si="82"/>
        <v>0</v>
      </c>
      <c r="G109" s="6">
        <f t="shared" si="83"/>
        <v>3</v>
      </c>
      <c r="H109" s="6">
        <f t="shared" si="84"/>
        <v>60</v>
      </c>
      <c r="I109" s="6">
        <f t="shared" si="85"/>
        <v>30</v>
      </c>
      <c r="J109" s="6">
        <f t="shared" si="86"/>
        <v>0</v>
      </c>
      <c r="K109" s="6">
        <f t="shared" si="87"/>
        <v>0</v>
      </c>
      <c r="L109" s="6">
        <f t="shared" si="88"/>
        <v>0</v>
      </c>
      <c r="M109" s="6">
        <f t="shared" si="89"/>
        <v>15</v>
      </c>
      <c r="N109" s="6">
        <f t="shared" si="90"/>
        <v>0</v>
      </c>
      <c r="O109" s="6">
        <f t="shared" si="91"/>
        <v>15</v>
      </c>
      <c r="P109" s="6">
        <f t="shared" si="92"/>
        <v>0</v>
      </c>
      <c r="Q109" s="6">
        <f t="shared" si="93"/>
        <v>0</v>
      </c>
      <c r="R109" s="7">
        <f t="shared" si="94"/>
        <v>5</v>
      </c>
      <c r="S109" s="7">
        <f t="shared" si="95"/>
        <v>2.6</v>
      </c>
      <c r="T109" s="7">
        <v>2.4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96"/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97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98"/>
        <v>0</v>
      </c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99"/>
        <v>0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0"/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01"/>
        <v>0</v>
      </c>
      <c r="EQ109" s="11">
        <v>30</v>
      </c>
      <c r="ER109" s="10" t="s">
        <v>60</v>
      </c>
      <c r="ES109" s="11"/>
      <c r="ET109" s="10"/>
      <c r="EU109" s="11"/>
      <c r="EV109" s="10"/>
      <c r="EW109" s="7">
        <v>2.4</v>
      </c>
      <c r="EX109" s="11"/>
      <c r="EY109" s="10"/>
      <c r="EZ109" s="11">
        <v>15</v>
      </c>
      <c r="FA109" s="10" t="s">
        <v>60</v>
      </c>
      <c r="FB109" s="11"/>
      <c r="FC109" s="10"/>
      <c r="FD109" s="11">
        <v>15</v>
      </c>
      <c r="FE109" s="10" t="s">
        <v>60</v>
      </c>
      <c r="FF109" s="11"/>
      <c r="FG109" s="10"/>
      <c r="FH109" s="11"/>
      <c r="FI109" s="10"/>
      <c r="FJ109" s="7">
        <v>2.6</v>
      </c>
      <c r="FK109" s="7">
        <f t="shared" si="102"/>
        <v>5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3"/>
        <v>0</v>
      </c>
    </row>
    <row r="110" spans="1:188" x14ac:dyDescent="0.2">
      <c r="A110" s="20">
        <v>17</v>
      </c>
      <c r="B110" s="20">
        <v>1</v>
      </c>
      <c r="C110" s="20"/>
      <c r="D110" s="6" t="s">
        <v>225</v>
      </c>
      <c r="E110" s="3" t="s">
        <v>226</v>
      </c>
      <c r="F110" s="6">
        <f t="shared" si="82"/>
        <v>0</v>
      </c>
      <c r="G110" s="6">
        <f t="shared" si="83"/>
        <v>3</v>
      </c>
      <c r="H110" s="6">
        <f t="shared" si="84"/>
        <v>60</v>
      </c>
      <c r="I110" s="6">
        <f t="shared" si="85"/>
        <v>30</v>
      </c>
      <c r="J110" s="6">
        <f t="shared" si="86"/>
        <v>0</v>
      </c>
      <c r="K110" s="6">
        <f t="shared" si="87"/>
        <v>0</v>
      </c>
      <c r="L110" s="6">
        <f t="shared" si="88"/>
        <v>0</v>
      </c>
      <c r="M110" s="6">
        <f t="shared" si="89"/>
        <v>15</v>
      </c>
      <c r="N110" s="6">
        <f t="shared" si="90"/>
        <v>0</v>
      </c>
      <c r="O110" s="6">
        <f t="shared" si="91"/>
        <v>15</v>
      </c>
      <c r="P110" s="6">
        <f t="shared" si="92"/>
        <v>0</v>
      </c>
      <c r="Q110" s="6">
        <f t="shared" si="93"/>
        <v>0</v>
      </c>
      <c r="R110" s="7">
        <f t="shared" si="94"/>
        <v>5</v>
      </c>
      <c r="S110" s="7">
        <f t="shared" si="95"/>
        <v>2.6</v>
      </c>
      <c r="T110" s="7">
        <v>2.4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96"/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97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98"/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99"/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00"/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01"/>
        <v>0</v>
      </c>
      <c r="EQ110" s="11">
        <v>30</v>
      </c>
      <c r="ER110" s="10" t="s">
        <v>60</v>
      </c>
      <c r="ES110" s="11"/>
      <c r="ET110" s="10"/>
      <c r="EU110" s="11"/>
      <c r="EV110" s="10"/>
      <c r="EW110" s="7">
        <v>2.4</v>
      </c>
      <c r="EX110" s="11"/>
      <c r="EY110" s="10"/>
      <c r="EZ110" s="11">
        <v>15</v>
      </c>
      <c r="FA110" s="10" t="s">
        <v>60</v>
      </c>
      <c r="FB110" s="11"/>
      <c r="FC110" s="10"/>
      <c r="FD110" s="11">
        <v>15</v>
      </c>
      <c r="FE110" s="10" t="s">
        <v>60</v>
      </c>
      <c r="FF110" s="11"/>
      <c r="FG110" s="10"/>
      <c r="FH110" s="11"/>
      <c r="FI110" s="10"/>
      <c r="FJ110" s="7">
        <v>2.6</v>
      </c>
      <c r="FK110" s="7">
        <f t="shared" si="102"/>
        <v>5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03"/>
        <v>0</v>
      </c>
    </row>
    <row r="111" spans="1:188" x14ac:dyDescent="0.2">
      <c r="A111" s="20">
        <v>17</v>
      </c>
      <c r="B111" s="20">
        <v>1</v>
      </c>
      <c r="C111" s="20"/>
      <c r="D111" s="6" t="s">
        <v>227</v>
      </c>
      <c r="E111" s="3" t="s">
        <v>228</v>
      </c>
      <c r="F111" s="6">
        <f t="shared" si="82"/>
        <v>0</v>
      </c>
      <c r="G111" s="6">
        <f t="shared" si="83"/>
        <v>3</v>
      </c>
      <c r="H111" s="6">
        <f t="shared" si="84"/>
        <v>60</v>
      </c>
      <c r="I111" s="6">
        <f t="shared" si="85"/>
        <v>30</v>
      </c>
      <c r="J111" s="6">
        <f t="shared" si="86"/>
        <v>0</v>
      </c>
      <c r="K111" s="6">
        <f t="shared" si="87"/>
        <v>0</v>
      </c>
      <c r="L111" s="6">
        <f t="shared" si="88"/>
        <v>0</v>
      </c>
      <c r="M111" s="6">
        <f t="shared" si="89"/>
        <v>15</v>
      </c>
      <c r="N111" s="6">
        <f t="shared" si="90"/>
        <v>0</v>
      </c>
      <c r="O111" s="6">
        <f t="shared" si="91"/>
        <v>15</v>
      </c>
      <c r="P111" s="6">
        <f t="shared" si="92"/>
        <v>0</v>
      </c>
      <c r="Q111" s="6">
        <f t="shared" si="93"/>
        <v>0</v>
      </c>
      <c r="R111" s="7">
        <f t="shared" si="94"/>
        <v>5</v>
      </c>
      <c r="S111" s="7">
        <f t="shared" si="95"/>
        <v>2.6</v>
      </c>
      <c r="T111" s="7">
        <v>2.4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96"/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97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98"/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99"/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00"/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01"/>
        <v>0</v>
      </c>
      <c r="EQ111" s="11">
        <v>30</v>
      </c>
      <c r="ER111" s="10" t="s">
        <v>60</v>
      </c>
      <c r="ES111" s="11"/>
      <c r="ET111" s="10"/>
      <c r="EU111" s="11"/>
      <c r="EV111" s="10"/>
      <c r="EW111" s="7">
        <v>2.4</v>
      </c>
      <c r="EX111" s="11"/>
      <c r="EY111" s="10"/>
      <c r="EZ111" s="11">
        <v>15</v>
      </c>
      <c r="FA111" s="10" t="s">
        <v>60</v>
      </c>
      <c r="FB111" s="11"/>
      <c r="FC111" s="10"/>
      <c r="FD111" s="11">
        <v>15</v>
      </c>
      <c r="FE111" s="10" t="s">
        <v>60</v>
      </c>
      <c r="FF111" s="11"/>
      <c r="FG111" s="10"/>
      <c r="FH111" s="11"/>
      <c r="FI111" s="10"/>
      <c r="FJ111" s="7">
        <v>2.6</v>
      </c>
      <c r="FK111" s="7">
        <f t="shared" si="102"/>
        <v>5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03"/>
        <v>0</v>
      </c>
    </row>
    <row r="112" spans="1:188" ht="20.100000000000001" customHeight="1" x14ac:dyDescent="0.2">
      <c r="A112" s="19" t="s">
        <v>229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9"/>
      <c r="GF112" s="13"/>
    </row>
    <row r="113" spans="1:188" x14ac:dyDescent="0.2">
      <c r="A113" s="6"/>
      <c r="B113" s="6"/>
      <c r="C113" s="6"/>
      <c r="D113" s="6" t="s">
        <v>230</v>
      </c>
      <c r="E113" s="3" t="s">
        <v>231</v>
      </c>
      <c r="F113" s="6">
        <f>COUNTIF(U113:GD113,"e")</f>
        <v>0</v>
      </c>
      <c r="G113" s="6">
        <f>COUNTIF(U113:GD113,"z")</f>
        <v>1</v>
      </c>
      <c r="H113" s="6">
        <f>SUM(I113:Q113)</f>
        <v>6</v>
      </c>
      <c r="I113" s="6">
        <f>U113+AP113+BK113+CF113+DA113+DV113+EQ113+FL113</f>
        <v>0</v>
      </c>
      <c r="J113" s="6">
        <f>W113+AR113+BM113+CH113+DC113+DX113+ES113+FN113</f>
        <v>0</v>
      </c>
      <c r="K113" s="6">
        <f>Y113+AT113+BO113+CJ113+DE113+DZ113+EU113+FP113</f>
        <v>0</v>
      </c>
      <c r="L113" s="6">
        <f>AB113+AW113+BR113+CM113+DH113+EC113+EX113+FS113</f>
        <v>0</v>
      </c>
      <c r="M113" s="6">
        <f>AD113+AY113+BT113+CO113+DJ113+EE113+EZ113+FU113</f>
        <v>0</v>
      </c>
      <c r="N113" s="6">
        <f>AF113+BA113+BV113+CQ113+DL113+EG113+FB113+FW113</f>
        <v>0</v>
      </c>
      <c r="O113" s="6">
        <f>AH113+BC113+BX113+CS113+DN113+EI113+FD113+FY113</f>
        <v>0</v>
      </c>
      <c r="P113" s="6">
        <f>AJ113+BE113+BZ113+CU113+DP113+EK113+FF113+GA113</f>
        <v>0</v>
      </c>
      <c r="Q113" s="6">
        <f>AL113+BG113+CB113+CW113+DR113+EM113+FH113+GC113</f>
        <v>6</v>
      </c>
      <c r="R113" s="7">
        <f>AO113+BJ113+CE113+CZ113+DU113+EP113+FK113+GF113</f>
        <v>6</v>
      </c>
      <c r="S113" s="7">
        <f>AN113+BI113+CD113+CY113+DT113+EO113+FJ113+GE113</f>
        <v>6</v>
      </c>
      <c r="T113" s="7">
        <v>0.2</v>
      </c>
      <c r="U113" s="11"/>
      <c r="V113" s="10"/>
      <c r="W113" s="11"/>
      <c r="X113" s="10"/>
      <c r="Y113" s="11"/>
      <c r="Z113" s="10"/>
      <c r="AA113" s="7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AA113+AN113</f>
        <v>0</v>
      </c>
      <c r="AP113" s="11"/>
      <c r="AQ113" s="10"/>
      <c r="AR113" s="11"/>
      <c r="AS113" s="10"/>
      <c r="AT113" s="11"/>
      <c r="AU113" s="10"/>
      <c r="AV113" s="7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AV113+BI113</f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BQ113+CD113</f>
        <v>0</v>
      </c>
      <c r="CF113" s="11"/>
      <c r="CG113" s="10"/>
      <c r="CH113" s="11"/>
      <c r="CI113" s="10"/>
      <c r="CJ113" s="11"/>
      <c r="CK113" s="10"/>
      <c r="CL113" s="7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CL113+CY113</f>
        <v>0</v>
      </c>
      <c r="DA113" s="11"/>
      <c r="DB113" s="10"/>
      <c r="DC113" s="11"/>
      <c r="DD113" s="10"/>
      <c r="DE113" s="11"/>
      <c r="DF113" s="10"/>
      <c r="DG113" s="7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DG113+DT113</f>
        <v>0</v>
      </c>
      <c r="DV113" s="11"/>
      <c r="DW113" s="10"/>
      <c r="DX113" s="11"/>
      <c r="DY113" s="10"/>
      <c r="DZ113" s="11"/>
      <c r="EA113" s="10"/>
      <c r="EB113" s="7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>
        <v>6</v>
      </c>
      <c r="EN113" s="10" t="s">
        <v>60</v>
      </c>
      <c r="EO113" s="7">
        <v>6</v>
      </c>
      <c r="EP113" s="7">
        <f>EB113+EO113</f>
        <v>6</v>
      </c>
      <c r="EQ113" s="11"/>
      <c r="ER113" s="10"/>
      <c r="ES113" s="11"/>
      <c r="ET113" s="10"/>
      <c r="EU113" s="11"/>
      <c r="EV113" s="10"/>
      <c r="EW113" s="7"/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>EW113+FJ113</f>
        <v>0</v>
      </c>
      <c r="FL113" s="11"/>
      <c r="FM113" s="10"/>
      <c r="FN113" s="11"/>
      <c r="FO113" s="10"/>
      <c r="FP113" s="11"/>
      <c r="FQ113" s="10"/>
      <c r="FR113" s="7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>FR113+GE113</f>
        <v>0</v>
      </c>
    </row>
    <row r="114" spans="1:188" ht="15.95" customHeight="1" x14ac:dyDescent="0.2">
      <c r="A114" s="6"/>
      <c r="B114" s="6"/>
      <c r="C114" s="6"/>
      <c r="D114" s="6"/>
      <c r="E114" s="6" t="s">
        <v>82</v>
      </c>
      <c r="F114" s="6">
        <f t="shared" ref="F114:AK114" si="104">SUM(F113:F113)</f>
        <v>0</v>
      </c>
      <c r="G114" s="6">
        <f t="shared" si="104"/>
        <v>1</v>
      </c>
      <c r="H114" s="6">
        <f t="shared" si="104"/>
        <v>6</v>
      </c>
      <c r="I114" s="6">
        <f t="shared" si="104"/>
        <v>0</v>
      </c>
      <c r="J114" s="6">
        <f t="shared" si="104"/>
        <v>0</v>
      </c>
      <c r="K114" s="6">
        <f t="shared" si="104"/>
        <v>0</v>
      </c>
      <c r="L114" s="6">
        <f t="shared" si="104"/>
        <v>0</v>
      </c>
      <c r="M114" s="6">
        <f t="shared" si="104"/>
        <v>0</v>
      </c>
      <c r="N114" s="6">
        <f t="shared" si="104"/>
        <v>0</v>
      </c>
      <c r="O114" s="6">
        <f t="shared" si="104"/>
        <v>0</v>
      </c>
      <c r="P114" s="6">
        <f t="shared" si="104"/>
        <v>0</v>
      </c>
      <c r="Q114" s="6">
        <f t="shared" si="104"/>
        <v>6</v>
      </c>
      <c r="R114" s="7">
        <f t="shared" si="104"/>
        <v>6</v>
      </c>
      <c r="S114" s="7">
        <f t="shared" si="104"/>
        <v>6</v>
      </c>
      <c r="T114" s="7">
        <f t="shared" si="104"/>
        <v>0.2</v>
      </c>
      <c r="U114" s="11">
        <f t="shared" si="104"/>
        <v>0</v>
      </c>
      <c r="V114" s="10">
        <f t="shared" si="104"/>
        <v>0</v>
      </c>
      <c r="W114" s="11">
        <f t="shared" si="104"/>
        <v>0</v>
      </c>
      <c r="X114" s="10">
        <f t="shared" si="104"/>
        <v>0</v>
      </c>
      <c r="Y114" s="11">
        <f t="shared" si="104"/>
        <v>0</v>
      </c>
      <c r="Z114" s="10">
        <f t="shared" si="104"/>
        <v>0</v>
      </c>
      <c r="AA114" s="7">
        <f t="shared" si="104"/>
        <v>0</v>
      </c>
      <c r="AB114" s="11">
        <f t="shared" si="104"/>
        <v>0</v>
      </c>
      <c r="AC114" s="10">
        <f t="shared" si="104"/>
        <v>0</v>
      </c>
      <c r="AD114" s="11">
        <f t="shared" si="104"/>
        <v>0</v>
      </c>
      <c r="AE114" s="10">
        <f t="shared" si="104"/>
        <v>0</v>
      </c>
      <c r="AF114" s="11">
        <f t="shared" si="104"/>
        <v>0</v>
      </c>
      <c r="AG114" s="10">
        <f t="shared" si="104"/>
        <v>0</v>
      </c>
      <c r="AH114" s="11">
        <f t="shared" si="104"/>
        <v>0</v>
      </c>
      <c r="AI114" s="10">
        <f t="shared" si="104"/>
        <v>0</v>
      </c>
      <c r="AJ114" s="11">
        <f t="shared" si="104"/>
        <v>0</v>
      </c>
      <c r="AK114" s="10">
        <f t="shared" si="104"/>
        <v>0</v>
      </c>
      <c r="AL114" s="11">
        <f t="shared" ref="AL114:BQ114" si="105">SUM(AL113:AL113)</f>
        <v>0</v>
      </c>
      <c r="AM114" s="10">
        <f t="shared" si="105"/>
        <v>0</v>
      </c>
      <c r="AN114" s="7">
        <f t="shared" si="105"/>
        <v>0</v>
      </c>
      <c r="AO114" s="7">
        <f t="shared" si="105"/>
        <v>0</v>
      </c>
      <c r="AP114" s="11">
        <f t="shared" si="105"/>
        <v>0</v>
      </c>
      <c r="AQ114" s="10">
        <f t="shared" si="105"/>
        <v>0</v>
      </c>
      <c r="AR114" s="11">
        <f t="shared" si="105"/>
        <v>0</v>
      </c>
      <c r="AS114" s="10">
        <f t="shared" si="105"/>
        <v>0</v>
      </c>
      <c r="AT114" s="11">
        <f t="shared" si="105"/>
        <v>0</v>
      </c>
      <c r="AU114" s="10">
        <f t="shared" si="105"/>
        <v>0</v>
      </c>
      <c r="AV114" s="7">
        <f t="shared" si="105"/>
        <v>0</v>
      </c>
      <c r="AW114" s="11">
        <f t="shared" si="105"/>
        <v>0</v>
      </c>
      <c r="AX114" s="10">
        <f t="shared" si="105"/>
        <v>0</v>
      </c>
      <c r="AY114" s="11">
        <f t="shared" si="105"/>
        <v>0</v>
      </c>
      <c r="AZ114" s="10">
        <f t="shared" si="105"/>
        <v>0</v>
      </c>
      <c r="BA114" s="11">
        <f t="shared" si="105"/>
        <v>0</v>
      </c>
      <c r="BB114" s="10">
        <f t="shared" si="105"/>
        <v>0</v>
      </c>
      <c r="BC114" s="11">
        <f t="shared" si="105"/>
        <v>0</v>
      </c>
      <c r="BD114" s="10">
        <f t="shared" si="105"/>
        <v>0</v>
      </c>
      <c r="BE114" s="11">
        <f t="shared" si="105"/>
        <v>0</v>
      </c>
      <c r="BF114" s="10">
        <f t="shared" si="105"/>
        <v>0</v>
      </c>
      <c r="BG114" s="11">
        <f t="shared" si="105"/>
        <v>0</v>
      </c>
      <c r="BH114" s="10">
        <f t="shared" si="105"/>
        <v>0</v>
      </c>
      <c r="BI114" s="7">
        <f t="shared" si="105"/>
        <v>0</v>
      </c>
      <c r="BJ114" s="7">
        <f t="shared" si="105"/>
        <v>0</v>
      </c>
      <c r="BK114" s="11">
        <f t="shared" si="105"/>
        <v>0</v>
      </c>
      <c r="BL114" s="10">
        <f t="shared" si="105"/>
        <v>0</v>
      </c>
      <c r="BM114" s="11">
        <f t="shared" si="105"/>
        <v>0</v>
      </c>
      <c r="BN114" s="10">
        <f t="shared" si="105"/>
        <v>0</v>
      </c>
      <c r="BO114" s="11">
        <f t="shared" si="105"/>
        <v>0</v>
      </c>
      <c r="BP114" s="10">
        <f t="shared" si="105"/>
        <v>0</v>
      </c>
      <c r="BQ114" s="7">
        <f t="shared" si="105"/>
        <v>0</v>
      </c>
      <c r="BR114" s="11">
        <f t="shared" ref="BR114:CW114" si="106">SUM(BR113:BR113)</f>
        <v>0</v>
      </c>
      <c r="BS114" s="10">
        <f t="shared" si="106"/>
        <v>0</v>
      </c>
      <c r="BT114" s="11">
        <f t="shared" si="106"/>
        <v>0</v>
      </c>
      <c r="BU114" s="10">
        <f t="shared" si="106"/>
        <v>0</v>
      </c>
      <c r="BV114" s="11">
        <f t="shared" si="106"/>
        <v>0</v>
      </c>
      <c r="BW114" s="10">
        <f t="shared" si="106"/>
        <v>0</v>
      </c>
      <c r="BX114" s="11">
        <f t="shared" si="106"/>
        <v>0</v>
      </c>
      <c r="BY114" s="10">
        <f t="shared" si="106"/>
        <v>0</v>
      </c>
      <c r="BZ114" s="11">
        <f t="shared" si="106"/>
        <v>0</v>
      </c>
      <c r="CA114" s="10">
        <f t="shared" si="106"/>
        <v>0</v>
      </c>
      <c r="CB114" s="11">
        <f t="shared" si="106"/>
        <v>0</v>
      </c>
      <c r="CC114" s="10">
        <f t="shared" si="106"/>
        <v>0</v>
      </c>
      <c r="CD114" s="7">
        <f t="shared" si="106"/>
        <v>0</v>
      </c>
      <c r="CE114" s="7">
        <f t="shared" si="106"/>
        <v>0</v>
      </c>
      <c r="CF114" s="11">
        <f t="shared" si="106"/>
        <v>0</v>
      </c>
      <c r="CG114" s="10">
        <f t="shared" si="106"/>
        <v>0</v>
      </c>
      <c r="CH114" s="11">
        <f t="shared" si="106"/>
        <v>0</v>
      </c>
      <c r="CI114" s="10">
        <f t="shared" si="106"/>
        <v>0</v>
      </c>
      <c r="CJ114" s="11">
        <f t="shared" si="106"/>
        <v>0</v>
      </c>
      <c r="CK114" s="10">
        <f t="shared" si="106"/>
        <v>0</v>
      </c>
      <c r="CL114" s="7">
        <f t="shared" si="106"/>
        <v>0</v>
      </c>
      <c r="CM114" s="11">
        <f t="shared" si="106"/>
        <v>0</v>
      </c>
      <c r="CN114" s="10">
        <f t="shared" si="106"/>
        <v>0</v>
      </c>
      <c r="CO114" s="11">
        <f t="shared" si="106"/>
        <v>0</v>
      </c>
      <c r="CP114" s="10">
        <f t="shared" si="106"/>
        <v>0</v>
      </c>
      <c r="CQ114" s="11">
        <f t="shared" si="106"/>
        <v>0</v>
      </c>
      <c r="CR114" s="10">
        <f t="shared" si="106"/>
        <v>0</v>
      </c>
      <c r="CS114" s="11">
        <f t="shared" si="106"/>
        <v>0</v>
      </c>
      <c r="CT114" s="10">
        <f t="shared" si="106"/>
        <v>0</v>
      </c>
      <c r="CU114" s="11">
        <f t="shared" si="106"/>
        <v>0</v>
      </c>
      <c r="CV114" s="10">
        <f t="shared" si="106"/>
        <v>0</v>
      </c>
      <c r="CW114" s="11">
        <f t="shared" si="106"/>
        <v>0</v>
      </c>
      <c r="CX114" s="10">
        <f t="shared" ref="CX114:EC114" si="107">SUM(CX113:CX113)</f>
        <v>0</v>
      </c>
      <c r="CY114" s="7">
        <f t="shared" si="107"/>
        <v>0</v>
      </c>
      <c r="CZ114" s="7">
        <f t="shared" si="107"/>
        <v>0</v>
      </c>
      <c r="DA114" s="11">
        <f t="shared" si="107"/>
        <v>0</v>
      </c>
      <c r="DB114" s="10">
        <f t="shared" si="107"/>
        <v>0</v>
      </c>
      <c r="DC114" s="11">
        <f t="shared" si="107"/>
        <v>0</v>
      </c>
      <c r="DD114" s="10">
        <f t="shared" si="107"/>
        <v>0</v>
      </c>
      <c r="DE114" s="11">
        <f t="shared" si="107"/>
        <v>0</v>
      </c>
      <c r="DF114" s="10">
        <f t="shared" si="107"/>
        <v>0</v>
      </c>
      <c r="DG114" s="7">
        <f t="shared" si="107"/>
        <v>0</v>
      </c>
      <c r="DH114" s="11">
        <f t="shared" si="107"/>
        <v>0</v>
      </c>
      <c r="DI114" s="10">
        <f t="shared" si="107"/>
        <v>0</v>
      </c>
      <c r="DJ114" s="11">
        <f t="shared" si="107"/>
        <v>0</v>
      </c>
      <c r="DK114" s="10">
        <f t="shared" si="107"/>
        <v>0</v>
      </c>
      <c r="DL114" s="11">
        <f t="shared" si="107"/>
        <v>0</v>
      </c>
      <c r="DM114" s="10">
        <f t="shared" si="107"/>
        <v>0</v>
      </c>
      <c r="DN114" s="11">
        <f t="shared" si="107"/>
        <v>0</v>
      </c>
      <c r="DO114" s="10">
        <f t="shared" si="107"/>
        <v>0</v>
      </c>
      <c r="DP114" s="11">
        <f t="shared" si="107"/>
        <v>0</v>
      </c>
      <c r="DQ114" s="10">
        <f t="shared" si="107"/>
        <v>0</v>
      </c>
      <c r="DR114" s="11">
        <f t="shared" si="107"/>
        <v>0</v>
      </c>
      <c r="DS114" s="10">
        <f t="shared" si="107"/>
        <v>0</v>
      </c>
      <c r="DT114" s="7">
        <f t="shared" si="107"/>
        <v>0</v>
      </c>
      <c r="DU114" s="7">
        <f t="shared" si="107"/>
        <v>0</v>
      </c>
      <c r="DV114" s="11">
        <f t="shared" si="107"/>
        <v>0</v>
      </c>
      <c r="DW114" s="10">
        <f t="shared" si="107"/>
        <v>0</v>
      </c>
      <c r="DX114" s="11">
        <f t="shared" si="107"/>
        <v>0</v>
      </c>
      <c r="DY114" s="10">
        <f t="shared" si="107"/>
        <v>0</v>
      </c>
      <c r="DZ114" s="11">
        <f t="shared" si="107"/>
        <v>0</v>
      </c>
      <c r="EA114" s="10">
        <f t="shared" si="107"/>
        <v>0</v>
      </c>
      <c r="EB114" s="7">
        <f t="shared" si="107"/>
        <v>0</v>
      </c>
      <c r="EC114" s="11">
        <f t="shared" si="107"/>
        <v>0</v>
      </c>
      <c r="ED114" s="10">
        <f t="shared" ref="ED114:FI114" si="108">SUM(ED113:ED113)</f>
        <v>0</v>
      </c>
      <c r="EE114" s="11">
        <f t="shared" si="108"/>
        <v>0</v>
      </c>
      <c r="EF114" s="10">
        <f t="shared" si="108"/>
        <v>0</v>
      </c>
      <c r="EG114" s="11">
        <f t="shared" si="108"/>
        <v>0</v>
      </c>
      <c r="EH114" s="10">
        <f t="shared" si="108"/>
        <v>0</v>
      </c>
      <c r="EI114" s="11">
        <f t="shared" si="108"/>
        <v>0</v>
      </c>
      <c r="EJ114" s="10">
        <f t="shared" si="108"/>
        <v>0</v>
      </c>
      <c r="EK114" s="11">
        <f t="shared" si="108"/>
        <v>0</v>
      </c>
      <c r="EL114" s="10">
        <f t="shared" si="108"/>
        <v>0</v>
      </c>
      <c r="EM114" s="11">
        <f t="shared" si="108"/>
        <v>6</v>
      </c>
      <c r="EN114" s="10">
        <f t="shared" si="108"/>
        <v>0</v>
      </c>
      <c r="EO114" s="7">
        <f t="shared" si="108"/>
        <v>6</v>
      </c>
      <c r="EP114" s="7">
        <f t="shared" si="108"/>
        <v>6</v>
      </c>
      <c r="EQ114" s="11">
        <f t="shared" si="108"/>
        <v>0</v>
      </c>
      <c r="ER114" s="10">
        <f t="shared" si="108"/>
        <v>0</v>
      </c>
      <c r="ES114" s="11">
        <f t="shared" si="108"/>
        <v>0</v>
      </c>
      <c r="ET114" s="10">
        <f t="shared" si="108"/>
        <v>0</v>
      </c>
      <c r="EU114" s="11">
        <f t="shared" si="108"/>
        <v>0</v>
      </c>
      <c r="EV114" s="10">
        <f t="shared" si="108"/>
        <v>0</v>
      </c>
      <c r="EW114" s="7">
        <f t="shared" si="108"/>
        <v>0</v>
      </c>
      <c r="EX114" s="11">
        <f t="shared" si="108"/>
        <v>0</v>
      </c>
      <c r="EY114" s="10">
        <f t="shared" si="108"/>
        <v>0</v>
      </c>
      <c r="EZ114" s="11">
        <f t="shared" si="108"/>
        <v>0</v>
      </c>
      <c r="FA114" s="10">
        <f t="shared" si="108"/>
        <v>0</v>
      </c>
      <c r="FB114" s="11">
        <f t="shared" si="108"/>
        <v>0</v>
      </c>
      <c r="FC114" s="10">
        <f t="shared" si="108"/>
        <v>0</v>
      </c>
      <c r="FD114" s="11">
        <f t="shared" si="108"/>
        <v>0</v>
      </c>
      <c r="FE114" s="10">
        <f t="shared" si="108"/>
        <v>0</v>
      </c>
      <c r="FF114" s="11">
        <f t="shared" si="108"/>
        <v>0</v>
      </c>
      <c r="FG114" s="10">
        <f t="shared" si="108"/>
        <v>0</v>
      </c>
      <c r="FH114" s="11">
        <f t="shared" si="108"/>
        <v>0</v>
      </c>
      <c r="FI114" s="10">
        <f t="shared" si="108"/>
        <v>0</v>
      </c>
      <c r="FJ114" s="7">
        <f t="shared" ref="FJ114:GF114" si="109">SUM(FJ113:FJ113)</f>
        <v>0</v>
      </c>
      <c r="FK114" s="7">
        <f t="shared" si="109"/>
        <v>0</v>
      </c>
      <c r="FL114" s="11">
        <f t="shared" si="109"/>
        <v>0</v>
      </c>
      <c r="FM114" s="10">
        <f t="shared" si="109"/>
        <v>0</v>
      </c>
      <c r="FN114" s="11">
        <f t="shared" si="109"/>
        <v>0</v>
      </c>
      <c r="FO114" s="10">
        <f t="shared" si="109"/>
        <v>0</v>
      </c>
      <c r="FP114" s="11">
        <f t="shared" si="109"/>
        <v>0</v>
      </c>
      <c r="FQ114" s="10">
        <f t="shared" si="109"/>
        <v>0</v>
      </c>
      <c r="FR114" s="7">
        <f t="shared" si="109"/>
        <v>0</v>
      </c>
      <c r="FS114" s="11">
        <f t="shared" si="109"/>
        <v>0</v>
      </c>
      <c r="FT114" s="10">
        <f t="shared" si="109"/>
        <v>0</v>
      </c>
      <c r="FU114" s="11">
        <f t="shared" si="109"/>
        <v>0</v>
      </c>
      <c r="FV114" s="10">
        <f t="shared" si="109"/>
        <v>0</v>
      </c>
      <c r="FW114" s="11">
        <f t="shared" si="109"/>
        <v>0</v>
      </c>
      <c r="FX114" s="10">
        <f t="shared" si="109"/>
        <v>0</v>
      </c>
      <c r="FY114" s="11">
        <f t="shared" si="109"/>
        <v>0</v>
      </c>
      <c r="FZ114" s="10">
        <f t="shared" si="109"/>
        <v>0</v>
      </c>
      <c r="GA114" s="11">
        <f t="shared" si="109"/>
        <v>0</v>
      </c>
      <c r="GB114" s="10">
        <f t="shared" si="109"/>
        <v>0</v>
      </c>
      <c r="GC114" s="11">
        <f t="shared" si="109"/>
        <v>0</v>
      </c>
      <c r="GD114" s="10">
        <f t="shared" si="109"/>
        <v>0</v>
      </c>
      <c r="GE114" s="7">
        <f t="shared" si="109"/>
        <v>0</v>
      </c>
      <c r="GF114" s="7">
        <f t="shared" si="109"/>
        <v>0</v>
      </c>
    </row>
    <row r="115" spans="1:188" ht="20.100000000000001" customHeight="1" x14ac:dyDescent="0.2">
      <c r="A115" s="19" t="s">
        <v>232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9"/>
      <c r="GF115" s="13"/>
    </row>
    <row r="116" spans="1:188" x14ac:dyDescent="0.2">
      <c r="A116" s="6"/>
      <c r="B116" s="6"/>
      <c r="C116" s="6"/>
      <c r="D116" s="6" t="s">
        <v>233</v>
      </c>
      <c r="E116" s="3" t="s">
        <v>234</v>
      </c>
      <c r="F116" s="6">
        <f>COUNTIF(U116:GD116,"e")</f>
        <v>0</v>
      </c>
      <c r="G116" s="6">
        <f>COUNTIF(U116:GD116,"z")</f>
        <v>1</v>
      </c>
      <c r="H116" s="6">
        <f>SUM(I116:Q116)</f>
        <v>5</v>
      </c>
      <c r="I116" s="6">
        <f>U116+AP116+BK116+CF116+DA116+DV116+EQ116+FL116</f>
        <v>5</v>
      </c>
      <c r="J116" s="6">
        <f>W116+AR116+BM116+CH116+DC116+DX116+ES116+FN116</f>
        <v>0</v>
      </c>
      <c r="K116" s="6">
        <f>Y116+AT116+BO116+CJ116+DE116+DZ116+EU116+FP116</f>
        <v>0</v>
      </c>
      <c r="L116" s="6">
        <f>AB116+AW116+BR116+CM116+DH116+EC116+EX116+FS116</f>
        <v>0</v>
      </c>
      <c r="M116" s="6">
        <f>AD116+AY116+BT116+CO116+DJ116+EE116+EZ116+FU116</f>
        <v>0</v>
      </c>
      <c r="N116" s="6">
        <f>AF116+BA116+BV116+CQ116+DL116+EG116+FB116+FW116</f>
        <v>0</v>
      </c>
      <c r="O116" s="6">
        <f>AH116+BC116+BX116+CS116+DN116+EI116+FD116+FY116</f>
        <v>0</v>
      </c>
      <c r="P116" s="6">
        <f>AJ116+BE116+BZ116+CU116+DP116+EK116+FF116+GA116</f>
        <v>0</v>
      </c>
      <c r="Q116" s="6">
        <f>AL116+BG116+CB116+CW116+DR116+EM116+FH116+GC116</f>
        <v>0</v>
      </c>
      <c r="R116" s="7">
        <f>AO116+BJ116+CE116+CZ116+DU116+EP116+FK116+GF116</f>
        <v>0</v>
      </c>
      <c r="S116" s="7">
        <f>AN116+BI116+CD116+CY116+DT116+EO116+FJ116+GE116</f>
        <v>0</v>
      </c>
      <c r="T116" s="7">
        <v>0</v>
      </c>
      <c r="U116" s="11">
        <v>5</v>
      </c>
      <c r="V116" s="10" t="s">
        <v>60</v>
      </c>
      <c r="W116" s="11"/>
      <c r="X116" s="10"/>
      <c r="Y116" s="11"/>
      <c r="Z116" s="10"/>
      <c r="AA116" s="7">
        <v>0</v>
      </c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>AA116+AN116</f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>AV116+BI116</f>
        <v>0</v>
      </c>
      <c r="BK116" s="11"/>
      <c r="BL116" s="10"/>
      <c r="BM116" s="11"/>
      <c r="BN116" s="10"/>
      <c r="BO116" s="11"/>
      <c r="BP116" s="10"/>
      <c r="BQ116" s="7"/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>BQ116+CD116</f>
        <v>0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>CL116+CY116</f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>DG116+DT116</f>
        <v>0</v>
      </c>
      <c r="DV116" s="11"/>
      <c r="DW116" s="10"/>
      <c r="DX116" s="11"/>
      <c r="DY116" s="10"/>
      <c r="DZ116" s="11"/>
      <c r="EA116" s="10"/>
      <c r="EB116" s="7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>EB116+EO116</f>
        <v>0</v>
      </c>
      <c r="EQ116" s="11"/>
      <c r="ER116" s="10"/>
      <c r="ES116" s="11"/>
      <c r="ET116" s="10"/>
      <c r="EU116" s="11"/>
      <c r="EV116" s="10"/>
      <c r="EW116" s="7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>EW116+FJ116</f>
        <v>0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>FR116+GE116</f>
        <v>0</v>
      </c>
    </row>
    <row r="117" spans="1:188" x14ac:dyDescent="0.2">
      <c r="A117" s="6"/>
      <c r="B117" s="6"/>
      <c r="C117" s="6"/>
      <c r="D117" s="6" t="s">
        <v>235</v>
      </c>
      <c r="E117" s="3" t="s">
        <v>236</v>
      </c>
      <c r="F117" s="6">
        <f>COUNTIF(U117:GD117,"e")</f>
        <v>0</v>
      </c>
      <c r="G117" s="6">
        <f>COUNTIF(U117:GD117,"z")</f>
        <v>1</v>
      </c>
      <c r="H117" s="6">
        <f>SUM(I117:Q117)</f>
        <v>1</v>
      </c>
      <c r="I117" s="6">
        <f>U117+AP117+BK117+CF117+DA117+DV117+EQ117+FL117</f>
        <v>1</v>
      </c>
      <c r="J117" s="6">
        <f>W117+AR117+BM117+CH117+DC117+DX117+ES117+FN117</f>
        <v>0</v>
      </c>
      <c r="K117" s="6">
        <f>Y117+AT117+BO117+CJ117+DE117+DZ117+EU117+FP117</f>
        <v>0</v>
      </c>
      <c r="L117" s="6">
        <f>AB117+AW117+BR117+CM117+DH117+EC117+EX117+FS117</f>
        <v>0</v>
      </c>
      <c r="M117" s="6">
        <f>AD117+AY117+BT117+CO117+DJ117+EE117+EZ117+FU117</f>
        <v>0</v>
      </c>
      <c r="N117" s="6">
        <f>AF117+BA117+BV117+CQ117+DL117+EG117+FB117+FW117</f>
        <v>0</v>
      </c>
      <c r="O117" s="6">
        <f>AH117+BC117+BX117+CS117+DN117+EI117+FD117+FY117</f>
        <v>0</v>
      </c>
      <c r="P117" s="6">
        <f>AJ117+BE117+BZ117+CU117+DP117+EK117+FF117+GA117</f>
        <v>0</v>
      </c>
      <c r="Q117" s="6">
        <f>AL117+BG117+CB117+CW117+DR117+EM117+FH117+GC117</f>
        <v>0</v>
      </c>
      <c r="R117" s="7">
        <f>AO117+BJ117+CE117+CZ117+DU117+EP117+FK117+GF117</f>
        <v>0</v>
      </c>
      <c r="S117" s="7">
        <f>AN117+BI117+CD117+CY117+DT117+EO117+FJ117+GE117</f>
        <v>0</v>
      </c>
      <c r="T117" s="7">
        <v>0</v>
      </c>
      <c r="U117" s="11">
        <v>1</v>
      </c>
      <c r="V117" s="10" t="s">
        <v>60</v>
      </c>
      <c r="W117" s="11"/>
      <c r="X117" s="10"/>
      <c r="Y117" s="11"/>
      <c r="Z117" s="10"/>
      <c r="AA117" s="7">
        <v>0</v>
      </c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>AA117+AN117</f>
        <v>0</v>
      </c>
      <c r="AP117" s="11"/>
      <c r="AQ117" s="10"/>
      <c r="AR117" s="11"/>
      <c r="AS117" s="10"/>
      <c r="AT117" s="11"/>
      <c r="AU117" s="10"/>
      <c r="AV117" s="7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>AV117+BI117</f>
        <v>0</v>
      </c>
      <c r="BK117" s="11"/>
      <c r="BL117" s="10"/>
      <c r="BM117" s="11"/>
      <c r="BN117" s="10"/>
      <c r="BO117" s="11"/>
      <c r="BP117" s="10"/>
      <c r="BQ117" s="7"/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>BQ117+CD117</f>
        <v>0</v>
      </c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>CL117+CY117</f>
        <v>0</v>
      </c>
      <c r="DA117" s="11"/>
      <c r="DB117" s="10"/>
      <c r="DC117" s="11"/>
      <c r="DD117" s="10"/>
      <c r="DE117" s="11"/>
      <c r="DF117" s="10"/>
      <c r="DG117" s="7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>DG117+DT117</f>
        <v>0</v>
      </c>
      <c r="DV117" s="11"/>
      <c r="DW117" s="10"/>
      <c r="DX117" s="11"/>
      <c r="DY117" s="10"/>
      <c r="DZ117" s="11"/>
      <c r="EA117" s="10"/>
      <c r="EB117" s="7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>EB117+EO117</f>
        <v>0</v>
      </c>
      <c r="EQ117" s="11"/>
      <c r="ER117" s="10"/>
      <c r="ES117" s="11"/>
      <c r="ET117" s="10"/>
      <c r="EU117" s="11"/>
      <c r="EV117" s="10"/>
      <c r="EW117" s="7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>EW117+FJ117</f>
        <v>0</v>
      </c>
      <c r="FL117" s="11"/>
      <c r="FM117" s="10"/>
      <c r="FN117" s="11"/>
      <c r="FO117" s="10"/>
      <c r="FP117" s="11"/>
      <c r="FQ117" s="10"/>
      <c r="FR117" s="7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>FR117+GE117</f>
        <v>0</v>
      </c>
    </row>
    <row r="118" spans="1:188" x14ac:dyDescent="0.2">
      <c r="A118" s="6"/>
      <c r="B118" s="6"/>
      <c r="C118" s="6"/>
      <c r="D118" s="6" t="s">
        <v>237</v>
      </c>
      <c r="E118" s="3" t="s">
        <v>238</v>
      </c>
      <c r="F118" s="6">
        <f>COUNTIF(U118:GD118,"e")</f>
        <v>0</v>
      </c>
      <c r="G118" s="6">
        <f>COUNTIF(U118:GD118,"z")</f>
        <v>1</v>
      </c>
      <c r="H118" s="6">
        <f>SUM(I118:Q118)</f>
        <v>2</v>
      </c>
      <c r="I118" s="6">
        <f>U118+AP118+BK118+CF118+DA118+DV118+EQ118+FL118</f>
        <v>2</v>
      </c>
      <c r="J118" s="6">
        <f>W118+AR118+BM118+CH118+DC118+DX118+ES118+FN118</f>
        <v>0</v>
      </c>
      <c r="K118" s="6">
        <f>Y118+AT118+BO118+CJ118+DE118+DZ118+EU118+FP118</f>
        <v>0</v>
      </c>
      <c r="L118" s="6">
        <f>AB118+AW118+BR118+CM118+DH118+EC118+EX118+FS118</f>
        <v>0</v>
      </c>
      <c r="M118" s="6">
        <f>AD118+AY118+BT118+CO118+DJ118+EE118+EZ118+FU118</f>
        <v>0</v>
      </c>
      <c r="N118" s="6">
        <f>AF118+BA118+BV118+CQ118+DL118+EG118+FB118+FW118</f>
        <v>0</v>
      </c>
      <c r="O118" s="6">
        <f>AH118+BC118+BX118+CS118+DN118+EI118+FD118+FY118</f>
        <v>0</v>
      </c>
      <c r="P118" s="6">
        <f>AJ118+BE118+BZ118+CU118+DP118+EK118+FF118+GA118</f>
        <v>0</v>
      </c>
      <c r="Q118" s="6">
        <f>AL118+BG118+CB118+CW118+DR118+EM118+FH118+GC118</f>
        <v>0</v>
      </c>
      <c r="R118" s="7">
        <f>AO118+BJ118+CE118+CZ118+DU118+EP118+FK118+GF118</f>
        <v>0</v>
      </c>
      <c r="S118" s="7">
        <f>AN118+BI118+CD118+CY118+DT118+EO118+FJ118+GE118</f>
        <v>0</v>
      </c>
      <c r="T118" s="7">
        <v>0</v>
      </c>
      <c r="U118" s="11"/>
      <c r="V118" s="10"/>
      <c r="W118" s="11"/>
      <c r="X118" s="10"/>
      <c r="Y118" s="11"/>
      <c r="Z118" s="10"/>
      <c r="AA118" s="7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>AA118+AN118</f>
        <v>0</v>
      </c>
      <c r="AP118" s="11"/>
      <c r="AQ118" s="10"/>
      <c r="AR118" s="11"/>
      <c r="AS118" s="10"/>
      <c r="AT118" s="11"/>
      <c r="AU118" s="10"/>
      <c r="AV118" s="7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>AV118+BI118</f>
        <v>0</v>
      </c>
      <c r="BK118" s="11"/>
      <c r="BL118" s="10"/>
      <c r="BM118" s="11"/>
      <c r="BN118" s="10"/>
      <c r="BO118" s="11"/>
      <c r="BP118" s="10"/>
      <c r="BQ118" s="7"/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>BQ118+CD118</f>
        <v>0</v>
      </c>
      <c r="CF118" s="11"/>
      <c r="CG118" s="10"/>
      <c r="CH118" s="11"/>
      <c r="CI118" s="10"/>
      <c r="CJ118" s="11"/>
      <c r="CK118" s="10"/>
      <c r="CL118" s="7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>CL118+CY118</f>
        <v>0</v>
      </c>
      <c r="DA118" s="11"/>
      <c r="DB118" s="10"/>
      <c r="DC118" s="11"/>
      <c r="DD118" s="10"/>
      <c r="DE118" s="11"/>
      <c r="DF118" s="10"/>
      <c r="DG118" s="7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>DG118+DT118</f>
        <v>0</v>
      </c>
      <c r="DV118" s="11">
        <v>2</v>
      </c>
      <c r="DW118" s="10" t="s">
        <v>60</v>
      </c>
      <c r="DX118" s="11"/>
      <c r="DY118" s="10"/>
      <c r="DZ118" s="11"/>
      <c r="EA118" s="10"/>
      <c r="EB118" s="7">
        <v>0</v>
      </c>
      <c r="EC118" s="11"/>
      <c r="ED118" s="10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>EB118+EO118</f>
        <v>0</v>
      </c>
      <c r="EQ118" s="11"/>
      <c r="ER118" s="10"/>
      <c r="ES118" s="11"/>
      <c r="ET118" s="10"/>
      <c r="EU118" s="11"/>
      <c r="EV118" s="10"/>
      <c r="EW118" s="7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>EW118+FJ118</f>
        <v>0</v>
      </c>
      <c r="FL118" s="11"/>
      <c r="FM118" s="10"/>
      <c r="FN118" s="11"/>
      <c r="FO118" s="10"/>
      <c r="FP118" s="11"/>
      <c r="FQ118" s="10"/>
      <c r="FR118" s="7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>FR118+GE118</f>
        <v>0</v>
      </c>
    </row>
    <row r="119" spans="1:188" ht="15.95" customHeight="1" x14ac:dyDescent="0.2">
      <c r="A119" s="6"/>
      <c r="B119" s="6"/>
      <c r="C119" s="6"/>
      <c r="D119" s="6"/>
      <c r="E119" s="6" t="s">
        <v>82</v>
      </c>
      <c r="F119" s="6">
        <f t="shared" ref="F119:AK119" si="110">SUM(F116:F118)</f>
        <v>0</v>
      </c>
      <c r="G119" s="6">
        <f t="shared" si="110"/>
        <v>3</v>
      </c>
      <c r="H119" s="6">
        <f t="shared" si="110"/>
        <v>8</v>
      </c>
      <c r="I119" s="6">
        <f t="shared" si="110"/>
        <v>8</v>
      </c>
      <c r="J119" s="6">
        <f t="shared" si="110"/>
        <v>0</v>
      </c>
      <c r="K119" s="6">
        <f t="shared" si="110"/>
        <v>0</v>
      </c>
      <c r="L119" s="6">
        <f t="shared" si="110"/>
        <v>0</v>
      </c>
      <c r="M119" s="6">
        <f t="shared" si="110"/>
        <v>0</v>
      </c>
      <c r="N119" s="6">
        <f t="shared" si="110"/>
        <v>0</v>
      </c>
      <c r="O119" s="6">
        <f t="shared" si="110"/>
        <v>0</v>
      </c>
      <c r="P119" s="6">
        <f t="shared" si="110"/>
        <v>0</v>
      </c>
      <c r="Q119" s="6">
        <f t="shared" si="110"/>
        <v>0</v>
      </c>
      <c r="R119" s="7">
        <f t="shared" si="110"/>
        <v>0</v>
      </c>
      <c r="S119" s="7">
        <f t="shared" si="110"/>
        <v>0</v>
      </c>
      <c r="T119" s="7">
        <f t="shared" si="110"/>
        <v>0</v>
      </c>
      <c r="U119" s="11">
        <f t="shared" si="110"/>
        <v>6</v>
      </c>
      <c r="V119" s="10">
        <f t="shared" si="110"/>
        <v>0</v>
      </c>
      <c r="W119" s="11">
        <f t="shared" si="110"/>
        <v>0</v>
      </c>
      <c r="X119" s="10">
        <f t="shared" si="110"/>
        <v>0</v>
      </c>
      <c r="Y119" s="11">
        <f t="shared" si="110"/>
        <v>0</v>
      </c>
      <c r="Z119" s="10">
        <f t="shared" si="110"/>
        <v>0</v>
      </c>
      <c r="AA119" s="7">
        <f t="shared" si="110"/>
        <v>0</v>
      </c>
      <c r="AB119" s="11">
        <f t="shared" si="110"/>
        <v>0</v>
      </c>
      <c r="AC119" s="10">
        <f t="shared" si="110"/>
        <v>0</v>
      </c>
      <c r="AD119" s="11">
        <f t="shared" si="110"/>
        <v>0</v>
      </c>
      <c r="AE119" s="10">
        <f t="shared" si="110"/>
        <v>0</v>
      </c>
      <c r="AF119" s="11">
        <f t="shared" si="110"/>
        <v>0</v>
      </c>
      <c r="AG119" s="10">
        <f t="shared" si="110"/>
        <v>0</v>
      </c>
      <c r="AH119" s="11">
        <f t="shared" si="110"/>
        <v>0</v>
      </c>
      <c r="AI119" s="10">
        <f t="shared" si="110"/>
        <v>0</v>
      </c>
      <c r="AJ119" s="11">
        <f t="shared" si="110"/>
        <v>0</v>
      </c>
      <c r="AK119" s="10">
        <f t="shared" si="110"/>
        <v>0</v>
      </c>
      <c r="AL119" s="11">
        <f t="shared" ref="AL119:BQ119" si="111">SUM(AL116:AL118)</f>
        <v>0</v>
      </c>
      <c r="AM119" s="10">
        <f t="shared" si="111"/>
        <v>0</v>
      </c>
      <c r="AN119" s="7">
        <f t="shared" si="111"/>
        <v>0</v>
      </c>
      <c r="AO119" s="7">
        <f t="shared" si="111"/>
        <v>0</v>
      </c>
      <c r="AP119" s="11">
        <f t="shared" si="111"/>
        <v>0</v>
      </c>
      <c r="AQ119" s="10">
        <f t="shared" si="111"/>
        <v>0</v>
      </c>
      <c r="AR119" s="11">
        <f t="shared" si="111"/>
        <v>0</v>
      </c>
      <c r="AS119" s="10">
        <f t="shared" si="111"/>
        <v>0</v>
      </c>
      <c r="AT119" s="11">
        <f t="shared" si="111"/>
        <v>0</v>
      </c>
      <c r="AU119" s="10">
        <f t="shared" si="111"/>
        <v>0</v>
      </c>
      <c r="AV119" s="7">
        <f t="shared" si="111"/>
        <v>0</v>
      </c>
      <c r="AW119" s="11">
        <f t="shared" si="111"/>
        <v>0</v>
      </c>
      <c r="AX119" s="10">
        <f t="shared" si="111"/>
        <v>0</v>
      </c>
      <c r="AY119" s="11">
        <f t="shared" si="111"/>
        <v>0</v>
      </c>
      <c r="AZ119" s="10">
        <f t="shared" si="111"/>
        <v>0</v>
      </c>
      <c r="BA119" s="11">
        <f t="shared" si="111"/>
        <v>0</v>
      </c>
      <c r="BB119" s="10">
        <f t="shared" si="111"/>
        <v>0</v>
      </c>
      <c r="BC119" s="11">
        <f t="shared" si="111"/>
        <v>0</v>
      </c>
      <c r="BD119" s="10">
        <f t="shared" si="111"/>
        <v>0</v>
      </c>
      <c r="BE119" s="11">
        <f t="shared" si="111"/>
        <v>0</v>
      </c>
      <c r="BF119" s="10">
        <f t="shared" si="111"/>
        <v>0</v>
      </c>
      <c r="BG119" s="11">
        <f t="shared" si="111"/>
        <v>0</v>
      </c>
      <c r="BH119" s="10">
        <f t="shared" si="111"/>
        <v>0</v>
      </c>
      <c r="BI119" s="7">
        <f t="shared" si="111"/>
        <v>0</v>
      </c>
      <c r="BJ119" s="7">
        <f t="shared" si="111"/>
        <v>0</v>
      </c>
      <c r="BK119" s="11">
        <f t="shared" si="111"/>
        <v>0</v>
      </c>
      <c r="BL119" s="10">
        <f t="shared" si="111"/>
        <v>0</v>
      </c>
      <c r="BM119" s="11">
        <f t="shared" si="111"/>
        <v>0</v>
      </c>
      <c r="BN119" s="10">
        <f t="shared" si="111"/>
        <v>0</v>
      </c>
      <c r="BO119" s="11">
        <f t="shared" si="111"/>
        <v>0</v>
      </c>
      <c r="BP119" s="10">
        <f t="shared" si="111"/>
        <v>0</v>
      </c>
      <c r="BQ119" s="7">
        <f t="shared" si="111"/>
        <v>0</v>
      </c>
      <c r="BR119" s="11">
        <f t="shared" ref="BR119:CW119" si="112">SUM(BR116:BR118)</f>
        <v>0</v>
      </c>
      <c r="BS119" s="10">
        <f t="shared" si="112"/>
        <v>0</v>
      </c>
      <c r="BT119" s="11">
        <f t="shared" si="112"/>
        <v>0</v>
      </c>
      <c r="BU119" s="10">
        <f t="shared" si="112"/>
        <v>0</v>
      </c>
      <c r="BV119" s="11">
        <f t="shared" si="112"/>
        <v>0</v>
      </c>
      <c r="BW119" s="10">
        <f t="shared" si="112"/>
        <v>0</v>
      </c>
      <c r="BX119" s="11">
        <f t="shared" si="112"/>
        <v>0</v>
      </c>
      <c r="BY119" s="10">
        <f t="shared" si="112"/>
        <v>0</v>
      </c>
      <c r="BZ119" s="11">
        <f t="shared" si="112"/>
        <v>0</v>
      </c>
      <c r="CA119" s="10">
        <f t="shared" si="112"/>
        <v>0</v>
      </c>
      <c r="CB119" s="11">
        <f t="shared" si="112"/>
        <v>0</v>
      </c>
      <c r="CC119" s="10">
        <f t="shared" si="112"/>
        <v>0</v>
      </c>
      <c r="CD119" s="7">
        <f t="shared" si="112"/>
        <v>0</v>
      </c>
      <c r="CE119" s="7">
        <f t="shared" si="112"/>
        <v>0</v>
      </c>
      <c r="CF119" s="11">
        <f t="shared" si="112"/>
        <v>0</v>
      </c>
      <c r="CG119" s="10">
        <f t="shared" si="112"/>
        <v>0</v>
      </c>
      <c r="CH119" s="11">
        <f t="shared" si="112"/>
        <v>0</v>
      </c>
      <c r="CI119" s="10">
        <f t="shared" si="112"/>
        <v>0</v>
      </c>
      <c r="CJ119" s="11">
        <f t="shared" si="112"/>
        <v>0</v>
      </c>
      <c r="CK119" s="10">
        <f t="shared" si="112"/>
        <v>0</v>
      </c>
      <c r="CL119" s="7">
        <f t="shared" si="112"/>
        <v>0</v>
      </c>
      <c r="CM119" s="11">
        <f t="shared" si="112"/>
        <v>0</v>
      </c>
      <c r="CN119" s="10">
        <f t="shared" si="112"/>
        <v>0</v>
      </c>
      <c r="CO119" s="11">
        <f t="shared" si="112"/>
        <v>0</v>
      </c>
      <c r="CP119" s="10">
        <f t="shared" si="112"/>
        <v>0</v>
      </c>
      <c r="CQ119" s="11">
        <f t="shared" si="112"/>
        <v>0</v>
      </c>
      <c r="CR119" s="10">
        <f t="shared" si="112"/>
        <v>0</v>
      </c>
      <c r="CS119" s="11">
        <f t="shared" si="112"/>
        <v>0</v>
      </c>
      <c r="CT119" s="10">
        <f t="shared" si="112"/>
        <v>0</v>
      </c>
      <c r="CU119" s="11">
        <f t="shared" si="112"/>
        <v>0</v>
      </c>
      <c r="CV119" s="10">
        <f t="shared" si="112"/>
        <v>0</v>
      </c>
      <c r="CW119" s="11">
        <f t="shared" si="112"/>
        <v>0</v>
      </c>
      <c r="CX119" s="10">
        <f t="shared" ref="CX119:EC119" si="113">SUM(CX116:CX118)</f>
        <v>0</v>
      </c>
      <c r="CY119" s="7">
        <f t="shared" si="113"/>
        <v>0</v>
      </c>
      <c r="CZ119" s="7">
        <f t="shared" si="113"/>
        <v>0</v>
      </c>
      <c r="DA119" s="11">
        <f t="shared" si="113"/>
        <v>0</v>
      </c>
      <c r="DB119" s="10">
        <f t="shared" si="113"/>
        <v>0</v>
      </c>
      <c r="DC119" s="11">
        <f t="shared" si="113"/>
        <v>0</v>
      </c>
      <c r="DD119" s="10">
        <f t="shared" si="113"/>
        <v>0</v>
      </c>
      <c r="DE119" s="11">
        <f t="shared" si="113"/>
        <v>0</v>
      </c>
      <c r="DF119" s="10">
        <f t="shared" si="113"/>
        <v>0</v>
      </c>
      <c r="DG119" s="7">
        <f t="shared" si="113"/>
        <v>0</v>
      </c>
      <c r="DH119" s="11">
        <f t="shared" si="113"/>
        <v>0</v>
      </c>
      <c r="DI119" s="10">
        <f t="shared" si="113"/>
        <v>0</v>
      </c>
      <c r="DJ119" s="11">
        <f t="shared" si="113"/>
        <v>0</v>
      </c>
      <c r="DK119" s="10">
        <f t="shared" si="113"/>
        <v>0</v>
      </c>
      <c r="DL119" s="11">
        <f t="shared" si="113"/>
        <v>0</v>
      </c>
      <c r="DM119" s="10">
        <f t="shared" si="113"/>
        <v>0</v>
      </c>
      <c r="DN119" s="11">
        <f t="shared" si="113"/>
        <v>0</v>
      </c>
      <c r="DO119" s="10">
        <f t="shared" si="113"/>
        <v>0</v>
      </c>
      <c r="DP119" s="11">
        <f t="shared" si="113"/>
        <v>0</v>
      </c>
      <c r="DQ119" s="10">
        <f t="shared" si="113"/>
        <v>0</v>
      </c>
      <c r="DR119" s="11">
        <f t="shared" si="113"/>
        <v>0</v>
      </c>
      <c r="DS119" s="10">
        <f t="shared" si="113"/>
        <v>0</v>
      </c>
      <c r="DT119" s="7">
        <f t="shared" si="113"/>
        <v>0</v>
      </c>
      <c r="DU119" s="7">
        <f t="shared" si="113"/>
        <v>0</v>
      </c>
      <c r="DV119" s="11">
        <f t="shared" si="113"/>
        <v>2</v>
      </c>
      <c r="DW119" s="10">
        <f t="shared" si="113"/>
        <v>0</v>
      </c>
      <c r="DX119" s="11">
        <f t="shared" si="113"/>
        <v>0</v>
      </c>
      <c r="DY119" s="10">
        <f t="shared" si="113"/>
        <v>0</v>
      </c>
      <c r="DZ119" s="11">
        <f t="shared" si="113"/>
        <v>0</v>
      </c>
      <c r="EA119" s="10">
        <f t="shared" si="113"/>
        <v>0</v>
      </c>
      <c r="EB119" s="7">
        <f t="shared" si="113"/>
        <v>0</v>
      </c>
      <c r="EC119" s="11">
        <f t="shared" si="113"/>
        <v>0</v>
      </c>
      <c r="ED119" s="10">
        <f t="shared" ref="ED119:FI119" si="114">SUM(ED116:ED118)</f>
        <v>0</v>
      </c>
      <c r="EE119" s="11">
        <f t="shared" si="114"/>
        <v>0</v>
      </c>
      <c r="EF119" s="10">
        <f t="shared" si="114"/>
        <v>0</v>
      </c>
      <c r="EG119" s="11">
        <f t="shared" si="114"/>
        <v>0</v>
      </c>
      <c r="EH119" s="10">
        <f t="shared" si="114"/>
        <v>0</v>
      </c>
      <c r="EI119" s="11">
        <f t="shared" si="114"/>
        <v>0</v>
      </c>
      <c r="EJ119" s="10">
        <f t="shared" si="114"/>
        <v>0</v>
      </c>
      <c r="EK119" s="11">
        <f t="shared" si="114"/>
        <v>0</v>
      </c>
      <c r="EL119" s="10">
        <f t="shared" si="114"/>
        <v>0</v>
      </c>
      <c r="EM119" s="11">
        <f t="shared" si="114"/>
        <v>0</v>
      </c>
      <c r="EN119" s="10">
        <f t="shared" si="114"/>
        <v>0</v>
      </c>
      <c r="EO119" s="7">
        <f t="shared" si="114"/>
        <v>0</v>
      </c>
      <c r="EP119" s="7">
        <f t="shared" si="114"/>
        <v>0</v>
      </c>
      <c r="EQ119" s="11">
        <f t="shared" si="114"/>
        <v>0</v>
      </c>
      <c r="ER119" s="10">
        <f t="shared" si="114"/>
        <v>0</v>
      </c>
      <c r="ES119" s="11">
        <f t="shared" si="114"/>
        <v>0</v>
      </c>
      <c r="ET119" s="10">
        <f t="shared" si="114"/>
        <v>0</v>
      </c>
      <c r="EU119" s="11">
        <f t="shared" si="114"/>
        <v>0</v>
      </c>
      <c r="EV119" s="10">
        <f t="shared" si="114"/>
        <v>0</v>
      </c>
      <c r="EW119" s="7">
        <f t="shared" si="114"/>
        <v>0</v>
      </c>
      <c r="EX119" s="11">
        <f t="shared" si="114"/>
        <v>0</v>
      </c>
      <c r="EY119" s="10">
        <f t="shared" si="114"/>
        <v>0</v>
      </c>
      <c r="EZ119" s="11">
        <f t="shared" si="114"/>
        <v>0</v>
      </c>
      <c r="FA119" s="10">
        <f t="shared" si="114"/>
        <v>0</v>
      </c>
      <c r="FB119" s="11">
        <f t="shared" si="114"/>
        <v>0</v>
      </c>
      <c r="FC119" s="10">
        <f t="shared" si="114"/>
        <v>0</v>
      </c>
      <c r="FD119" s="11">
        <f t="shared" si="114"/>
        <v>0</v>
      </c>
      <c r="FE119" s="10">
        <f t="shared" si="114"/>
        <v>0</v>
      </c>
      <c r="FF119" s="11">
        <f t="shared" si="114"/>
        <v>0</v>
      </c>
      <c r="FG119" s="10">
        <f t="shared" si="114"/>
        <v>0</v>
      </c>
      <c r="FH119" s="11">
        <f t="shared" si="114"/>
        <v>0</v>
      </c>
      <c r="FI119" s="10">
        <f t="shared" si="114"/>
        <v>0</v>
      </c>
      <c r="FJ119" s="7">
        <f t="shared" ref="FJ119:GF119" si="115">SUM(FJ116:FJ118)</f>
        <v>0</v>
      </c>
      <c r="FK119" s="7">
        <f t="shared" si="115"/>
        <v>0</v>
      </c>
      <c r="FL119" s="11">
        <f t="shared" si="115"/>
        <v>0</v>
      </c>
      <c r="FM119" s="10">
        <f t="shared" si="115"/>
        <v>0</v>
      </c>
      <c r="FN119" s="11">
        <f t="shared" si="115"/>
        <v>0</v>
      </c>
      <c r="FO119" s="10">
        <f t="shared" si="115"/>
        <v>0</v>
      </c>
      <c r="FP119" s="11">
        <f t="shared" si="115"/>
        <v>0</v>
      </c>
      <c r="FQ119" s="10">
        <f t="shared" si="115"/>
        <v>0</v>
      </c>
      <c r="FR119" s="7">
        <f t="shared" si="115"/>
        <v>0</v>
      </c>
      <c r="FS119" s="11">
        <f t="shared" si="115"/>
        <v>0</v>
      </c>
      <c r="FT119" s="10">
        <f t="shared" si="115"/>
        <v>0</v>
      </c>
      <c r="FU119" s="11">
        <f t="shared" si="115"/>
        <v>0</v>
      </c>
      <c r="FV119" s="10">
        <f t="shared" si="115"/>
        <v>0</v>
      </c>
      <c r="FW119" s="11">
        <f t="shared" si="115"/>
        <v>0</v>
      </c>
      <c r="FX119" s="10">
        <f t="shared" si="115"/>
        <v>0</v>
      </c>
      <c r="FY119" s="11">
        <f t="shared" si="115"/>
        <v>0</v>
      </c>
      <c r="FZ119" s="10">
        <f t="shared" si="115"/>
        <v>0</v>
      </c>
      <c r="GA119" s="11">
        <f t="shared" si="115"/>
        <v>0</v>
      </c>
      <c r="GB119" s="10">
        <f t="shared" si="115"/>
        <v>0</v>
      </c>
      <c r="GC119" s="11">
        <f t="shared" si="115"/>
        <v>0</v>
      </c>
      <c r="GD119" s="10">
        <f t="shared" si="115"/>
        <v>0</v>
      </c>
      <c r="GE119" s="7">
        <f t="shared" si="115"/>
        <v>0</v>
      </c>
      <c r="GF119" s="7">
        <f t="shared" si="115"/>
        <v>0</v>
      </c>
    </row>
    <row r="120" spans="1:188" ht="20.100000000000001" customHeight="1" x14ac:dyDescent="0.2">
      <c r="A120" s="6"/>
      <c r="B120" s="6"/>
      <c r="C120" s="6"/>
      <c r="D120" s="6"/>
      <c r="E120" s="8" t="s">
        <v>239</v>
      </c>
      <c r="F120" s="6">
        <f>F29+F37+F80+F114+F119</f>
        <v>13</v>
      </c>
      <c r="G120" s="6">
        <f>G29+G37+G80+G114+G119</f>
        <v>103</v>
      </c>
      <c r="H120" s="6">
        <f t="shared" ref="H120:Q120" si="116">H29+H37+H80+H119</f>
        <v>2625</v>
      </c>
      <c r="I120" s="6">
        <f t="shared" si="116"/>
        <v>1163</v>
      </c>
      <c r="J120" s="6">
        <f t="shared" si="116"/>
        <v>115</v>
      </c>
      <c r="K120" s="6">
        <f t="shared" si="116"/>
        <v>30</v>
      </c>
      <c r="L120" s="6">
        <f t="shared" si="116"/>
        <v>60</v>
      </c>
      <c r="M120" s="6">
        <f t="shared" si="116"/>
        <v>940</v>
      </c>
      <c r="N120" s="6">
        <f t="shared" si="116"/>
        <v>150</v>
      </c>
      <c r="O120" s="6">
        <f t="shared" si="116"/>
        <v>167</v>
      </c>
      <c r="P120" s="6">
        <f t="shared" si="116"/>
        <v>0</v>
      </c>
      <c r="Q120" s="6">
        <f t="shared" si="116"/>
        <v>0</v>
      </c>
      <c r="R120" s="7">
        <f>R29+R37+R80+R114+R119</f>
        <v>210</v>
      </c>
      <c r="S120" s="7">
        <f>S29+S37+S80+S114+S119</f>
        <v>114.2</v>
      </c>
      <c r="T120" s="7">
        <f>T29+T37+T80+T114+T119</f>
        <v>105.60000000000001</v>
      </c>
      <c r="U120" s="11">
        <f t="shared" ref="U120:Z120" si="117">U29+U37+U80+U119</f>
        <v>201</v>
      </c>
      <c r="V120" s="10">
        <f t="shared" si="117"/>
        <v>0</v>
      </c>
      <c r="W120" s="11">
        <f t="shared" si="117"/>
        <v>60</v>
      </c>
      <c r="X120" s="10">
        <f t="shared" si="117"/>
        <v>0</v>
      </c>
      <c r="Y120" s="11">
        <f t="shared" si="117"/>
        <v>0</v>
      </c>
      <c r="Z120" s="10">
        <f t="shared" si="117"/>
        <v>0</v>
      </c>
      <c r="AA120" s="7">
        <f>AA29+AA37+AA80+AA114+AA119</f>
        <v>20.399999999999999</v>
      </c>
      <c r="AB120" s="11">
        <f t="shared" ref="AB120:AM120" si="118">AB29+AB37+AB80+AB119</f>
        <v>0</v>
      </c>
      <c r="AC120" s="10">
        <f t="shared" si="118"/>
        <v>0</v>
      </c>
      <c r="AD120" s="11">
        <f t="shared" si="118"/>
        <v>120</v>
      </c>
      <c r="AE120" s="10">
        <f t="shared" si="118"/>
        <v>0</v>
      </c>
      <c r="AF120" s="11">
        <f t="shared" si="118"/>
        <v>0</v>
      </c>
      <c r="AG120" s="10">
        <f t="shared" si="118"/>
        <v>0</v>
      </c>
      <c r="AH120" s="11">
        <f t="shared" si="118"/>
        <v>0</v>
      </c>
      <c r="AI120" s="10">
        <f t="shared" si="118"/>
        <v>0</v>
      </c>
      <c r="AJ120" s="11">
        <f t="shared" si="118"/>
        <v>0</v>
      </c>
      <c r="AK120" s="10">
        <f t="shared" si="118"/>
        <v>0</v>
      </c>
      <c r="AL120" s="11">
        <f t="shared" si="118"/>
        <v>0</v>
      </c>
      <c r="AM120" s="10">
        <f t="shared" si="118"/>
        <v>0</v>
      </c>
      <c r="AN120" s="7">
        <f>AN29+AN37+AN80+AN114+AN119</f>
        <v>9.6</v>
      </c>
      <c r="AO120" s="7">
        <f>AO29+AO37+AO80+AO114+AO119</f>
        <v>30</v>
      </c>
      <c r="AP120" s="11">
        <f t="shared" ref="AP120:AU120" si="119">AP29+AP37+AP80+AP119</f>
        <v>185</v>
      </c>
      <c r="AQ120" s="10">
        <f t="shared" si="119"/>
        <v>0</v>
      </c>
      <c r="AR120" s="11">
        <f t="shared" si="119"/>
        <v>30</v>
      </c>
      <c r="AS120" s="10">
        <f t="shared" si="119"/>
        <v>0</v>
      </c>
      <c r="AT120" s="11">
        <f t="shared" si="119"/>
        <v>0</v>
      </c>
      <c r="AU120" s="10">
        <f t="shared" si="119"/>
        <v>0</v>
      </c>
      <c r="AV120" s="7">
        <f>AV29+AV37+AV80+AV114+AV119</f>
        <v>16</v>
      </c>
      <c r="AW120" s="11">
        <f t="shared" ref="AW120:BH120" si="120">AW29+AW37+AW80+AW119</f>
        <v>0</v>
      </c>
      <c r="AX120" s="10">
        <f t="shared" si="120"/>
        <v>0</v>
      </c>
      <c r="AY120" s="11">
        <f t="shared" si="120"/>
        <v>165</v>
      </c>
      <c r="AZ120" s="10">
        <f t="shared" si="120"/>
        <v>0</v>
      </c>
      <c r="BA120" s="11">
        <f t="shared" si="120"/>
        <v>0</v>
      </c>
      <c r="BB120" s="10">
        <f t="shared" si="120"/>
        <v>0</v>
      </c>
      <c r="BC120" s="11">
        <f t="shared" si="120"/>
        <v>0</v>
      </c>
      <c r="BD120" s="10">
        <f t="shared" si="120"/>
        <v>0</v>
      </c>
      <c r="BE120" s="11">
        <f t="shared" si="120"/>
        <v>0</v>
      </c>
      <c r="BF120" s="10">
        <f t="shared" si="120"/>
        <v>0</v>
      </c>
      <c r="BG120" s="11">
        <f t="shared" si="120"/>
        <v>0</v>
      </c>
      <c r="BH120" s="10">
        <f t="shared" si="120"/>
        <v>0</v>
      </c>
      <c r="BI120" s="7">
        <f>BI29+BI37+BI80+BI114+BI119</f>
        <v>14</v>
      </c>
      <c r="BJ120" s="7">
        <f>BJ29+BJ37+BJ80+BJ114+BJ119</f>
        <v>30</v>
      </c>
      <c r="BK120" s="11">
        <f t="shared" ref="BK120:BP120" si="121">BK29+BK37+BK80+BK119</f>
        <v>165</v>
      </c>
      <c r="BL120" s="10">
        <f t="shared" si="121"/>
        <v>0</v>
      </c>
      <c r="BM120" s="11">
        <f t="shared" si="121"/>
        <v>25</v>
      </c>
      <c r="BN120" s="10">
        <f t="shared" si="121"/>
        <v>0</v>
      </c>
      <c r="BO120" s="11">
        <f t="shared" si="121"/>
        <v>0</v>
      </c>
      <c r="BP120" s="10">
        <f t="shared" si="121"/>
        <v>0</v>
      </c>
      <c r="BQ120" s="7">
        <f>BQ29+BQ37+BQ80+BQ114+BQ119</f>
        <v>14.200000000000001</v>
      </c>
      <c r="BR120" s="11">
        <f t="shared" ref="BR120:CC120" si="122">BR29+BR37+BR80+BR119</f>
        <v>30</v>
      </c>
      <c r="BS120" s="10">
        <f t="shared" si="122"/>
        <v>0</v>
      </c>
      <c r="BT120" s="11">
        <f t="shared" si="122"/>
        <v>180</v>
      </c>
      <c r="BU120" s="10">
        <f t="shared" si="122"/>
        <v>0</v>
      </c>
      <c r="BV120" s="11">
        <f t="shared" si="122"/>
        <v>30</v>
      </c>
      <c r="BW120" s="10">
        <f t="shared" si="122"/>
        <v>0</v>
      </c>
      <c r="BX120" s="11">
        <f t="shared" si="122"/>
        <v>0</v>
      </c>
      <c r="BY120" s="10">
        <f t="shared" si="122"/>
        <v>0</v>
      </c>
      <c r="BZ120" s="11">
        <f t="shared" si="122"/>
        <v>0</v>
      </c>
      <c r="CA120" s="10">
        <f t="shared" si="122"/>
        <v>0</v>
      </c>
      <c r="CB120" s="11">
        <f t="shared" si="122"/>
        <v>0</v>
      </c>
      <c r="CC120" s="10">
        <f t="shared" si="122"/>
        <v>0</v>
      </c>
      <c r="CD120" s="7">
        <f>CD29+CD37+CD80+CD114+CD119</f>
        <v>15.799999999999999</v>
      </c>
      <c r="CE120" s="7">
        <f>CE29+CE37+CE80+CE114+CE119</f>
        <v>30</v>
      </c>
      <c r="CF120" s="11">
        <f t="shared" ref="CF120:CK120" si="123">CF29+CF37+CF80+CF119</f>
        <v>150</v>
      </c>
      <c r="CG120" s="10">
        <f t="shared" si="123"/>
        <v>0</v>
      </c>
      <c r="CH120" s="11">
        <f t="shared" si="123"/>
        <v>0</v>
      </c>
      <c r="CI120" s="10">
        <f t="shared" si="123"/>
        <v>0</v>
      </c>
      <c r="CJ120" s="11">
        <f t="shared" si="123"/>
        <v>0</v>
      </c>
      <c r="CK120" s="10">
        <f t="shared" si="123"/>
        <v>0</v>
      </c>
      <c r="CL120" s="7">
        <f>CL29+CL37+CL80+CL114+CL119</f>
        <v>12</v>
      </c>
      <c r="CM120" s="11">
        <f t="shared" ref="CM120:CX120" si="124">CM29+CM37+CM80+CM119</f>
        <v>30</v>
      </c>
      <c r="CN120" s="10">
        <f t="shared" si="124"/>
        <v>0</v>
      </c>
      <c r="CO120" s="11">
        <f t="shared" si="124"/>
        <v>180</v>
      </c>
      <c r="CP120" s="10">
        <f t="shared" si="124"/>
        <v>0</v>
      </c>
      <c r="CQ120" s="11">
        <f t="shared" si="124"/>
        <v>60</v>
      </c>
      <c r="CR120" s="10">
        <f t="shared" si="124"/>
        <v>0</v>
      </c>
      <c r="CS120" s="11">
        <f t="shared" si="124"/>
        <v>0</v>
      </c>
      <c r="CT120" s="10">
        <f t="shared" si="124"/>
        <v>0</v>
      </c>
      <c r="CU120" s="11">
        <f t="shared" si="124"/>
        <v>0</v>
      </c>
      <c r="CV120" s="10">
        <f t="shared" si="124"/>
        <v>0</v>
      </c>
      <c r="CW120" s="11">
        <f t="shared" si="124"/>
        <v>0</v>
      </c>
      <c r="CX120" s="10">
        <f t="shared" si="124"/>
        <v>0</v>
      </c>
      <c r="CY120" s="7">
        <f>CY29+CY37+CY80+CY114+CY119</f>
        <v>18</v>
      </c>
      <c r="CZ120" s="7">
        <f>CZ29+CZ37+CZ80+CZ114+CZ119</f>
        <v>30</v>
      </c>
      <c r="DA120" s="11">
        <f t="shared" ref="DA120:DF120" si="125">DA29+DA37+DA80+DA119</f>
        <v>170</v>
      </c>
      <c r="DB120" s="10">
        <f t="shared" si="125"/>
        <v>0</v>
      </c>
      <c r="DC120" s="11">
        <f t="shared" si="125"/>
        <v>0</v>
      </c>
      <c r="DD120" s="10">
        <f t="shared" si="125"/>
        <v>0</v>
      </c>
      <c r="DE120" s="11">
        <f t="shared" si="125"/>
        <v>0</v>
      </c>
      <c r="DF120" s="10">
        <f t="shared" si="125"/>
        <v>0</v>
      </c>
      <c r="DG120" s="7">
        <f>DG29+DG37+DG80+DG114+DG119</f>
        <v>12.200000000000001</v>
      </c>
      <c r="DH120" s="11">
        <f t="shared" ref="DH120:DS120" si="126">DH29+DH37+DH80+DH119</f>
        <v>0</v>
      </c>
      <c r="DI120" s="10">
        <f t="shared" si="126"/>
        <v>0</v>
      </c>
      <c r="DJ120" s="11">
        <f t="shared" si="126"/>
        <v>150</v>
      </c>
      <c r="DK120" s="10">
        <f t="shared" si="126"/>
        <v>0</v>
      </c>
      <c r="DL120" s="11">
        <f t="shared" si="126"/>
        <v>60</v>
      </c>
      <c r="DM120" s="10">
        <f t="shared" si="126"/>
        <v>0</v>
      </c>
      <c r="DN120" s="11">
        <f t="shared" si="126"/>
        <v>50</v>
      </c>
      <c r="DO120" s="10">
        <f t="shared" si="126"/>
        <v>0</v>
      </c>
      <c r="DP120" s="11">
        <f t="shared" si="126"/>
        <v>0</v>
      </c>
      <c r="DQ120" s="10">
        <f t="shared" si="126"/>
        <v>0</v>
      </c>
      <c r="DR120" s="11">
        <f t="shared" si="126"/>
        <v>0</v>
      </c>
      <c r="DS120" s="10">
        <f t="shared" si="126"/>
        <v>0</v>
      </c>
      <c r="DT120" s="7">
        <f>DT29+DT37+DT80+DT114+DT119</f>
        <v>17.799999999999997</v>
      </c>
      <c r="DU120" s="7">
        <f>DU29+DU37+DU80+DU114+DU119</f>
        <v>30</v>
      </c>
      <c r="DV120" s="11">
        <f t="shared" ref="DV120:EA120" si="127">DV29+DV37+DV80+DV119</f>
        <v>217</v>
      </c>
      <c r="DW120" s="10">
        <f t="shared" si="127"/>
        <v>0</v>
      </c>
      <c r="DX120" s="11">
        <f t="shared" si="127"/>
        <v>0</v>
      </c>
      <c r="DY120" s="10">
        <f t="shared" si="127"/>
        <v>0</v>
      </c>
      <c r="DZ120" s="11">
        <f t="shared" si="127"/>
        <v>0</v>
      </c>
      <c r="EA120" s="10">
        <f t="shared" si="127"/>
        <v>0</v>
      </c>
      <c r="EB120" s="7">
        <f>EB29+EB37+EB80+EB114+EB119</f>
        <v>13.2</v>
      </c>
      <c r="EC120" s="11">
        <f t="shared" ref="EC120:EN120" si="128">EC29+EC37+EC80+EC119</f>
        <v>0</v>
      </c>
      <c r="ED120" s="10">
        <f t="shared" si="128"/>
        <v>0</v>
      </c>
      <c r="EE120" s="11">
        <f t="shared" si="128"/>
        <v>105</v>
      </c>
      <c r="EF120" s="10">
        <f t="shared" si="128"/>
        <v>0</v>
      </c>
      <c r="EG120" s="11">
        <f t="shared" si="128"/>
        <v>0</v>
      </c>
      <c r="EH120" s="10">
        <f t="shared" si="128"/>
        <v>0</v>
      </c>
      <c r="EI120" s="11">
        <f t="shared" si="128"/>
        <v>75</v>
      </c>
      <c r="EJ120" s="10">
        <f t="shared" si="128"/>
        <v>0</v>
      </c>
      <c r="EK120" s="11">
        <f t="shared" si="128"/>
        <v>0</v>
      </c>
      <c r="EL120" s="10">
        <f t="shared" si="128"/>
        <v>0</v>
      </c>
      <c r="EM120" s="11">
        <f t="shared" si="128"/>
        <v>0</v>
      </c>
      <c r="EN120" s="10">
        <f t="shared" si="128"/>
        <v>0</v>
      </c>
      <c r="EO120" s="7">
        <f>EO29+EO37+EO80+EO114+EO119</f>
        <v>16.8</v>
      </c>
      <c r="EP120" s="7">
        <f>EP29+EP37+EP80+EP114+EP119</f>
        <v>30</v>
      </c>
      <c r="EQ120" s="11">
        <f t="shared" ref="EQ120:EV120" si="129">EQ29+EQ37+EQ80+EQ119</f>
        <v>75</v>
      </c>
      <c r="ER120" s="10">
        <f t="shared" si="129"/>
        <v>0</v>
      </c>
      <c r="ES120" s="11">
        <f t="shared" si="129"/>
        <v>0</v>
      </c>
      <c r="ET120" s="10">
        <f t="shared" si="129"/>
        <v>0</v>
      </c>
      <c r="EU120" s="11">
        <f t="shared" si="129"/>
        <v>30</v>
      </c>
      <c r="EV120" s="10">
        <f t="shared" si="129"/>
        <v>0</v>
      </c>
      <c r="EW120" s="7">
        <f>EW29+EW37+EW80+EW114+EW119</f>
        <v>7.8</v>
      </c>
      <c r="EX120" s="11">
        <f t="shared" ref="EX120:FI120" si="130">EX29+EX37+EX80+EX119</f>
        <v>0</v>
      </c>
      <c r="EY120" s="10">
        <f t="shared" si="130"/>
        <v>0</v>
      </c>
      <c r="EZ120" s="11">
        <f t="shared" si="130"/>
        <v>40</v>
      </c>
      <c r="FA120" s="10">
        <f t="shared" si="130"/>
        <v>0</v>
      </c>
      <c r="FB120" s="11">
        <f t="shared" si="130"/>
        <v>0</v>
      </c>
      <c r="FC120" s="10">
        <f t="shared" si="130"/>
        <v>0</v>
      </c>
      <c r="FD120" s="11">
        <f t="shared" si="130"/>
        <v>42</v>
      </c>
      <c r="FE120" s="10">
        <f t="shared" si="130"/>
        <v>0</v>
      </c>
      <c r="FF120" s="11">
        <f t="shared" si="130"/>
        <v>0</v>
      </c>
      <c r="FG120" s="10">
        <f t="shared" si="130"/>
        <v>0</v>
      </c>
      <c r="FH120" s="11">
        <f t="shared" si="130"/>
        <v>0</v>
      </c>
      <c r="FI120" s="10">
        <f t="shared" si="130"/>
        <v>0</v>
      </c>
      <c r="FJ120" s="7">
        <f>FJ29+FJ37+FJ80+FJ114+FJ119</f>
        <v>22.2</v>
      </c>
      <c r="FK120" s="7">
        <f>FK29+FK37+FK80+FK114+FK119</f>
        <v>30</v>
      </c>
      <c r="FL120" s="11">
        <f t="shared" ref="FL120:FQ120" si="131">FL29+FL37+FL80+FL119</f>
        <v>0</v>
      </c>
      <c r="FM120" s="10">
        <f t="shared" si="131"/>
        <v>0</v>
      </c>
      <c r="FN120" s="11">
        <f t="shared" si="131"/>
        <v>0</v>
      </c>
      <c r="FO120" s="10">
        <f t="shared" si="131"/>
        <v>0</v>
      </c>
      <c r="FP120" s="11">
        <f t="shared" si="131"/>
        <v>0</v>
      </c>
      <c r="FQ120" s="10">
        <f t="shared" si="131"/>
        <v>0</v>
      </c>
      <c r="FR120" s="7">
        <f>FR29+FR37+FR80+FR114+FR119</f>
        <v>0</v>
      </c>
      <c r="FS120" s="11">
        <f t="shared" ref="FS120:GD120" si="132">FS29+FS37+FS80+FS119</f>
        <v>0</v>
      </c>
      <c r="FT120" s="10">
        <f t="shared" si="132"/>
        <v>0</v>
      </c>
      <c r="FU120" s="11">
        <f t="shared" si="132"/>
        <v>0</v>
      </c>
      <c r="FV120" s="10">
        <f t="shared" si="132"/>
        <v>0</v>
      </c>
      <c r="FW120" s="11">
        <f t="shared" si="132"/>
        <v>0</v>
      </c>
      <c r="FX120" s="10">
        <f t="shared" si="132"/>
        <v>0</v>
      </c>
      <c r="FY120" s="11">
        <f t="shared" si="132"/>
        <v>0</v>
      </c>
      <c r="FZ120" s="10">
        <f t="shared" si="132"/>
        <v>0</v>
      </c>
      <c r="GA120" s="11">
        <f t="shared" si="132"/>
        <v>0</v>
      </c>
      <c r="GB120" s="10">
        <f t="shared" si="132"/>
        <v>0</v>
      </c>
      <c r="GC120" s="11">
        <f t="shared" si="132"/>
        <v>0</v>
      </c>
      <c r="GD120" s="10">
        <f t="shared" si="132"/>
        <v>0</v>
      </c>
      <c r="GE120" s="7">
        <f>GE29+GE37+GE80+GE114+GE119</f>
        <v>0</v>
      </c>
      <c r="GF120" s="7">
        <f>GF29+GF37+GF80+GF114+GF119</f>
        <v>0</v>
      </c>
    </row>
    <row r="122" spans="1:188" x14ac:dyDescent="0.2">
      <c r="D122" s="3" t="s">
        <v>22</v>
      </c>
      <c r="E122" s="3" t="s">
        <v>240</v>
      </c>
    </row>
    <row r="123" spans="1:188" x14ac:dyDescent="0.2">
      <c r="D123" s="3" t="s">
        <v>26</v>
      </c>
      <c r="E123" s="3" t="s">
        <v>241</v>
      </c>
    </row>
    <row r="124" spans="1:188" x14ac:dyDescent="0.2">
      <c r="D124" s="21" t="s">
        <v>32</v>
      </c>
      <c r="E124" s="21"/>
    </row>
    <row r="125" spans="1:188" x14ac:dyDescent="0.2">
      <c r="D125" s="3" t="s">
        <v>34</v>
      </c>
      <c r="E125" s="3" t="s">
        <v>242</v>
      </c>
    </row>
    <row r="126" spans="1:188" x14ac:dyDescent="0.2">
      <c r="D126" s="3" t="s">
        <v>35</v>
      </c>
      <c r="E126" s="3" t="s">
        <v>243</v>
      </c>
    </row>
    <row r="127" spans="1:188" x14ac:dyDescent="0.2">
      <c r="D127" s="3" t="s">
        <v>36</v>
      </c>
      <c r="E127" s="3" t="s">
        <v>244</v>
      </c>
    </row>
    <row r="128" spans="1:188" x14ac:dyDescent="0.2">
      <c r="D128" s="21" t="s">
        <v>33</v>
      </c>
      <c r="E128" s="21"/>
      <c r="M128" s="9"/>
      <c r="U128" s="9"/>
      <c r="AC128" s="9"/>
    </row>
    <row r="129" spans="4:5" x14ac:dyDescent="0.2">
      <c r="D129" s="3" t="s">
        <v>35</v>
      </c>
      <c r="E129" s="3" t="s">
        <v>243</v>
      </c>
    </row>
    <row r="130" spans="4:5" x14ac:dyDescent="0.2">
      <c r="D130" s="3" t="s">
        <v>37</v>
      </c>
      <c r="E130" s="3" t="s">
        <v>245</v>
      </c>
    </row>
    <row r="131" spans="4:5" x14ac:dyDescent="0.2">
      <c r="D131" s="3" t="s">
        <v>38</v>
      </c>
      <c r="E131" s="3" t="s">
        <v>246</v>
      </c>
    </row>
    <row r="132" spans="4:5" x14ac:dyDescent="0.2">
      <c r="D132" s="3" t="s">
        <v>39</v>
      </c>
      <c r="E132" s="3" t="s">
        <v>247</v>
      </c>
    </row>
    <row r="133" spans="4:5" x14ac:dyDescent="0.2">
      <c r="D133" s="3" t="s">
        <v>40</v>
      </c>
      <c r="E133" s="3" t="s">
        <v>248</v>
      </c>
    </row>
    <row r="134" spans="4:5" x14ac:dyDescent="0.2">
      <c r="D134" s="3" t="s">
        <v>41</v>
      </c>
      <c r="E134" s="3" t="s">
        <v>249</v>
      </c>
    </row>
  </sheetData>
  <mergeCells count="192">
    <mergeCell ref="A112:GF112"/>
    <mergeCell ref="A115:GF115"/>
    <mergeCell ref="D124:E124"/>
    <mergeCell ref="D128:E128"/>
    <mergeCell ref="C108:C109"/>
    <mergeCell ref="A108:A109"/>
    <mergeCell ref="B108:B109"/>
    <mergeCell ref="C110:C111"/>
    <mergeCell ref="A110:A111"/>
    <mergeCell ref="B110:B111"/>
    <mergeCell ref="C104:C105"/>
    <mergeCell ref="A104:A105"/>
    <mergeCell ref="B104:B105"/>
    <mergeCell ref="C106:C107"/>
    <mergeCell ref="A106:A107"/>
    <mergeCell ref="B106:B107"/>
    <mergeCell ref="C100:C101"/>
    <mergeCell ref="A100:A101"/>
    <mergeCell ref="B100:B101"/>
    <mergeCell ref="C102:C103"/>
    <mergeCell ref="A102:A103"/>
    <mergeCell ref="B102:B103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C88:C89"/>
    <mergeCell ref="A88:A89"/>
    <mergeCell ref="B88:B89"/>
    <mergeCell ref="C90:C91"/>
    <mergeCell ref="A90:A91"/>
    <mergeCell ref="B90:B91"/>
    <mergeCell ref="C84:C85"/>
    <mergeCell ref="A84:A85"/>
    <mergeCell ref="B84:B85"/>
    <mergeCell ref="C86:C87"/>
    <mergeCell ref="A86:A87"/>
    <mergeCell ref="B86:B87"/>
    <mergeCell ref="A30:GF30"/>
    <mergeCell ref="A38:GF38"/>
    <mergeCell ref="A81:GF81"/>
    <mergeCell ref="C82:C83"/>
    <mergeCell ref="A82:A83"/>
    <mergeCell ref="B82:B83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Teleinformatyka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2021-06-11T11:48:50Z</dcterms:created>
  <dcterms:modified xsi:type="dcterms:W3CDTF">2021-06-29T09:35:18Z</dcterms:modified>
</cp:coreProperties>
</file>