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DBD2FD77-7DB3-4009-885E-CDED5CAFCE35}" xr6:coauthVersionLast="45" xr6:coauthVersionMax="45" xr10:uidLastSave="{00000000-0000-0000-0000-000000000000}"/>
  <bookViews>
    <workbookView xWindow="-120" yWindow="-120" windowWidth="38640" windowHeight="15840"/>
  </bookViews>
  <sheets>
    <sheet name="Chłodnictwo i Klimatyzacj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K17" i="1"/>
  <c r="L17" i="1"/>
  <c r="M17" i="1"/>
  <c r="N17" i="1"/>
  <c r="O17" i="1"/>
  <c r="P17" i="1"/>
  <c r="Q17" i="1"/>
  <c r="S17" i="1"/>
  <c r="T17" i="1"/>
  <c r="U17" i="1"/>
  <c r="AA17" i="1"/>
  <c r="AO17" i="1"/>
  <c r="BJ17" i="1"/>
  <c r="CE17" i="1"/>
  <c r="CZ17" i="1"/>
  <c r="DU17" i="1"/>
  <c r="EP17" i="1"/>
  <c r="FK17" i="1"/>
  <c r="FK28" i="1"/>
  <c r="GF17" i="1"/>
  <c r="F18" i="1"/>
  <c r="I18" i="1"/>
  <c r="J18" i="1"/>
  <c r="K18" i="1"/>
  <c r="L18" i="1"/>
  <c r="M18" i="1"/>
  <c r="N18" i="1"/>
  <c r="O18" i="1"/>
  <c r="P18" i="1"/>
  <c r="Q18" i="1"/>
  <c r="S18" i="1"/>
  <c r="AO18" i="1"/>
  <c r="BJ18" i="1"/>
  <c r="CE18" i="1"/>
  <c r="CZ18" i="1"/>
  <c r="DU18" i="1"/>
  <c r="EP18" i="1"/>
  <c r="FK18" i="1"/>
  <c r="GF18" i="1"/>
  <c r="I19" i="1"/>
  <c r="J19" i="1"/>
  <c r="H19" i="1"/>
  <c r="K19" i="1"/>
  <c r="L19" i="1"/>
  <c r="M19" i="1"/>
  <c r="N19" i="1"/>
  <c r="O19" i="1"/>
  <c r="P19" i="1"/>
  <c r="Q19" i="1"/>
  <c r="S19" i="1"/>
  <c r="AO19" i="1"/>
  <c r="BJ19" i="1"/>
  <c r="CE19" i="1"/>
  <c r="CZ19" i="1"/>
  <c r="DU19" i="1"/>
  <c r="EP19" i="1"/>
  <c r="FK19" i="1"/>
  <c r="GF19" i="1"/>
  <c r="F20" i="1"/>
  <c r="I20" i="1"/>
  <c r="J20" i="1"/>
  <c r="H20" i="1"/>
  <c r="K20" i="1"/>
  <c r="L20" i="1"/>
  <c r="M20" i="1"/>
  <c r="N20" i="1"/>
  <c r="O20" i="1"/>
  <c r="P20" i="1"/>
  <c r="Q20" i="1"/>
  <c r="S20" i="1"/>
  <c r="AO20" i="1"/>
  <c r="BJ20" i="1"/>
  <c r="CE20" i="1"/>
  <c r="CZ20" i="1"/>
  <c r="DU20" i="1"/>
  <c r="EP20" i="1"/>
  <c r="FK20" i="1"/>
  <c r="GF20" i="1"/>
  <c r="I21" i="1"/>
  <c r="J21" i="1"/>
  <c r="H21" i="1"/>
  <c r="K21" i="1"/>
  <c r="L21" i="1"/>
  <c r="M21" i="1"/>
  <c r="N21" i="1"/>
  <c r="O21" i="1"/>
  <c r="P21" i="1"/>
  <c r="Q21" i="1"/>
  <c r="T21" i="1"/>
  <c r="AO21" i="1"/>
  <c r="BJ21" i="1"/>
  <c r="BV21" i="1"/>
  <c r="CD21" i="1"/>
  <c r="CZ21" i="1"/>
  <c r="DU21" i="1"/>
  <c r="EP21" i="1"/>
  <c r="FK21" i="1"/>
  <c r="GF21" i="1"/>
  <c r="I22" i="1"/>
  <c r="J22" i="1"/>
  <c r="K22" i="1"/>
  <c r="K28" i="1"/>
  <c r="L22" i="1"/>
  <c r="M22" i="1"/>
  <c r="O22" i="1"/>
  <c r="P22" i="1"/>
  <c r="Q22" i="1"/>
  <c r="T22" i="1"/>
  <c r="AO22" i="1"/>
  <c r="BJ22" i="1"/>
  <c r="CE22" i="1"/>
  <c r="CQ22" i="1"/>
  <c r="N22" i="1"/>
  <c r="CY22" i="1"/>
  <c r="CZ22" i="1"/>
  <c r="DU22" i="1"/>
  <c r="EP22" i="1"/>
  <c r="FK22" i="1"/>
  <c r="GF22" i="1"/>
  <c r="I23" i="1"/>
  <c r="J23" i="1"/>
  <c r="H23" i="1"/>
  <c r="K23" i="1"/>
  <c r="L23" i="1"/>
  <c r="M23" i="1"/>
  <c r="N23" i="1"/>
  <c r="O23" i="1"/>
  <c r="P23" i="1"/>
  <c r="Q23" i="1"/>
  <c r="T23" i="1"/>
  <c r="AO23" i="1"/>
  <c r="BJ23" i="1"/>
  <c r="CE23" i="1"/>
  <c r="CZ23" i="1"/>
  <c r="DL23" i="1"/>
  <c r="DT23" i="1"/>
  <c r="EP23" i="1"/>
  <c r="FK23" i="1"/>
  <c r="GF23" i="1"/>
  <c r="I24" i="1"/>
  <c r="J24" i="1"/>
  <c r="K24" i="1"/>
  <c r="L24" i="1"/>
  <c r="M24" i="1"/>
  <c r="N24" i="1"/>
  <c r="O24" i="1"/>
  <c r="O28" i="1"/>
  <c r="P24" i="1"/>
  <c r="Q24" i="1"/>
  <c r="S24" i="1"/>
  <c r="AO24" i="1"/>
  <c r="F24" i="1"/>
  <c r="BJ24" i="1"/>
  <c r="G24" i="1"/>
  <c r="CE24" i="1"/>
  <c r="CZ24" i="1"/>
  <c r="DU24" i="1"/>
  <c r="EP24" i="1"/>
  <c r="FK24" i="1"/>
  <c r="GF24" i="1"/>
  <c r="I25" i="1"/>
  <c r="J25" i="1"/>
  <c r="K25" i="1"/>
  <c r="L25" i="1"/>
  <c r="M25" i="1"/>
  <c r="N25" i="1"/>
  <c r="O25" i="1"/>
  <c r="P25" i="1"/>
  <c r="Q25" i="1"/>
  <c r="S25" i="1"/>
  <c r="AO25" i="1"/>
  <c r="BJ25" i="1"/>
  <c r="G25" i="1"/>
  <c r="CE25" i="1"/>
  <c r="CZ25" i="1"/>
  <c r="DU25" i="1"/>
  <c r="EP25" i="1"/>
  <c r="FK25" i="1"/>
  <c r="GF25" i="1"/>
  <c r="I26" i="1"/>
  <c r="J26" i="1"/>
  <c r="K26" i="1"/>
  <c r="L26" i="1"/>
  <c r="M26" i="1"/>
  <c r="N26" i="1"/>
  <c r="O26" i="1"/>
  <c r="P26" i="1"/>
  <c r="Q26" i="1"/>
  <c r="S26" i="1"/>
  <c r="AO26" i="1"/>
  <c r="F26" i="1"/>
  <c r="BJ26" i="1"/>
  <c r="G26" i="1"/>
  <c r="CE26" i="1"/>
  <c r="CZ26" i="1"/>
  <c r="DU26" i="1"/>
  <c r="EP26" i="1"/>
  <c r="FK26" i="1"/>
  <c r="GF26" i="1"/>
  <c r="I27" i="1"/>
  <c r="J27" i="1"/>
  <c r="K27" i="1"/>
  <c r="L27" i="1"/>
  <c r="M27" i="1"/>
  <c r="N27" i="1"/>
  <c r="O27" i="1"/>
  <c r="P27" i="1"/>
  <c r="Q27" i="1"/>
  <c r="S27" i="1"/>
  <c r="AO27" i="1"/>
  <c r="BJ27" i="1"/>
  <c r="G27" i="1"/>
  <c r="CE27" i="1"/>
  <c r="CZ27" i="1"/>
  <c r="DU27" i="1"/>
  <c r="EP27" i="1"/>
  <c r="FK27" i="1"/>
  <c r="GF27" i="1"/>
  <c r="M28" i="1"/>
  <c r="Q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F30" i="1"/>
  <c r="I30" i="1"/>
  <c r="J30" i="1"/>
  <c r="H30" i="1"/>
  <c r="K30" i="1"/>
  <c r="L30" i="1"/>
  <c r="M30" i="1"/>
  <c r="N30" i="1"/>
  <c r="O30" i="1"/>
  <c r="P30" i="1"/>
  <c r="Q30" i="1"/>
  <c r="S30" i="1"/>
  <c r="AO30" i="1"/>
  <c r="BJ30" i="1"/>
  <c r="CE30" i="1"/>
  <c r="CZ30" i="1"/>
  <c r="DU30" i="1"/>
  <c r="EP30" i="1"/>
  <c r="FK30" i="1"/>
  <c r="GF30" i="1"/>
  <c r="I31" i="1"/>
  <c r="J31" i="1"/>
  <c r="K31" i="1"/>
  <c r="L31" i="1"/>
  <c r="M31" i="1"/>
  <c r="N31" i="1"/>
  <c r="O31" i="1"/>
  <c r="P31" i="1"/>
  <c r="Q31" i="1"/>
  <c r="S31" i="1"/>
  <c r="AO31" i="1"/>
  <c r="BJ31" i="1"/>
  <c r="CE31" i="1"/>
  <c r="CZ31" i="1"/>
  <c r="DU31" i="1"/>
  <c r="EP31" i="1"/>
  <c r="FK31" i="1"/>
  <c r="GF31" i="1"/>
  <c r="F32" i="1"/>
  <c r="I32" i="1"/>
  <c r="J32" i="1"/>
  <c r="H32" i="1"/>
  <c r="K32" i="1"/>
  <c r="L32" i="1"/>
  <c r="M32" i="1"/>
  <c r="N32" i="1"/>
  <c r="O32" i="1"/>
  <c r="P32" i="1"/>
  <c r="Q32" i="1"/>
  <c r="S32" i="1"/>
  <c r="AO32" i="1"/>
  <c r="BJ32" i="1"/>
  <c r="CE32" i="1"/>
  <c r="CZ32" i="1"/>
  <c r="DU32" i="1"/>
  <c r="EP32" i="1"/>
  <c r="FK32" i="1"/>
  <c r="GF32" i="1"/>
  <c r="I33" i="1"/>
  <c r="J33" i="1"/>
  <c r="H33" i="1"/>
  <c r="K33" i="1"/>
  <c r="L33" i="1"/>
  <c r="M33" i="1"/>
  <c r="N33" i="1"/>
  <c r="O33" i="1"/>
  <c r="P33" i="1"/>
  <c r="Q33" i="1"/>
  <c r="S33" i="1"/>
  <c r="AO33" i="1"/>
  <c r="BJ33" i="1"/>
  <c r="CE33" i="1"/>
  <c r="CZ33" i="1"/>
  <c r="DU33" i="1"/>
  <c r="EP33" i="1"/>
  <c r="FK33" i="1"/>
  <c r="GF33" i="1"/>
  <c r="F34" i="1"/>
  <c r="I34" i="1"/>
  <c r="J34" i="1"/>
  <c r="H34" i="1"/>
  <c r="K34" i="1"/>
  <c r="L34" i="1"/>
  <c r="M34" i="1"/>
  <c r="N34" i="1"/>
  <c r="O34" i="1"/>
  <c r="P34" i="1"/>
  <c r="Q34" i="1"/>
  <c r="S34" i="1"/>
  <c r="AO34" i="1"/>
  <c r="BJ34" i="1"/>
  <c r="CE34" i="1"/>
  <c r="CZ34" i="1"/>
  <c r="DU34" i="1"/>
  <c r="EP34" i="1"/>
  <c r="FK34" i="1"/>
  <c r="GF34" i="1"/>
  <c r="I35" i="1"/>
  <c r="J35" i="1"/>
  <c r="H35" i="1"/>
  <c r="K35" i="1"/>
  <c r="L35" i="1"/>
  <c r="M35" i="1"/>
  <c r="N35" i="1"/>
  <c r="O35" i="1"/>
  <c r="P35" i="1"/>
  <c r="Q35" i="1"/>
  <c r="S35" i="1"/>
  <c r="AO35" i="1"/>
  <c r="BJ35" i="1"/>
  <c r="CE35" i="1"/>
  <c r="CZ35" i="1"/>
  <c r="DU35" i="1"/>
  <c r="EP35" i="1"/>
  <c r="FK35" i="1"/>
  <c r="GF35" i="1"/>
  <c r="F36" i="1"/>
  <c r="I36" i="1"/>
  <c r="J36" i="1"/>
  <c r="H36" i="1"/>
  <c r="K36" i="1"/>
  <c r="L36" i="1"/>
  <c r="M36" i="1"/>
  <c r="N36" i="1"/>
  <c r="O36" i="1"/>
  <c r="P36" i="1"/>
  <c r="Q36" i="1"/>
  <c r="S36" i="1"/>
  <c r="AO36" i="1"/>
  <c r="BJ36" i="1"/>
  <c r="CE36" i="1"/>
  <c r="CZ36" i="1"/>
  <c r="DU36" i="1"/>
  <c r="EP36" i="1"/>
  <c r="FK36" i="1"/>
  <c r="GF36" i="1"/>
  <c r="I37" i="1"/>
  <c r="J37" i="1"/>
  <c r="H37" i="1"/>
  <c r="K37" i="1"/>
  <c r="L37" i="1"/>
  <c r="M37" i="1"/>
  <c r="N37" i="1"/>
  <c r="O37" i="1"/>
  <c r="P37" i="1"/>
  <c r="Q37" i="1"/>
  <c r="S37" i="1"/>
  <c r="AO37" i="1"/>
  <c r="BJ37" i="1"/>
  <c r="CE37" i="1"/>
  <c r="CZ37" i="1"/>
  <c r="DU37" i="1"/>
  <c r="EP37" i="1"/>
  <c r="FK37" i="1"/>
  <c r="GF37" i="1"/>
  <c r="F38" i="1"/>
  <c r="I38" i="1"/>
  <c r="J38" i="1"/>
  <c r="H38" i="1"/>
  <c r="K38" i="1"/>
  <c r="L38" i="1"/>
  <c r="M38" i="1"/>
  <c r="N38" i="1"/>
  <c r="O38" i="1"/>
  <c r="P38" i="1"/>
  <c r="Q38" i="1"/>
  <c r="S38" i="1"/>
  <c r="AO38" i="1"/>
  <c r="BJ38" i="1"/>
  <c r="CE38" i="1"/>
  <c r="CZ38" i="1"/>
  <c r="DU38" i="1"/>
  <c r="EP38" i="1"/>
  <c r="FK38" i="1"/>
  <c r="GF38" i="1"/>
  <c r="I39" i="1"/>
  <c r="J39" i="1"/>
  <c r="H39" i="1"/>
  <c r="K39" i="1"/>
  <c r="L39" i="1"/>
  <c r="M39" i="1"/>
  <c r="N39" i="1"/>
  <c r="O39" i="1"/>
  <c r="P39" i="1"/>
  <c r="Q39" i="1"/>
  <c r="S39" i="1"/>
  <c r="AO39" i="1"/>
  <c r="BJ39" i="1"/>
  <c r="CE39" i="1"/>
  <c r="CZ39" i="1"/>
  <c r="DU39" i="1"/>
  <c r="EP39" i="1"/>
  <c r="FK39" i="1"/>
  <c r="GF39" i="1"/>
  <c r="F40" i="1"/>
  <c r="I40" i="1"/>
  <c r="J40" i="1"/>
  <c r="H40" i="1"/>
  <c r="K40" i="1"/>
  <c r="L40" i="1"/>
  <c r="M40" i="1"/>
  <c r="N40" i="1"/>
  <c r="O40" i="1"/>
  <c r="P40" i="1"/>
  <c r="Q40" i="1"/>
  <c r="S40" i="1"/>
  <c r="AO40" i="1"/>
  <c r="BJ40" i="1"/>
  <c r="CE40" i="1"/>
  <c r="CZ40" i="1"/>
  <c r="DU40" i="1"/>
  <c r="EP40" i="1"/>
  <c r="FK40" i="1"/>
  <c r="GF40" i="1"/>
  <c r="I41" i="1"/>
  <c r="J41" i="1"/>
  <c r="H41" i="1"/>
  <c r="K41" i="1"/>
  <c r="L41" i="1"/>
  <c r="M41" i="1"/>
  <c r="N41" i="1"/>
  <c r="O41" i="1"/>
  <c r="P41" i="1"/>
  <c r="Q41" i="1"/>
  <c r="S41" i="1"/>
  <c r="AO41" i="1"/>
  <c r="BJ41" i="1"/>
  <c r="CE41" i="1"/>
  <c r="CZ41" i="1"/>
  <c r="DU41" i="1"/>
  <c r="EP41" i="1"/>
  <c r="FK41" i="1"/>
  <c r="GF41" i="1"/>
  <c r="F42" i="1"/>
  <c r="I42" i="1"/>
  <c r="J42" i="1"/>
  <c r="H42" i="1"/>
  <c r="K42" i="1"/>
  <c r="L42" i="1"/>
  <c r="M42" i="1"/>
  <c r="N42" i="1"/>
  <c r="O42" i="1"/>
  <c r="P42" i="1"/>
  <c r="Q42" i="1"/>
  <c r="S42" i="1"/>
  <c r="AO42" i="1"/>
  <c r="BJ42" i="1"/>
  <c r="CE42" i="1"/>
  <c r="CZ42" i="1"/>
  <c r="DU42" i="1"/>
  <c r="EP42" i="1"/>
  <c r="FK42" i="1"/>
  <c r="GF42" i="1"/>
  <c r="I43" i="1"/>
  <c r="J43" i="1"/>
  <c r="H43" i="1"/>
  <c r="K43" i="1"/>
  <c r="L43" i="1"/>
  <c r="M43" i="1"/>
  <c r="N43" i="1"/>
  <c r="O43" i="1"/>
  <c r="P43" i="1"/>
  <c r="Q43" i="1"/>
  <c r="S43" i="1"/>
  <c r="AO43" i="1"/>
  <c r="BJ43" i="1"/>
  <c r="CE43" i="1"/>
  <c r="CZ43" i="1"/>
  <c r="DU43" i="1"/>
  <c r="EP43" i="1"/>
  <c r="FK43" i="1"/>
  <c r="GF43" i="1"/>
  <c r="F44" i="1"/>
  <c r="I44" i="1"/>
  <c r="J44" i="1"/>
  <c r="H44" i="1"/>
  <c r="K44" i="1"/>
  <c r="L44" i="1"/>
  <c r="M44" i="1"/>
  <c r="N44" i="1"/>
  <c r="O44" i="1"/>
  <c r="P44" i="1"/>
  <c r="Q44" i="1"/>
  <c r="S44" i="1"/>
  <c r="AO44" i="1"/>
  <c r="BJ44" i="1"/>
  <c r="CE44" i="1"/>
  <c r="CZ44" i="1"/>
  <c r="DU44" i="1"/>
  <c r="EP44" i="1"/>
  <c r="FK44" i="1"/>
  <c r="GF44" i="1"/>
  <c r="I45" i="1"/>
  <c r="J45" i="1"/>
  <c r="H45" i="1"/>
  <c r="K45" i="1"/>
  <c r="L45" i="1"/>
  <c r="M45" i="1"/>
  <c r="N45" i="1"/>
  <c r="O45" i="1"/>
  <c r="P45" i="1"/>
  <c r="Q45" i="1"/>
  <c r="S45" i="1"/>
  <c r="AO45" i="1"/>
  <c r="BJ45" i="1"/>
  <c r="CE45" i="1"/>
  <c r="CZ45" i="1"/>
  <c r="DU45" i="1"/>
  <c r="EP45" i="1"/>
  <c r="FK45" i="1"/>
  <c r="GF45" i="1"/>
  <c r="F46" i="1"/>
  <c r="I46" i="1"/>
  <c r="J46" i="1"/>
  <c r="H46" i="1"/>
  <c r="K46" i="1"/>
  <c r="L46" i="1"/>
  <c r="M46" i="1"/>
  <c r="N46" i="1"/>
  <c r="O46" i="1"/>
  <c r="P46" i="1"/>
  <c r="Q46" i="1"/>
  <c r="S46" i="1"/>
  <c r="AO46" i="1"/>
  <c r="BJ46" i="1"/>
  <c r="CE46" i="1"/>
  <c r="CZ46" i="1"/>
  <c r="DU46" i="1"/>
  <c r="EP46" i="1"/>
  <c r="FK46" i="1"/>
  <c r="GF46" i="1"/>
  <c r="I47" i="1"/>
  <c r="J47" i="1"/>
  <c r="H47" i="1"/>
  <c r="K47" i="1"/>
  <c r="L47" i="1"/>
  <c r="M47" i="1"/>
  <c r="N47" i="1"/>
  <c r="O47" i="1"/>
  <c r="P47" i="1"/>
  <c r="Q47" i="1"/>
  <c r="S47" i="1"/>
  <c r="AO47" i="1"/>
  <c r="BJ47" i="1"/>
  <c r="CE47" i="1"/>
  <c r="CZ47" i="1"/>
  <c r="DU47" i="1"/>
  <c r="EP47" i="1"/>
  <c r="FK47" i="1"/>
  <c r="GF47" i="1"/>
  <c r="F48" i="1"/>
  <c r="I48" i="1"/>
  <c r="J48" i="1"/>
  <c r="H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GF48" i="1"/>
  <c r="I49" i="1"/>
  <c r="J49" i="1"/>
  <c r="H49" i="1"/>
  <c r="K49" i="1"/>
  <c r="L49" i="1"/>
  <c r="M49" i="1"/>
  <c r="N49" i="1"/>
  <c r="O49" i="1"/>
  <c r="P49" i="1"/>
  <c r="Q49" i="1"/>
  <c r="S49" i="1"/>
  <c r="AO49" i="1"/>
  <c r="BJ49" i="1"/>
  <c r="CE49" i="1"/>
  <c r="CZ49" i="1"/>
  <c r="DU49" i="1"/>
  <c r="EP49" i="1"/>
  <c r="FK49" i="1"/>
  <c r="GF49" i="1"/>
  <c r="I50" i="1"/>
  <c r="K50" i="1"/>
  <c r="M50" i="1"/>
  <c r="O50" i="1"/>
  <c r="Q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I52" i="1"/>
  <c r="J52" i="1"/>
  <c r="K52" i="1"/>
  <c r="L52" i="1"/>
  <c r="M52" i="1"/>
  <c r="N52" i="1"/>
  <c r="O52" i="1"/>
  <c r="P52" i="1"/>
  <c r="Q52" i="1"/>
  <c r="S52" i="1"/>
  <c r="AO52" i="1"/>
  <c r="BJ52" i="1"/>
  <c r="BJ80" i="1"/>
  <c r="CE52" i="1"/>
  <c r="CZ52" i="1"/>
  <c r="DU52" i="1"/>
  <c r="EP52" i="1"/>
  <c r="FK52" i="1"/>
  <c r="GF52" i="1"/>
  <c r="I53" i="1"/>
  <c r="J53" i="1"/>
  <c r="K53" i="1"/>
  <c r="L53" i="1"/>
  <c r="M53" i="1"/>
  <c r="N53" i="1"/>
  <c r="O53" i="1"/>
  <c r="P53" i="1"/>
  <c r="Q53" i="1"/>
  <c r="S53" i="1"/>
  <c r="AO53" i="1"/>
  <c r="F53" i="1"/>
  <c r="BJ53" i="1"/>
  <c r="G53" i="1"/>
  <c r="CE53" i="1"/>
  <c r="CZ53" i="1"/>
  <c r="DU53" i="1"/>
  <c r="EP53" i="1"/>
  <c r="FK53" i="1"/>
  <c r="GF53" i="1"/>
  <c r="I54" i="1"/>
  <c r="J54" i="1"/>
  <c r="K54" i="1"/>
  <c r="L54" i="1"/>
  <c r="M54" i="1"/>
  <c r="N54" i="1"/>
  <c r="O54" i="1"/>
  <c r="P54" i="1"/>
  <c r="Q54" i="1"/>
  <c r="S54" i="1"/>
  <c r="AO54" i="1"/>
  <c r="BJ54" i="1"/>
  <c r="G54" i="1"/>
  <c r="CE54" i="1"/>
  <c r="CZ54" i="1"/>
  <c r="DU54" i="1"/>
  <c r="EP54" i="1"/>
  <c r="FK54" i="1"/>
  <c r="GF54" i="1"/>
  <c r="I55" i="1"/>
  <c r="J55" i="1"/>
  <c r="K55" i="1"/>
  <c r="L55" i="1"/>
  <c r="M55" i="1"/>
  <c r="N55" i="1"/>
  <c r="O55" i="1"/>
  <c r="P55" i="1"/>
  <c r="Q55" i="1"/>
  <c r="S55" i="1"/>
  <c r="AO55" i="1"/>
  <c r="F55" i="1"/>
  <c r="BJ55" i="1"/>
  <c r="G55" i="1"/>
  <c r="CE55" i="1"/>
  <c r="CZ55" i="1"/>
  <c r="DU55" i="1"/>
  <c r="EP55" i="1"/>
  <c r="FK55" i="1"/>
  <c r="GF55" i="1"/>
  <c r="I56" i="1"/>
  <c r="J56" i="1"/>
  <c r="K56" i="1"/>
  <c r="L56" i="1"/>
  <c r="M56" i="1"/>
  <c r="N56" i="1"/>
  <c r="O56" i="1"/>
  <c r="P56" i="1"/>
  <c r="Q56" i="1"/>
  <c r="S56" i="1"/>
  <c r="AO56" i="1"/>
  <c r="BJ56" i="1"/>
  <c r="G56" i="1"/>
  <c r="CE56" i="1"/>
  <c r="CZ56" i="1"/>
  <c r="DU56" i="1"/>
  <c r="EP56" i="1"/>
  <c r="FK56" i="1"/>
  <c r="GF56" i="1"/>
  <c r="I57" i="1"/>
  <c r="J57" i="1"/>
  <c r="K57" i="1"/>
  <c r="L57" i="1"/>
  <c r="M57" i="1"/>
  <c r="N57" i="1"/>
  <c r="O57" i="1"/>
  <c r="P57" i="1"/>
  <c r="Q57" i="1"/>
  <c r="S57" i="1"/>
  <c r="AO57" i="1"/>
  <c r="BJ57" i="1"/>
  <c r="CE57" i="1"/>
  <c r="CZ57" i="1"/>
  <c r="DU57" i="1"/>
  <c r="EP57" i="1"/>
  <c r="FK57" i="1"/>
  <c r="GF57" i="1"/>
  <c r="I58" i="1"/>
  <c r="J58" i="1"/>
  <c r="K58" i="1"/>
  <c r="L58" i="1"/>
  <c r="M58" i="1"/>
  <c r="N58" i="1"/>
  <c r="O58" i="1"/>
  <c r="P58" i="1"/>
  <c r="Q58" i="1"/>
  <c r="S58" i="1"/>
  <c r="AO58" i="1"/>
  <c r="F58" i="1"/>
  <c r="BJ58" i="1"/>
  <c r="G58" i="1"/>
  <c r="CE58" i="1"/>
  <c r="CZ58" i="1"/>
  <c r="DU58" i="1"/>
  <c r="EP58" i="1"/>
  <c r="FK58" i="1"/>
  <c r="GF58" i="1"/>
  <c r="I59" i="1"/>
  <c r="J59" i="1"/>
  <c r="K59" i="1"/>
  <c r="L59" i="1"/>
  <c r="M59" i="1"/>
  <c r="N59" i="1"/>
  <c r="O59" i="1"/>
  <c r="P59" i="1"/>
  <c r="Q59" i="1"/>
  <c r="S59" i="1"/>
  <c r="AO59" i="1"/>
  <c r="BJ59" i="1"/>
  <c r="G59" i="1"/>
  <c r="CE59" i="1"/>
  <c r="CZ59" i="1"/>
  <c r="DU59" i="1"/>
  <c r="EP59" i="1"/>
  <c r="FK59" i="1"/>
  <c r="GF59" i="1"/>
  <c r="I60" i="1"/>
  <c r="J60" i="1"/>
  <c r="K60" i="1"/>
  <c r="L60" i="1"/>
  <c r="M60" i="1"/>
  <c r="N60" i="1"/>
  <c r="O60" i="1"/>
  <c r="P60" i="1"/>
  <c r="Q60" i="1"/>
  <c r="S60" i="1"/>
  <c r="AO60" i="1"/>
  <c r="F60" i="1"/>
  <c r="BJ60" i="1"/>
  <c r="G60" i="1"/>
  <c r="CE60" i="1"/>
  <c r="CZ60" i="1"/>
  <c r="DU60" i="1"/>
  <c r="EP60" i="1"/>
  <c r="FK60" i="1"/>
  <c r="GF60" i="1"/>
  <c r="I61" i="1"/>
  <c r="J61" i="1"/>
  <c r="K61" i="1"/>
  <c r="L61" i="1"/>
  <c r="M61" i="1"/>
  <c r="N61" i="1"/>
  <c r="O61" i="1"/>
  <c r="P61" i="1"/>
  <c r="Q61" i="1"/>
  <c r="S61" i="1"/>
  <c r="AO61" i="1"/>
  <c r="BJ61" i="1"/>
  <c r="G61" i="1"/>
  <c r="CE61" i="1"/>
  <c r="CZ61" i="1"/>
  <c r="DU61" i="1"/>
  <c r="EP61" i="1"/>
  <c r="FK61" i="1"/>
  <c r="GF61" i="1"/>
  <c r="I62" i="1"/>
  <c r="J62" i="1"/>
  <c r="K62" i="1"/>
  <c r="L62" i="1"/>
  <c r="M62" i="1"/>
  <c r="N62" i="1"/>
  <c r="O62" i="1"/>
  <c r="P62" i="1"/>
  <c r="Q62" i="1"/>
  <c r="S62" i="1"/>
  <c r="AO62" i="1"/>
  <c r="F62" i="1"/>
  <c r="BJ62" i="1"/>
  <c r="G62" i="1"/>
  <c r="CE62" i="1"/>
  <c r="CZ62" i="1"/>
  <c r="DU62" i="1"/>
  <c r="EP62" i="1"/>
  <c r="FK62" i="1"/>
  <c r="GF62" i="1"/>
  <c r="I63" i="1"/>
  <c r="J63" i="1"/>
  <c r="K63" i="1"/>
  <c r="L63" i="1"/>
  <c r="M63" i="1"/>
  <c r="N63" i="1"/>
  <c r="O63" i="1"/>
  <c r="P63" i="1"/>
  <c r="Q63" i="1"/>
  <c r="S63" i="1"/>
  <c r="AO63" i="1"/>
  <c r="BJ63" i="1"/>
  <c r="G63" i="1"/>
  <c r="CE63" i="1"/>
  <c r="CZ63" i="1"/>
  <c r="DU63" i="1"/>
  <c r="EP63" i="1"/>
  <c r="FK63" i="1"/>
  <c r="GF63" i="1"/>
  <c r="I64" i="1"/>
  <c r="J64" i="1"/>
  <c r="K64" i="1"/>
  <c r="L64" i="1"/>
  <c r="M64" i="1"/>
  <c r="N64" i="1"/>
  <c r="O64" i="1"/>
  <c r="P64" i="1"/>
  <c r="Q64" i="1"/>
  <c r="S64" i="1"/>
  <c r="AO64" i="1"/>
  <c r="F64" i="1"/>
  <c r="BJ64" i="1"/>
  <c r="G64" i="1"/>
  <c r="CE64" i="1"/>
  <c r="CZ64" i="1"/>
  <c r="DU64" i="1"/>
  <c r="EP64" i="1"/>
  <c r="FK64" i="1"/>
  <c r="GF64" i="1"/>
  <c r="I65" i="1"/>
  <c r="J65" i="1"/>
  <c r="K65" i="1"/>
  <c r="L65" i="1"/>
  <c r="M65" i="1"/>
  <c r="N65" i="1"/>
  <c r="O65" i="1"/>
  <c r="P65" i="1"/>
  <c r="Q65" i="1"/>
  <c r="S65" i="1"/>
  <c r="AO65" i="1"/>
  <c r="BJ65" i="1"/>
  <c r="G65" i="1"/>
  <c r="CE65" i="1"/>
  <c r="CZ65" i="1"/>
  <c r="DU65" i="1"/>
  <c r="EP65" i="1"/>
  <c r="FK65" i="1"/>
  <c r="GF65" i="1"/>
  <c r="I66" i="1"/>
  <c r="J66" i="1"/>
  <c r="K66" i="1"/>
  <c r="L66" i="1"/>
  <c r="M66" i="1"/>
  <c r="N66" i="1"/>
  <c r="O66" i="1"/>
  <c r="P66" i="1"/>
  <c r="Q66" i="1"/>
  <c r="S66" i="1"/>
  <c r="AO66" i="1"/>
  <c r="F66" i="1"/>
  <c r="BJ66" i="1"/>
  <c r="G66" i="1"/>
  <c r="CE66" i="1"/>
  <c r="CZ66" i="1"/>
  <c r="DU66" i="1"/>
  <c r="EP66" i="1"/>
  <c r="FK66" i="1"/>
  <c r="GF66" i="1"/>
  <c r="I67" i="1"/>
  <c r="J67" i="1"/>
  <c r="K67" i="1"/>
  <c r="L67" i="1"/>
  <c r="M67" i="1"/>
  <c r="N67" i="1"/>
  <c r="O67" i="1"/>
  <c r="P67" i="1"/>
  <c r="Q67" i="1"/>
  <c r="S67" i="1"/>
  <c r="AO67" i="1"/>
  <c r="BJ67" i="1"/>
  <c r="G67" i="1"/>
  <c r="CE67" i="1"/>
  <c r="CZ67" i="1"/>
  <c r="DU67" i="1"/>
  <c r="EP67" i="1"/>
  <c r="FK67" i="1"/>
  <c r="GF67" i="1"/>
  <c r="I68" i="1"/>
  <c r="J68" i="1"/>
  <c r="K68" i="1"/>
  <c r="L68" i="1"/>
  <c r="M68" i="1"/>
  <c r="N68" i="1"/>
  <c r="O68" i="1"/>
  <c r="P68" i="1"/>
  <c r="Q68" i="1"/>
  <c r="S68" i="1"/>
  <c r="AO68" i="1"/>
  <c r="F68" i="1"/>
  <c r="BJ68" i="1"/>
  <c r="G68" i="1"/>
  <c r="CE68" i="1"/>
  <c r="CZ68" i="1"/>
  <c r="DU68" i="1"/>
  <c r="EP68" i="1"/>
  <c r="FK68" i="1"/>
  <c r="GF68" i="1"/>
  <c r="K69" i="1"/>
  <c r="L69" i="1"/>
  <c r="M69" i="1"/>
  <c r="N69" i="1"/>
  <c r="O69" i="1"/>
  <c r="P69" i="1"/>
  <c r="Q69" i="1"/>
  <c r="S69" i="1"/>
  <c r="T69" i="1"/>
  <c r="AO69" i="1"/>
  <c r="BJ69" i="1"/>
  <c r="CE69" i="1"/>
  <c r="CZ69" i="1"/>
  <c r="DA69" i="1"/>
  <c r="I69" i="1"/>
  <c r="H69" i="1"/>
  <c r="DC69" i="1"/>
  <c r="J69" i="1"/>
  <c r="DG69" i="1"/>
  <c r="DU69" i="1"/>
  <c r="EP69" i="1"/>
  <c r="G69" i="1"/>
  <c r="FK69" i="1"/>
  <c r="GF69" i="1"/>
  <c r="I70" i="1"/>
  <c r="K70" i="1"/>
  <c r="L70" i="1"/>
  <c r="N70" i="1"/>
  <c r="O70" i="1"/>
  <c r="P70" i="1"/>
  <c r="Q70" i="1"/>
  <c r="S70" i="1"/>
  <c r="T70" i="1"/>
  <c r="AO70" i="1"/>
  <c r="BJ70" i="1"/>
  <c r="CE70" i="1"/>
  <c r="CZ70" i="1"/>
  <c r="DU70" i="1"/>
  <c r="DU80" i="1"/>
  <c r="DV70" i="1"/>
  <c r="DX70" i="1"/>
  <c r="J70" i="1"/>
  <c r="EB70" i="1"/>
  <c r="EE70" i="1"/>
  <c r="M70" i="1"/>
  <c r="EO70" i="1"/>
  <c r="EP70" i="1"/>
  <c r="FK70" i="1"/>
  <c r="GF70" i="1"/>
  <c r="K71" i="1"/>
  <c r="L71" i="1"/>
  <c r="M71" i="1"/>
  <c r="N71" i="1"/>
  <c r="O71" i="1"/>
  <c r="P71" i="1"/>
  <c r="Q71" i="1"/>
  <c r="S71" i="1"/>
  <c r="T71" i="1"/>
  <c r="AO71" i="1"/>
  <c r="BJ71" i="1"/>
  <c r="CE71" i="1"/>
  <c r="CZ71" i="1"/>
  <c r="DU71" i="1"/>
  <c r="EP71" i="1"/>
  <c r="EQ71" i="1"/>
  <c r="EQ80" i="1"/>
  <c r="EQ112" i="1"/>
  <c r="ES71" i="1"/>
  <c r="J71" i="1"/>
  <c r="EW71" i="1"/>
  <c r="FK71" i="1"/>
  <c r="GF71" i="1"/>
  <c r="G72" i="1"/>
  <c r="I72" i="1"/>
  <c r="K72" i="1"/>
  <c r="L72" i="1"/>
  <c r="M72" i="1"/>
  <c r="N72" i="1"/>
  <c r="O72" i="1"/>
  <c r="P72" i="1"/>
  <c r="Q72" i="1"/>
  <c r="S72" i="1"/>
  <c r="T72" i="1"/>
  <c r="AO72" i="1"/>
  <c r="BJ72" i="1"/>
  <c r="CE72" i="1"/>
  <c r="CZ72" i="1"/>
  <c r="DU72" i="1"/>
  <c r="DV72" i="1"/>
  <c r="DX72" i="1"/>
  <c r="J72" i="1"/>
  <c r="EB72" i="1"/>
  <c r="EP72" i="1"/>
  <c r="FK72" i="1"/>
  <c r="GF72" i="1"/>
  <c r="I73" i="1"/>
  <c r="J73" i="1"/>
  <c r="K73" i="1"/>
  <c r="L73" i="1"/>
  <c r="M73" i="1"/>
  <c r="N73" i="1"/>
  <c r="O73" i="1"/>
  <c r="P73" i="1"/>
  <c r="Q73" i="1"/>
  <c r="T73" i="1"/>
  <c r="AO73" i="1"/>
  <c r="BJ73" i="1"/>
  <c r="CE73" i="1"/>
  <c r="CZ73" i="1"/>
  <c r="DU73" i="1"/>
  <c r="DV73" i="1"/>
  <c r="EB73" i="1"/>
  <c r="EE73" i="1"/>
  <c r="EO73" i="1"/>
  <c r="EO80" i="1"/>
  <c r="EO112" i="1"/>
  <c r="FK73" i="1"/>
  <c r="GF73" i="1"/>
  <c r="K74" i="1"/>
  <c r="L74" i="1"/>
  <c r="N74" i="1"/>
  <c r="N80" i="1"/>
  <c r="O74" i="1"/>
  <c r="P74" i="1"/>
  <c r="Q74" i="1"/>
  <c r="R74" i="1"/>
  <c r="T74" i="1"/>
  <c r="AO74" i="1"/>
  <c r="G74" i="1"/>
  <c r="BJ74" i="1"/>
  <c r="F74" i="1"/>
  <c r="CE74" i="1"/>
  <c r="CZ74" i="1"/>
  <c r="DA74" i="1"/>
  <c r="I74" i="1"/>
  <c r="H74" i="1"/>
  <c r="DC74" i="1"/>
  <c r="J74" i="1"/>
  <c r="DG74" i="1"/>
  <c r="DJ74" i="1"/>
  <c r="M74" i="1"/>
  <c r="DT74" i="1"/>
  <c r="S74" i="1"/>
  <c r="DU74" i="1"/>
  <c r="EP74" i="1"/>
  <c r="FK74" i="1"/>
  <c r="GF74" i="1"/>
  <c r="J75" i="1"/>
  <c r="K75" i="1"/>
  <c r="L75" i="1"/>
  <c r="N75" i="1"/>
  <c r="H75" i="1"/>
  <c r="O75" i="1"/>
  <c r="P75" i="1"/>
  <c r="Q75" i="1"/>
  <c r="R75" i="1"/>
  <c r="T75" i="1"/>
  <c r="AO75" i="1"/>
  <c r="G75" i="1"/>
  <c r="BJ75" i="1"/>
  <c r="F75" i="1"/>
  <c r="CE75" i="1"/>
  <c r="CZ75" i="1"/>
  <c r="DU75" i="1"/>
  <c r="DV75" i="1"/>
  <c r="I75" i="1"/>
  <c r="EB75" i="1"/>
  <c r="EE75" i="1"/>
  <c r="M75" i="1"/>
  <c r="EO75" i="1"/>
  <c r="S75" i="1"/>
  <c r="EP75" i="1"/>
  <c r="FK75" i="1"/>
  <c r="GF75" i="1"/>
  <c r="K76" i="1"/>
  <c r="L76" i="1"/>
  <c r="M76" i="1"/>
  <c r="N76" i="1"/>
  <c r="O76" i="1"/>
  <c r="P76" i="1"/>
  <c r="Q76" i="1"/>
  <c r="T76" i="1"/>
  <c r="AO76" i="1"/>
  <c r="BJ76" i="1"/>
  <c r="CE76" i="1"/>
  <c r="CZ76" i="1"/>
  <c r="DU76" i="1"/>
  <c r="EP76" i="1"/>
  <c r="EQ76" i="1"/>
  <c r="I76" i="1"/>
  <c r="H76" i="1"/>
  <c r="ES76" i="1"/>
  <c r="J76" i="1"/>
  <c r="EW76" i="1"/>
  <c r="FD76" i="1"/>
  <c r="FJ76" i="1"/>
  <c r="S76" i="1"/>
  <c r="GF76" i="1"/>
  <c r="I77" i="1"/>
  <c r="J77" i="1"/>
  <c r="K77" i="1"/>
  <c r="L77" i="1"/>
  <c r="M77" i="1"/>
  <c r="N77" i="1"/>
  <c r="O77" i="1"/>
  <c r="P77" i="1"/>
  <c r="Q77" i="1"/>
  <c r="S77" i="1"/>
  <c r="T77" i="1"/>
  <c r="AO77" i="1"/>
  <c r="BJ77" i="1"/>
  <c r="CE77" i="1"/>
  <c r="CZ77" i="1"/>
  <c r="DU77" i="1"/>
  <c r="EP77" i="1"/>
  <c r="EQ77" i="1"/>
  <c r="EW77" i="1"/>
  <c r="FD77" i="1"/>
  <c r="FJ77" i="1"/>
  <c r="FK77" i="1"/>
  <c r="GF77" i="1"/>
  <c r="I78" i="1"/>
  <c r="J78" i="1"/>
  <c r="H78" i="1"/>
  <c r="K78" i="1"/>
  <c r="L78" i="1"/>
  <c r="M78" i="1"/>
  <c r="N78" i="1"/>
  <c r="O78" i="1"/>
  <c r="P78" i="1"/>
  <c r="Q78" i="1"/>
  <c r="S78" i="1"/>
  <c r="AO78" i="1"/>
  <c r="BJ78" i="1"/>
  <c r="CE78" i="1"/>
  <c r="CZ78" i="1"/>
  <c r="DU78" i="1"/>
  <c r="EP78" i="1"/>
  <c r="FK78" i="1"/>
  <c r="GF78" i="1"/>
  <c r="F79" i="1"/>
  <c r="I79" i="1"/>
  <c r="J79" i="1"/>
  <c r="H79" i="1"/>
  <c r="K79" i="1"/>
  <c r="L79" i="1"/>
  <c r="M79" i="1"/>
  <c r="N79" i="1"/>
  <c r="O79" i="1"/>
  <c r="P79" i="1"/>
  <c r="Q79" i="1"/>
  <c r="S79" i="1"/>
  <c r="AO79" i="1"/>
  <c r="BJ79" i="1"/>
  <c r="CE79" i="1"/>
  <c r="CZ79" i="1"/>
  <c r="DU79" i="1"/>
  <c r="EP79" i="1"/>
  <c r="FK79" i="1"/>
  <c r="GF79" i="1"/>
  <c r="L80" i="1"/>
  <c r="P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V80" i="1"/>
  <c r="DW80" i="1"/>
  <c r="DX80" i="1"/>
  <c r="DY80" i="1"/>
  <c r="DZ80" i="1"/>
  <c r="EA80" i="1"/>
  <c r="EB80" i="1"/>
  <c r="EC80" i="1"/>
  <c r="ED80" i="1"/>
  <c r="EF80" i="1"/>
  <c r="EG80" i="1"/>
  <c r="EH80" i="1"/>
  <c r="EI80" i="1"/>
  <c r="EJ80" i="1"/>
  <c r="EK80" i="1"/>
  <c r="EL80" i="1"/>
  <c r="EM80" i="1"/>
  <c r="EN80" i="1"/>
  <c r="ER80" i="1"/>
  <c r="ES80" i="1"/>
  <c r="ET80" i="1"/>
  <c r="EU80" i="1"/>
  <c r="EV80" i="1"/>
  <c r="EX80" i="1"/>
  <c r="EY80" i="1"/>
  <c r="EZ80" i="1"/>
  <c r="FA80" i="1"/>
  <c r="FB80" i="1"/>
  <c r="FC80" i="1"/>
  <c r="FD80" i="1"/>
  <c r="FE80" i="1"/>
  <c r="FF80" i="1"/>
  <c r="FG80" i="1"/>
  <c r="FH80" i="1"/>
  <c r="FI80" i="1"/>
  <c r="FJ80" i="1"/>
  <c r="FL80" i="1"/>
  <c r="FM80" i="1"/>
  <c r="FN80" i="1"/>
  <c r="FO80" i="1"/>
  <c r="FP80" i="1"/>
  <c r="FQ80" i="1"/>
  <c r="FR80" i="1"/>
  <c r="FS80" i="1"/>
  <c r="FT80" i="1"/>
  <c r="FU80" i="1"/>
  <c r="FV80" i="1"/>
  <c r="FW80" i="1"/>
  <c r="FX80" i="1"/>
  <c r="FY80" i="1"/>
  <c r="FZ80" i="1"/>
  <c r="GA80" i="1"/>
  <c r="GB80" i="1"/>
  <c r="GC80" i="1"/>
  <c r="GD80" i="1"/>
  <c r="GE80" i="1"/>
  <c r="GF80" i="1"/>
  <c r="I82" i="1"/>
  <c r="H82" i="1"/>
  <c r="J82" i="1"/>
  <c r="K82" i="1"/>
  <c r="L82" i="1"/>
  <c r="M82" i="1"/>
  <c r="N82" i="1"/>
  <c r="O82" i="1"/>
  <c r="P82" i="1"/>
  <c r="Q82" i="1"/>
  <c r="S82" i="1"/>
  <c r="AO82" i="1"/>
  <c r="F82" i="1"/>
  <c r="BJ82" i="1"/>
  <c r="G82" i="1"/>
  <c r="CE82" i="1"/>
  <c r="CZ82" i="1"/>
  <c r="DU82" i="1"/>
  <c r="EP82" i="1"/>
  <c r="FK82" i="1"/>
  <c r="GF82" i="1"/>
  <c r="I83" i="1"/>
  <c r="H83" i="1"/>
  <c r="J83" i="1"/>
  <c r="K83" i="1"/>
  <c r="L83" i="1"/>
  <c r="M83" i="1"/>
  <c r="N83" i="1"/>
  <c r="O83" i="1"/>
  <c r="P83" i="1"/>
  <c r="Q83" i="1"/>
  <c r="S83" i="1"/>
  <c r="AO83" i="1"/>
  <c r="F83" i="1"/>
  <c r="BJ83" i="1"/>
  <c r="G83" i="1"/>
  <c r="CE83" i="1"/>
  <c r="CZ83" i="1"/>
  <c r="DU83" i="1"/>
  <c r="EP83" i="1"/>
  <c r="FK83" i="1"/>
  <c r="GF83" i="1"/>
  <c r="I84" i="1"/>
  <c r="H84" i="1"/>
  <c r="J84" i="1"/>
  <c r="K84" i="1"/>
  <c r="L84" i="1"/>
  <c r="M84" i="1"/>
  <c r="N84" i="1"/>
  <c r="O84" i="1"/>
  <c r="P84" i="1"/>
  <c r="Q84" i="1"/>
  <c r="S84" i="1"/>
  <c r="AO84" i="1"/>
  <c r="F84" i="1"/>
  <c r="BJ84" i="1"/>
  <c r="G84" i="1"/>
  <c r="CE84" i="1"/>
  <c r="CZ84" i="1"/>
  <c r="DU84" i="1"/>
  <c r="EP84" i="1"/>
  <c r="FK84" i="1"/>
  <c r="GF84" i="1"/>
  <c r="I85" i="1"/>
  <c r="H85" i="1"/>
  <c r="J85" i="1"/>
  <c r="K85" i="1"/>
  <c r="L85" i="1"/>
  <c r="M85" i="1"/>
  <c r="N85" i="1"/>
  <c r="O85" i="1"/>
  <c r="P85" i="1"/>
  <c r="Q85" i="1"/>
  <c r="S85" i="1"/>
  <c r="AO85" i="1"/>
  <c r="F85" i="1"/>
  <c r="BJ85" i="1"/>
  <c r="G85" i="1"/>
  <c r="CE85" i="1"/>
  <c r="CZ85" i="1"/>
  <c r="DU85" i="1"/>
  <c r="EP85" i="1"/>
  <c r="FK85" i="1"/>
  <c r="GF85" i="1"/>
  <c r="I86" i="1"/>
  <c r="H86" i="1"/>
  <c r="J86" i="1"/>
  <c r="K86" i="1"/>
  <c r="L86" i="1"/>
  <c r="M86" i="1"/>
  <c r="N86" i="1"/>
  <c r="O86" i="1"/>
  <c r="P86" i="1"/>
  <c r="Q86" i="1"/>
  <c r="S86" i="1"/>
  <c r="AO86" i="1"/>
  <c r="F86" i="1"/>
  <c r="BJ86" i="1"/>
  <c r="G86" i="1"/>
  <c r="CE86" i="1"/>
  <c r="CZ86" i="1"/>
  <c r="DU86" i="1"/>
  <c r="EP86" i="1"/>
  <c r="FK86" i="1"/>
  <c r="GF86" i="1"/>
  <c r="I87" i="1"/>
  <c r="H87" i="1"/>
  <c r="J87" i="1"/>
  <c r="K87" i="1"/>
  <c r="L87" i="1"/>
  <c r="M87" i="1"/>
  <c r="N87" i="1"/>
  <c r="O87" i="1"/>
  <c r="P87" i="1"/>
  <c r="Q87" i="1"/>
  <c r="S87" i="1"/>
  <c r="AO87" i="1"/>
  <c r="F87" i="1"/>
  <c r="BJ87" i="1"/>
  <c r="G87" i="1"/>
  <c r="CE87" i="1"/>
  <c r="CZ87" i="1"/>
  <c r="DU87" i="1"/>
  <c r="EP87" i="1"/>
  <c r="FK87" i="1"/>
  <c r="GF87" i="1"/>
  <c r="I88" i="1"/>
  <c r="H88" i="1"/>
  <c r="J88" i="1"/>
  <c r="K88" i="1"/>
  <c r="L88" i="1"/>
  <c r="M88" i="1"/>
  <c r="N88" i="1"/>
  <c r="O88" i="1"/>
  <c r="P88" i="1"/>
  <c r="Q88" i="1"/>
  <c r="S88" i="1"/>
  <c r="AO88" i="1"/>
  <c r="F88" i="1"/>
  <c r="BJ88" i="1"/>
  <c r="G88" i="1"/>
  <c r="CE88" i="1"/>
  <c r="CZ88" i="1"/>
  <c r="DU88" i="1"/>
  <c r="EP88" i="1"/>
  <c r="FK88" i="1"/>
  <c r="GF88" i="1"/>
  <c r="I89" i="1"/>
  <c r="H89" i="1"/>
  <c r="J89" i="1"/>
  <c r="K89" i="1"/>
  <c r="L89" i="1"/>
  <c r="M89" i="1"/>
  <c r="N89" i="1"/>
  <c r="O89" i="1"/>
  <c r="P89" i="1"/>
  <c r="Q89" i="1"/>
  <c r="S89" i="1"/>
  <c r="AO89" i="1"/>
  <c r="F89" i="1"/>
  <c r="BJ89" i="1"/>
  <c r="G89" i="1"/>
  <c r="CE89" i="1"/>
  <c r="CZ89" i="1"/>
  <c r="DU89" i="1"/>
  <c r="EP89" i="1"/>
  <c r="FK89" i="1"/>
  <c r="GF89" i="1"/>
  <c r="I90" i="1"/>
  <c r="H90" i="1"/>
  <c r="J90" i="1"/>
  <c r="K90" i="1"/>
  <c r="L90" i="1"/>
  <c r="M90" i="1"/>
  <c r="N90" i="1"/>
  <c r="O90" i="1"/>
  <c r="P90" i="1"/>
  <c r="Q90" i="1"/>
  <c r="S90" i="1"/>
  <c r="AO90" i="1"/>
  <c r="F90" i="1"/>
  <c r="BJ90" i="1"/>
  <c r="G90" i="1"/>
  <c r="CE90" i="1"/>
  <c r="CZ90" i="1"/>
  <c r="DU90" i="1"/>
  <c r="EP90" i="1"/>
  <c r="FK90" i="1"/>
  <c r="GF90" i="1"/>
  <c r="I91" i="1"/>
  <c r="H91" i="1"/>
  <c r="J91" i="1"/>
  <c r="K91" i="1"/>
  <c r="L91" i="1"/>
  <c r="M91" i="1"/>
  <c r="N91" i="1"/>
  <c r="O91" i="1"/>
  <c r="P91" i="1"/>
  <c r="Q91" i="1"/>
  <c r="S91" i="1"/>
  <c r="AO91" i="1"/>
  <c r="F91" i="1"/>
  <c r="BJ91" i="1"/>
  <c r="G91" i="1"/>
  <c r="CE91" i="1"/>
  <c r="CZ91" i="1"/>
  <c r="DU91" i="1"/>
  <c r="EP91" i="1"/>
  <c r="FK91" i="1"/>
  <c r="GF91" i="1"/>
  <c r="I92" i="1"/>
  <c r="H92" i="1"/>
  <c r="J92" i="1"/>
  <c r="K92" i="1"/>
  <c r="L92" i="1"/>
  <c r="M92" i="1"/>
  <c r="N92" i="1"/>
  <c r="O92" i="1"/>
  <c r="P92" i="1"/>
  <c r="Q92" i="1"/>
  <c r="S92" i="1"/>
  <c r="AO92" i="1"/>
  <c r="F92" i="1"/>
  <c r="BJ92" i="1"/>
  <c r="G92" i="1"/>
  <c r="CE92" i="1"/>
  <c r="CZ92" i="1"/>
  <c r="DU92" i="1"/>
  <c r="EP92" i="1"/>
  <c r="FK92" i="1"/>
  <c r="GF92" i="1"/>
  <c r="I93" i="1"/>
  <c r="H93" i="1"/>
  <c r="J93" i="1"/>
  <c r="K93" i="1"/>
  <c r="L93" i="1"/>
  <c r="M93" i="1"/>
  <c r="N93" i="1"/>
  <c r="O93" i="1"/>
  <c r="P93" i="1"/>
  <c r="Q93" i="1"/>
  <c r="S93" i="1"/>
  <c r="AO93" i="1"/>
  <c r="F93" i="1"/>
  <c r="BJ93" i="1"/>
  <c r="G93" i="1"/>
  <c r="CE93" i="1"/>
  <c r="CZ93" i="1"/>
  <c r="DU93" i="1"/>
  <c r="EP93" i="1"/>
  <c r="FK93" i="1"/>
  <c r="GF93" i="1"/>
  <c r="I94" i="1"/>
  <c r="H94" i="1"/>
  <c r="J94" i="1"/>
  <c r="K94" i="1"/>
  <c r="L94" i="1"/>
  <c r="M94" i="1"/>
  <c r="N94" i="1"/>
  <c r="O94" i="1"/>
  <c r="P94" i="1"/>
  <c r="Q94" i="1"/>
  <c r="S94" i="1"/>
  <c r="AO94" i="1"/>
  <c r="F94" i="1"/>
  <c r="BJ94" i="1"/>
  <c r="G94" i="1"/>
  <c r="CE94" i="1"/>
  <c r="CZ94" i="1"/>
  <c r="DU94" i="1"/>
  <c r="EP94" i="1"/>
  <c r="FK94" i="1"/>
  <c r="GF94" i="1"/>
  <c r="I95" i="1"/>
  <c r="H95" i="1"/>
  <c r="J95" i="1"/>
  <c r="K95" i="1"/>
  <c r="L95" i="1"/>
  <c r="M95" i="1"/>
  <c r="N95" i="1"/>
  <c r="O95" i="1"/>
  <c r="P95" i="1"/>
  <c r="Q95" i="1"/>
  <c r="S95" i="1"/>
  <c r="AO95" i="1"/>
  <c r="F95" i="1"/>
  <c r="BJ95" i="1"/>
  <c r="G95" i="1"/>
  <c r="CE95" i="1"/>
  <c r="CZ95" i="1"/>
  <c r="DU95" i="1"/>
  <c r="EP95" i="1"/>
  <c r="FK95" i="1"/>
  <c r="GF95" i="1"/>
  <c r="I96" i="1"/>
  <c r="H96" i="1"/>
  <c r="J96" i="1"/>
  <c r="K96" i="1"/>
  <c r="L96" i="1"/>
  <c r="M96" i="1"/>
  <c r="N96" i="1"/>
  <c r="O96" i="1"/>
  <c r="P96" i="1"/>
  <c r="Q96" i="1"/>
  <c r="S96" i="1"/>
  <c r="AO96" i="1"/>
  <c r="F96" i="1"/>
  <c r="BJ96" i="1"/>
  <c r="G96" i="1"/>
  <c r="CE96" i="1"/>
  <c r="CZ96" i="1"/>
  <c r="DU96" i="1"/>
  <c r="EP96" i="1"/>
  <c r="FK96" i="1"/>
  <c r="GF96" i="1"/>
  <c r="I97" i="1"/>
  <c r="H97" i="1"/>
  <c r="J97" i="1"/>
  <c r="K97" i="1"/>
  <c r="L97" i="1"/>
  <c r="M97" i="1"/>
  <c r="N97" i="1"/>
  <c r="O97" i="1"/>
  <c r="P97" i="1"/>
  <c r="Q97" i="1"/>
  <c r="S97" i="1"/>
  <c r="AO97" i="1"/>
  <c r="F97" i="1"/>
  <c r="BJ97" i="1"/>
  <c r="G97" i="1"/>
  <c r="CE97" i="1"/>
  <c r="CZ97" i="1"/>
  <c r="DU97" i="1"/>
  <c r="EP97" i="1"/>
  <c r="FK97" i="1"/>
  <c r="GF97" i="1"/>
  <c r="I98" i="1"/>
  <c r="H98" i="1"/>
  <c r="J98" i="1"/>
  <c r="K98" i="1"/>
  <c r="L98" i="1"/>
  <c r="M98" i="1"/>
  <c r="N98" i="1"/>
  <c r="O98" i="1"/>
  <c r="P98" i="1"/>
  <c r="Q98" i="1"/>
  <c r="S98" i="1"/>
  <c r="AO98" i="1"/>
  <c r="F98" i="1"/>
  <c r="BJ98" i="1"/>
  <c r="G98" i="1"/>
  <c r="CE98" i="1"/>
  <c r="CZ98" i="1"/>
  <c r="DU98" i="1"/>
  <c r="EP98" i="1"/>
  <c r="FK98" i="1"/>
  <c r="GF98" i="1"/>
  <c r="I99" i="1"/>
  <c r="H99" i="1"/>
  <c r="J99" i="1"/>
  <c r="K99" i="1"/>
  <c r="L99" i="1"/>
  <c r="M99" i="1"/>
  <c r="N99" i="1"/>
  <c r="O99" i="1"/>
  <c r="P99" i="1"/>
  <c r="Q99" i="1"/>
  <c r="S99" i="1"/>
  <c r="AO99" i="1"/>
  <c r="F99" i="1"/>
  <c r="BJ99" i="1"/>
  <c r="G99" i="1"/>
  <c r="CE99" i="1"/>
  <c r="CZ99" i="1"/>
  <c r="DU99" i="1"/>
  <c r="EP99" i="1"/>
  <c r="FK99" i="1"/>
  <c r="GF99" i="1"/>
  <c r="I100" i="1"/>
  <c r="H100" i="1"/>
  <c r="J100" i="1"/>
  <c r="K100" i="1"/>
  <c r="L100" i="1"/>
  <c r="M100" i="1"/>
  <c r="N100" i="1"/>
  <c r="O100" i="1"/>
  <c r="P100" i="1"/>
  <c r="Q100" i="1"/>
  <c r="S100" i="1"/>
  <c r="AO100" i="1"/>
  <c r="F100" i="1"/>
  <c r="BJ100" i="1"/>
  <c r="G100" i="1"/>
  <c r="CE100" i="1"/>
  <c r="CZ100" i="1"/>
  <c r="DU100" i="1"/>
  <c r="EP100" i="1"/>
  <c r="FK100" i="1"/>
  <c r="GF100" i="1"/>
  <c r="I101" i="1"/>
  <c r="H101" i="1"/>
  <c r="J101" i="1"/>
  <c r="K101" i="1"/>
  <c r="L101" i="1"/>
  <c r="M101" i="1"/>
  <c r="N101" i="1"/>
  <c r="O101" i="1"/>
  <c r="P101" i="1"/>
  <c r="Q101" i="1"/>
  <c r="S101" i="1"/>
  <c r="AO101" i="1"/>
  <c r="F101" i="1"/>
  <c r="BJ101" i="1"/>
  <c r="G101" i="1"/>
  <c r="CE101" i="1"/>
  <c r="CZ101" i="1"/>
  <c r="DU101" i="1"/>
  <c r="EP101" i="1"/>
  <c r="FK101" i="1"/>
  <c r="GF101" i="1"/>
  <c r="I102" i="1"/>
  <c r="H102" i="1"/>
  <c r="J102" i="1"/>
  <c r="K102" i="1"/>
  <c r="L102" i="1"/>
  <c r="M102" i="1"/>
  <c r="N102" i="1"/>
  <c r="O102" i="1"/>
  <c r="P102" i="1"/>
  <c r="Q102" i="1"/>
  <c r="S102" i="1"/>
  <c r="AO102" i="1"/>
  <c r="F102" i="1"/>
  <c r="BJ102" i="1"/>
  <c r="G102" i="1"/>
  <c r="CE102" i="1"/>
  <c r="CZ102" i="1"/>
  <c r="DU102" i="1"/>
  <c r="EP102" i="1"/>
  <c r="FK102" i="1"/>
  <c r="GF102" i="1"/>
  <c r="I103" i="1"/>
  <c r="H103" i="1"/>
  <c r="J103" i="1"/>
  <c r="K103" i="1"/>
  <c r="L103" i="1"/>
  <c r="M103" i="1"/>
  <c r="N103" i="1"/>
  <c r="O103" i="1"/>
  <c r="P103" i="1"/>
  <c r="Q103" i="1"/>
  <c r="S103" i="1"/>
  <c r="AO103" i="1"/>
  <c r="F103" i="1"/>
  <c r="BJ103" i="1"/>
  <c r="G103" i="1"/>
  <c r="CE103" i="1"/>
  <c r="CZ103" i="1"/>
  <c r="DU103" i="1"/>
  <c r="EP103" i="1"/>
  <c r="FK103" i="1"/>
  <c r="GF103" i="1"/>
  <c r="I104" i="1"/>
  <c r="H104" i="1"/>
  <c r="J104" i="1"/>
  <c r="K104" i="1"/>
  <c r="L104" i="1"/>
  <c r="M104" i="1"/>
  <c r="N104" i="1"/>
  <c r="O104" i="1"/>
  <c r="P104" i="1"/>
  <c r="Q104" i="1"/>
  <c r="S104" i="1"/>
  <c r="AO104" i="1"/>
  <c r="F104" i="1"/>
  <c r="BJ104" i="1"/>
  <c r="G104" i="1"/>
  <c r="CE104" i="1"/>
  <c r="CZ104" i="1"/>
  <c r="DU104" i="1"/>
  <c r="EP104" i="1"/>
  <c r="FK104" i="1"/>
  <c r="GF104" i="1"/>
  <c r="I105" i="1"/>
  <c r="H105" i="1"/>
  <c r="J105" i="1"/>
  <c r="K105" i="1"/>
  <c r="L105" i="1"/>
  <c r="M105" i="1"/>
  <c r="N105" i="1"/>
  <c r="O105" i="1"/>
  <c r="P105" i="1"/>
  <c r="Q105" i="1"/>
  <c r="S105" i="1"/>
  <c r="AO105" i="1"/>
  <c r="F105" i="1"/>
  <c r="BJ105" i="1"/>
  <c r="G105" i="1"/>
  <c r="CE105" i="1"/>
  <c r="CZ105" i="1"/>
  <c r="DU105" i="1"/>
  <c r="EP105" i="1"/>
  <c r="FK105" i="1"/>
  <c r="GF105" i="1"/>
  <c r="I106" i="1"/>
  <c r="H106" i="1"/>
  <c r="J106" i="1"/>
  <c r="K106" i="1"/>
  <c r="L106" i="1"/>
  <c r="M106" i="1"/>
  <c r="N106" i="1"/>
  <c r="O106" i="1"/>
  <c r="P106" i="1"/>
  <c r="Q106" i="1"/>
  <c r="S106" i="1"/>
  <c r="AO106" i="1"/>
  <c r="F106" i="1"/>
  <c r="BJ106" i="1"/>
  <c r="G106" i="1"/>
  <c r="CE106" i="1"/>
  <c r="CZ106" i="1"/>
  <c r="DU106" i="1"/>
  <c r="EP106" i="1"/>
  <c r="FK106" i="1"/>
  <c r="GF106" i="1"/>
  <c r="I107" i="1"/>
  <c r="H107" i="1"/>
  <c r="J107" i="1"/>
  <c r="K107" i="1"/>
  <c r="L107" i="1"/>
  <c r="M107" i="1"/>
  <c r="N107" i="1"/>
  <c r="O107" i="1"/>
  <c r="P107" i="1"/>
  <c r="Q107" i="1"/>
  <c r="S107" i="1"/>
  <c r="AO107" i="1"/>
  <c r="F107" i="1"/>
  <c r="BJ107" i="1"/>
  <c r="G107" i="1"/>
  <c r="CE107" i="1"/>
  <c r="CZ107" i="1"/>
  <c r="DU107" i="1"/>
  <c r="EP107" i="1"/>
  <c r="FK107" i="1"/>
  <c r="GF107" i="1"/>
  <c r="I109" i="1"/>
  <c r="H109" i="1"/>
  <c r="J109" i="1"/>
  <c r="K109" i="1"/>
  <c r="L109" i="1"/>
  <c r="M109" i="1"/>
  <c r="N109" i="1"/>
  <c r="O109" i="1"/>
  <c r="P109" i="1"/>
  <c r="Q109" i="1"/>
  <c r="S109" i="1"/>
  <c r="AO109" i="1"/>
  <c r="F109" i="1"/>
  <c r="BJ109" i="1"/>
  <c r="BJ111" i="1"/>
  <c r="CE109" i="1"/>
  <c r="CZ109" i="1"/>
  <c r="CZ111" i="1"/>
  <c r="DU109" i="1"/>
  <c r="EP109" i="1"/>
  <c r="EP111" i="1"/>
  <c r="FK109" i="1"/>
  <c r="GF109" i="1"/>
  <c r="GF111" i="1"/>
  <c r="I110" i="1"/>
  <c r="H110" i="1"/>
  <c r="J110" i="1"/>
  <c r="K110" i="1"/>
  <c r="L110" i="1"/>
  <c r="M110" i="1"/>
  <c r="N110" i="1"/>
  <c r="O110" i="1"/>
  <c r="P110" i="1"/>
  <c r="Q110" i="1"/>
  <c r="S110" i="1"/>
  <c r="AO110" i="1"/>
  <c r="F110" i="1"/>
  <c r="BJ110" i="1"/>
  <c r="G110" i="1"/>
  <c r="CE110" i="1"/>
  <c r="CZ110" i="1"/>
  <c r="DU110" i="1"/>
  <c r="EP110" i="1"/>
  <c r="FK110" i="1"/>
  <c r="GF110" i="1"/>
  <c r="I111" i="1"/>
  <c r="J111" i="1"/>
  <c r="K111" i="1"/>
  <c r="L111" i="1"/>
  <c r="M111" i="1"/>
  <c r="N111" i="1"/>
  <c r="O111" i="1"/>
  <c r="P111" i="1"/>
  <c r="Q111" i="1"/>
  <c r="S111" i="1"/>
  <c r="T111" i="1"/>
  <c r="U111" i="1"/>
  <c r="V111" i="1"/>
  <c r="W111" i="1"/>
  <c r="X111" i="1"/>
  <c r="Y111" i="1"/>
  <c r="Z111" i="1"/>
  <c r="AA111" i="1"/>
  <c r="AA112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I112" i="1"/>
  <c r="BK111" i="1"/>
  <c r="BL111" i="1"/>
  <c r="BM111" i="1"/>
  <c r="BN111" i="1"/>
  <c r="BO111" i="1"/>
  <c r="BP111" i="1"/>
  <c r="BQ111" i="1"/>
  <c r="BQ112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Y112" i="1"/>
  <c r="DA111" i="1"/>
  <c r="DB111" i="1"/>
  <c r="DC111" i="1"/>
  <c r="DD111" i="1"/>
  <c r="DE111" i="1"/>
  <c r="DF111" i="1"/>
  <c r="DG111" i="1"/>
  <c r="DG112" i="1"/>
  <c r="DH111" i="1"/>
  <c r="DI111" i="1"/>
  <c r="DJ111" i="1"/>
  <c r="DK111" i="1"/>
  <c r="DL111" i="1"/>
  <c r="DM111" i="1"/>
  <c r="DN111" i="1"/>
  <c r="DO111" i="1"/>
  <c r="DP111" i="1"/>
  <c r="DQ111" i="1"/>
  <c r="DR111" i="1"/>
  <c r="DS111" i="1"/>
  <c r="DT111" i="1"/>
  <c r="DU111" i="1"/>
  <c r="DV111" i="1"/>
  <c r="DW111" i="1"/>
  <c r="DX111" i="1"/>
  <c r="DY111" i="1"/>
  <c r="DZ111" i="1"/>
  <c r="EA111" i="1"/>
  <c r="EB111" i="1"/>
  <c r="EC111" i="1"/>
  <c r="ED111" i="1"/>
  <c r="EE111" i="1"/>
  <c r="EF111" i="1"/>
  <c r="EG111" i="1"/>
  <c r="EH111" i="1"/>
  <c r="EI111" i="1"/>
  <c r="EJ111" i="1"/>
  <c r="EK111" i="1"/>
  <c r="EL111" i="1"/>
  <c r="EM111" i="1"/>
  <c r="EN111" i="1"/>
  <c r="EO111" i="1"/>
  <c r="EQ111" i="1"/>
  <c r="ER111" i="1"/>
  <c r="ES111" i="1"/>
  <c r="ET111" i="1"/>
  <c r="EU111" i="1"/>
  <c r="EV111" i="1"/>
  <c r="EW111" i="1"/>
  <c r="EX111" i="1"/>
  <c r="EY111" i="1"/>
  <c r="EZ111" i="1"/>
  <c r="FA111" i="1"/>
  <c r="FB111" i="1"/>
  <c r="FC111" i="1"/>
  <c r="FD111" i="1"/>
  <c r="FE111" i="1"/>
  <c r="FF111" i="1"/>
  <c r="FG111" i="1"/>
  <c r="FH111" i="1"/>
  <c r="FI111" i="1"/>
  <c r="FJ111" i="1"/>
  <c r="FK111" i="1"/>
  <c r="FL111" i="1"/>
  <c r="FM111" i="1"/>
  <c r="FN111" i="1"/>
  <c r="FO111" i="1"/>
  <c r="FP111" i="1"/>
  <c r="FQ111" i="1"/>
  <c r="FR111" i="1"/>
  <c r="FS111" i="1"/>
  <c r="FT111" i="1"/>
  <c r="FU111" i="1"/>
  <c r="FV111" i="1"/>
  <c r="FW111" i="1"/>
  <c r="FX111" i="1"/>
  <c r="FY111" i="1"/>
  <c r="FZ111" i="1"/>
  <c r="GA111" i="1"/>
  <c r="GB111" i="1"/>
  <c r="GC111" i="1"/>
  <c r="GD111" i="1"/>
  <c r="GE111" i="1"/>
  <c r="GE112" i="1"/>
  <c r="U112" i="1"/>
  <c r="V112" i="1"/>
  <c r="W112" i="1"/>
  <c r="X112" i="1"/>
  <c r="Y112" i="1"/>
  <c r="Z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K112" i="1"/>
  <c r="BL112" i="1"/>
  <c r="BM112" i="1"/>
  <c r="BN112" i="1"/>
  <c r="BO112" i="1"/>
  <c r="BP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DA112" i="1"/>
  <c r="DB112" i="1"/>
  <c r="DC112" i="1"/>
  <c r="DD112" i="1"/>
  <c r="DE112" i="1"/>
  <c r="DF112" i="1"/>
  <c r="DH112" i="1"/>
  <c r="DI112" i="1"/>
  <c r="DJ112" i="1"/>
  <c r="DK112" i="1"/>
  <c r="DL112" i="1"/>
  <c r="DM112" i="1"/>
  <c r="DN112" i="1"/>
  <c r="DO112" i="1"/>
  <c r="DP112" i="1"/>
  <c r="DQ112" i="1"/>
  <c r="DR112" i="1"/>
  <c r="DS112" i="1"/>
  <c r="DV112" i="1"/>
  <c r="DW112" i="1"/>
  <c r="DX112" i="1"/>
  <c r="DY112" i="1"/>
  <c r="DZ112" i="1"/>
  <c r="EA112" i="1"/>
  <c r="EB112" i="1"/>
  <c r="EC112" i="1"/>
  <c r="ED112" i="1"/>
  <c r="EF112" i="1"/>
  <c r="EG112" i="1"/>
  <c r="EH112" i="1"/>
  <c r="EI112" i="1"/>
  <c r="EJ112" i="1"/>
  <c r="EK112" i="1"/>
  <c r="EL112" i="1"/>
  <c r="EM112" i="1"/>
  <c r="EN112" i="1"/>
  <c r="ER112" i="1"/>
  <c r="ES112" i="1"/>
  <c r="ET112" i="1"/>
  <c r="EU112" i="1"/>
  <c r="EV112" i="1"/>
  <c r="EX112" i="1"/>
  <c r="EY112" i="1"/>
  <c r="EZ112" i="1"/>
  <c r="FA112" i="1"/>
  <c r="FB112" i="1"/>
  <c r="FC112" i="1"/>
  <c r="FD112" i="1"/>
  <c r="FE112" i="1"/>
  <c r="FF112" i="1"/>
  <c r="FG112" i="1"/>
  <c r="FH112" i="1"/>
  <c r="FI112" i="1"/>
  <c r="FJ112" i="1"/>
  <c r="FL112" i="1"/>
  <c r="FM112" i="1"/>
  <c r="FN112" i="1"/>
  <c r="FO112" i="1"/>
  <c r="FP112" i="1"/>
  <c r="FQ112" i="1"/>
  <c r="FR112" i="1"/>
  <c r="FS112" i="1"/>
  <c r="FT112" i="1"/>
  <c r="FU112" i="1"/>
  <c r="FV112" i="1"/>
  <c r="FW112" i="1"/>
  <c r="FX112" i="1"/>
  <c r="FY112" i="1"/>
  <c r="FZ112" i="1"/>
  <c r="GA112" i="1"/>
  <c r="GB112" i="1"/>
  <c r="GC112" i="1"/>
  <c r="GD112" i="1"/>
  <c r="F111" i="1"/>
  <c r="H111" i="1"/>
  <c r="FK80" i="1"/>
  <c r="J80" i="1"/>
  <c r="G109" i="1"/>
  <c r="G111" i="1"/>
  <c r="G78" i="1"/>
  <c r="R78" i="1"/>
  <c r="H77" i="1"/>
  <c r="EP73" i="1"/>
  <c r="EP80" i="1"/>
  <c r="R73" i="1"/>
  <c r="S73" i="1"/>
  <c r="G73" i="1"/>
  <c r="F71" i="1"/>
  <c r="R71" i="1"/>
  <c r="I71" i="1"/>
  <c r="H71" i="1"/>
  <c r="F70" i="1"/>
  <c r="R70" i="1"/>
  <c r="H70" i="1"/>
  <c r="H68" i="1"/>
  <c r="H66" i="1"/>
  <c r="H64" i="1"/>
  <c r="H62" i="1"/>
  <c r="H60" i="1"/>
  <c r="H58" i="1"/>
  <c r="H55" i="1"/>
  <c r="S80" i="1"/>
  <c r="G52" i="1"/>
  <c r="G49" i="1"/>
  <c r="F49" i="1"/>
  <c r="R49" i="1"/>
  <c r="G45" i="1"/>
  <c r="F45" i="1"/>
  <c r="R45" i="1"/>
  <c r="P50" i="1"/>
  <c r="N50" i="1"/>
  <c r="L50" i="1"/>
  <c r="J50" i="1"/>
  <c r="H50" i="1"/>
  <c r="R110" i="1"/>
  <c r="R109" i="1"/>
  <c r="R111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EW80" i="1"/>
  <c r="EW112" i="1"/>
  <c r="EE80" i="1"/>
  <c r="EE112" i="1"/>
  <c r="G79" i="1"/>
  <c r="R79" i="1"/>
  <c r="F78" i="1"/>
  <c r="F77" i="1"/>
  <c r="R77" i="1"/>
  <c r="G77" i="1"/>
  <c r="FK76" i="1"/>
  <c r="G76" i="1"/>
  <c r="F76" i="1"/>
  <c r="R76" i="1"/>
  <c r="H73" i="1"/>
  <c r="F72" i="1"/>
  <c r="R72" i="1"/>
  <c r="H72" i="1"/>
  <c r="G71" i="1"/>
  <c r="G70" i="1"/>
  <c r="CE80" i="1"/>
  <c r="F69" i="1"/>
  <c r="R69" i="1"/>
  <c r="AO80" i="1"/>
  <c r="F67" i="1"/>
  <c r="H67" i="1"/>
  <c r="F65" i="1"/>
  <c r="H65" i="1"/>
  <c r="F63" i="1"/>
  <c r="H63" i="1"/>
  <c r="F61" i="1"/>
  <c r="H61" i="1"/>
  <c r="F59" i="1"/>
  <c r="H59" i="1"/>
  <c r="H57" i="1"/>
  <c r="Q80" i="1"/>
  <c r="Q112" i="1"/>
  <c r="O80" i="1"/>
  <c r="O112" i="1"/>
  <c r="M80" i="1"/>
  <c r="M112" i="1"/>
  <c r="K80" i="1"/>
  <c r="K112" i="1"/>
  <c r="H53" i="1"/>
  <c r="I80" i="1"/>
  <c r="G47" i="1"/>
  <c r="F47" i="1"/>
  <c r="R47" i="1"/>
  <c r="G43" i="1"/>
  <c r="F43" i="1"/>
  <c r="R43" i="1"/>
  <c r="G41" i="1"/>
  <c r="R41" i="1"/>
  <c r="G39" i="1"/>
  <c r="R39" i="1"/>
  <c r="G37" i="1"/>
  <c r="R37" i="1"/>
  <c r="G35" i="1"/>
  <c r="R35" i="1"/>
  <c r="G33" i="1"/>
  <c r="R33" i="1"/>
  <c r="G31" i="1"/>
  <c r="R31" i="1"/>
  <c r="H31" i="1"/>
  <c r="H26" i="1"/>
  <c r="H24" i="1"/>
  <c r="G23" i="1"/>
  <c r="F22" i="1"/>
  <c r="R22" i="1"/>
  <c r="S22" i="1"/>
  <c r="H22" i="1"/>
  <c r="GF28" i="1"/>
  <c r="GF112" i="1"/>
  <c r="EP28" i="1"/>
  <c r="EP112" i="1"/>
  <c r="CZ28" i="1"/>
  <c r="CZ112" i="1"/>
  <c r="G21" i="1"/>
  <c r="G19" i="1"/>
  <c r="R19" i="1"/>
  <c r="R17" i="1"/>
  <c r="F17" i="1"/>
  <c r="G17" i="1"/>
  <c r="R68" i="1"/>
  <c r="R67" i="1"/>
  <c r="R66" i="1"/>
  <c r="R65" i="1"/>
  <c r="R64" i="1"/>
  <c r="R63" i="1"/>
  <c r="R62" i="1"/>
  <c r="R61" i="1"/>
  <c r="R60" i="1"/>
  <c r="R59" i="1"/>
  <c r="R58" i="1"/>
  <c r="F57" i="1"/>
  <c r="R57" i="1"/>
  <c r="G57" i="1"/>
  <c r="F56" i="1"/>
  <c r="H56" i="1"/>
  <c r="F54" i="1"/>
  <c r="H54" i="1"/>
  <c r="F52" i="1"/>
  <c r="H52" i="1"/>
  <c r="G48" i="1"/>
  <c r="R48" i="1"/>
  <c r="G46" i="1"/>
  <c r="R46" i="1"/>
  <c r="G44" i="1"/>
  <c r="R44" i="1"/>
  <c r="G42" i="1"/>
  <c r="R42" i="1"/>
  <c r="F41" i="1"/>
  <c r="G40" i="1"/>
  <c r="R40" i="1"/>
  <c r="F39" i="1"/>
  <c r="G38" i="1"/>
  <c r="R38" i="1"/>
  <c r="F37" i="1"/>
  <c r="G36" i="1"/>
  <c r="R36" i="1"/>
  <c r="F35" i="1"/>
  <c r="G34" i="1"/>
  <c r="R34" i="1"/>
  <c r="F33" i="1"/>
  <c r="G32" i="1"/>
  <c r="R32" i="1"/>
  <c r="F31" i="1"/>
  <c r="FK50" i="1"/>
  <c r="FK112" i="1"/>
  <c r="DU50" i="1"/>
  <c r="CE50" i="1"/>
  <c r="G30" i="1"/>
  <c r="AO50" i="1"/>
  <c r="AO112" i="1"/>
  <c r="R30" i="1"/>
  <c r="F27" i="1"/>
  <c r="H27" i="1"/>
  <c r="F25" i="1"/>
  <c r="H25" i="1"/>
  <c r="S23" i="1"/>
  <c r="DU23" i="1"/>
  <c r="DT28" i="1"/>
  <c r="DT112" i="1"/>
  <c r="G22" i="1"/>
  <c r="S21" i="1"/>
  <c r="S28" i="1"/>
  <c r="S112" i="1"/>
  <c r="CE21" i="1"/>
  <c r="CD28" i="1"/>
  <c r="CD112" i="1"/>
  <c r="BJ28" i="1"/>
  <c r="BJ112" i="1"/>
  <c r="T28" i="1"/>
  <c r="T112" i="1"/>
  <c r="F21" i="1"/>
  <c r="G20" i="1"/>
  <c r="R20" i="1"/>
  <c r="F19" i="1"/>
  <c r="G18" i="1"/>
  <c r="R18" i="1"/>
  <c r="P28" i="1"/>
  <c r="N28" i="1"/>
  <c r="N112" i="1"/>
  <c r="L28" i="1"/>
  <c r="J28" i="1"/>
  <c r="J112" i="1"/>
  <c r="H18" i="1"/>
  <c r="I17" i="1"/>
  <c r="R56" i="1"/>
  <c r="R55" i="1"/>
  <c r="R54" i="1"/>
  <c r="R53" i="1"/>
  <c r="R52" i="1"/>
  <c r="R27" i="1"/>
  <c r="R26" i="1"/>
  <c r="R25" i="1"/>
  <c r="R24" i="1"/>
  <c r="H17" i="1"/>
  <c r="H28" i="1"/>
  <c r="I28" i="1"/>
  <c r="I112" i="1"/>
  <c r="R80" i="1"/>
  <c r="L112" i="1"/>
  <c r="P112" i="1"/>
  <c r="R21" i="1"/>
  <c r="R28" i="1"/>
  <c r="R112" i="1"/>
  <c r="CE28" i="1"/>
  <c r="CE112" i="1"/>
  <c r="R23" i="1"/>
  <c r="DU28" i="1"/>
  <c r="DU112" i="1"/>
  <c r="R50" i="1"/>
  <c r="G50" i="1"/>
  <c r="F50" i="1"/>
  <c r="H80" i="1"/>
  <c r="G28" i="1"/>
  <c r="G112" i="1"/>
  <c r="F23" i="1"/>
  <c r="F28" i="1"/>
  <c r="G80" i="1"/>
  <c r="F73" i="1"/>
  <c r="F80" i="1"/>
  <c r="F112" i="1"/>
  <c r="H112" i="1"/>
</calcChain>
</file>

<file path=xl/sharedStrings.xml><?xml version="1.0" encoding="utf-8"?>
<sst xmlns="http://schemas.openxmlformats.org/spreadsheetml/2006/main" count="528" uniqueCount="240">
  <si>
    <t>Wydział Techniki Morskiej i Transportu</t>
  </si>
  <si>
    <t>Nazwa kierunku studiów</t>
  </si>
  <si>
    <t>Chłodnictwo i Klimatyzacja</t>
  </si>
  <si>
    <t>Dziedziny nauki</t>
  </si>
  <si>
    <t>dziedzina nauk inżynieryjno-technicznych</t>
  </si>
  <si>
    <t>Dyscypliny naukowe</t>
  </si>
  <si>
    <t>inżynieria mechaniczna (55%), inżynieria środowiska, górnictwo i energetyka (35%), inżynieria lądowa i transport (10%)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</si>
  <si>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</si>
  <si>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</si>
  <si>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</si>
  <si>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</si>
  <si>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</si>
  <si>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</si>
  <si>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</si>
  <si>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</si>
  <si>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</si>
  <si>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</si>
  <si>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</si>
  <si>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CK_1A_S_2021_2022_Z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</si>
  <si>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</si>
  <si>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</si>
  <si>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</si>
  <si>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</si>
  <si>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</si>
  <si>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</si>
  <si>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</si>
  <si>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</si>
  <si>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</si>
  <si>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</si>
  <si>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</si>
  <si>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</si>
  <si>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</si>
  <si>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</si>
  <si>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</si>
  <si>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</si>
  <si>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</si>
  <si>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</si>
  <si>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</si>
  <si>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</si>
  <si>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</si>
  <si>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</si>
  <si>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</si>
  <si>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</si>
  <si>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</si>
  <si>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</si>
  <si>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</si>
  <si>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</si>
  <si>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</si>
  <si>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</si>
  <si>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</si>
  <si>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</si>
  <si>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</si>
  <si>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</si>
  <si>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</si>
  <si>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</si>
  <si>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</si>
  <si>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</si>
  <si>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</si>
  <si>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</si>
  <si>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</si>
  <si>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1</t>
  </si>
  <si>
    <t>z</t>
  </si>
  <si>
    <t>A02</t>
  </si>
  <si>
    <t>Technologia informacyjna</t>
  </si>
  <si>
    <t>A03</t>
  </si>
  <si>
    <t>Wychowanie fizyczne 1</t>
  </si>
  <si>
    <t>A04</t>
  </si>
  <si>
    <t>Podstawy informacji naukowej</t>
  </si>
  <si>
    <t>Blok obieralny 4</t>
  </si>
  <si>
    <t>Blok obieralny 5</t>
  </si>
  <si>
    <t>Blok obieralny 6</t>
  </si>
  <si>
    <t>e</t>
  </si>
  <si>
    <t>A08</t>
  </si>
  <si>
    <t>BHP i metodyka pracy umysłowej</t>
  </si>
  <si>
    <t>A09</t>
  </si>
  <si>
    <t>Ochrona własności intelektualnej</t>
  </si>
  <si>
    <t>A10</t>
  </si>
  <si>
    <t>Szkolenie biblioteczne</t>
  </si>
  <si>
    <t>A11</t>
  </si>
  <si>
    <t>Wychowanie fizyczne 2</t>
  </si>
  <si>
    <t>Razem</t>
  </si>
  <si>
    <t>Moduły/Przedmioty kształcenia podstawowego</t>
  </si>
  <si>
    <t>B01</t>
  </si>
  <si>
    <t>Matematyka 1</t>
  </si>
  <si>
    <t>B02</t>
  </si>
  <si>
    <t>Matematyka 2</t>
  </si>
  <si>
    <t>B03</t>
  </si>
  <si>
    <t>Fizyka 1</t>
  </si>
  <si>
    <t>B04</t>
  </si>
  <si>
    <t>Fizyka 2</t>
  </si>
  <si>
    <t>B05</t>
  </si>
  <si>
    <t>Rysunek techniczny 1</t>
  </si>
  <si>
    <t>B06</t>
  </si>
  <si>
    <t>Mechanika i wytrzymałość materiałów</t>
  </si>
  <si>
    <t>B07</t>
  </si>
  <si>
    <t>Ochrona środowiska 1</t>
  </si>
  <si>
    <t>B08</t>
  </si>
  <si>
    <t>Nauka o materiałach i technikach wytwarzania</t>
  </si>
  <si>
    <t>B09</t>
  </si>
  <si>
    <t>Mechanika płynów</t>
  </si>
  <si>
    <t>B10</t>
  </si>
  <si>
    <t>Termodynamika</t>
  </si>
  <si>
    <t>B11</t>
  </si>
  <si>
    <t>Wspomaganie komputerowe w chłodnictwie</t>
  </si>
  <si>
    <t>B12</t>
  </si>
  <si>
    <t>Informatyka 1</t>
  </si>
  <si>
    <t>B13</t>
  </si>
  <si>
    <t>Podstawy automatyki</t>
  </si>
  <si>
    <t>B14</t>
  </si>
  <si>
    <t>Elektrotechnika i elektronika</t>
  </si>
  <si>
    <t>B15</t>
  </si>
  <si>
    <t>Podstawy konstrukcji maszyn 1</t>
  </si>
  <si>
    <t>B16</t>
  </si>
  <si>
    <t>Ekonomia, zarządzanie i elementy prawa</t>
  </si>
  <si>
    <t>B17</t>
  </si>
  <si>
    <t>Meteorologia i klimatologia</t>
  </si>
  <si>
    <t>B18</t>
  </si>
  <si>
    <t>Chłodnictwo w rozwoju nauki</t>
  </si>
  <si>
    <t>B19</t>
  </si>
  <si>
    <t>Rysunek techniczny 2</t>
  </si>
  <si>
    <t>B20</t>
  </si>
  <si>
    <t>Ochrona środowiska 2</t>
  </si>
  <si>
    <t>Moduły/Przedmioty kształcenia kierunkowego</t>
  </si>
  <si>
    <t>C01</t>
  </si>
  <si>
    <t>Wymiana ciepła i wymienniki</t>
  </si>
  <si>
    <t>C02</t>
  </si>
  <si>
    <t>Podstawy wentylacji</t>
  </si>
  <si>
    <t>C03</t>
  </si>
  <si>
    <t>Podstawy chłodnictwa i kriogeniki</t>
  </si>
  <si>
    <t>C04</t>
  </si>
  <si>
    <t>Ochrona przed hałasem</t>
  </si>
  <si>
    <t>C05</t>
  </si>
  <si>
    <t>Ogrzewnictwo</t>
  </si>
  <si>
    <t>C06</t>
  </si>
  <si>
    <t>Maszyny przepływowe i wyporowe</t>
  </si>
  <si>
    <t>C07</t>
  </si>
  <si>
    <t>Logistyka żywności</t>
  </si>
  <si>
    <t>C08</t>
  </si>
  <si>
    <t>Technika pomiarowa</t>
  </si>
  <si>
    <t>C09</t>
  </si>
  <si>
    <t>Podstawy klimatyzacji</t>
  </si>
  <si>
    <t>C10</t>
  </si>
  <si>
    <t>Środki transportu chłodniczego</t>
  </si>
  <si>
    <t>C11</t>
  </si>
  <si>
    <t>Konwencjonalne źródła ciepła małej mocy</t>
  </si>
  <si>
    <t>C12</t>
  </si>
  <si>
    <t>Pompy ciepła</t>
  </si>
  <si>
    <t>C13</t>
  </si>
  <si>
    <t>Systemy energetyczne morskie i lądowe</t>
  </si>
  <si>
    <t>C14</t>
  </si>
  <si>
    <t>Przemysłowe systemy chłodnicze i klimatyzacyjne</t>
  </si>
  <si>
    <t>C15</t>
  </si>
  <si>
    <t>Substancje kontrolowane</t>
  </si>
  <si>
    <t>C16</t>
  </si>
  <si>
    <t>Praca przejściowa</t>
  </si>
  <si>
    <t>C17</t>
  </si>
  <si>
    <t>Audyting i obiekty energooszczędne</t>
  </si>
  <si>
    <t>Blok obieralny 7</t>
  </si>
  <si>
    <t>Blok obieralny 8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</si>
  <si>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</si>
  <si>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</si>
  <si>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</si>
  <si>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</si>
  <si>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</si>
  <si>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</si>
  <si>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3</t>
  </si>
  <si>
    <t>C27</t>
  </si>
  <si>
    <t>Seminarium dyplomowe</t>
  </si>
  <si>
    <t>C28</t>
  </si>
  <si>
    <t>Praca dyplomowa</t>
  </si>
  <si>
    <t>Moduły/Przedmioty obieralne</t>
  </si>
  <si>
    <t>A01-1</t>
  </si>
  <si>
    <t>Socjologia</t>
  </si>
  <si>
    <t>A01-2</t>
  </si>
  <si>
    <t>Etyka</t>
  </si>
  <si>
    <t>A05-1</t>
  </si>
  <si>
    <t>Język angielski 1</t>
  </si>
  <si>
    <t>A05-2</t>
  </si>
  <si>
    <t>Język niemiecki 1</t>
  </si>
  <si>
    <t>A06-1</t>
  </si>
  <si>
    <t>Język angielski 2</t>
  </si>
  <si>
    <t>A06-2</t>
  </si>
  <si>
    <t>Język niemiecki 2</t>
  </si>
  <si>
    <t>A07-1</t>
  </si>
  <si>
    <t>Język angielski 3</t>
  </si>
  <si>
    <t>A07-2</t>
  </si>
  <si>
    <t>Język niemiecki 3</t>
  </si>
  <si>
    <t>C18-1</t>
  </si>
  <si>
    <t>Bezpieczeństwo transportu żywności</t>
  </si>
  <si>
    <t>C18-2</t>
  </si>
  <si>
    <t>Światowy rynek żywności</t>
  </si>
  <si>
    <t>C19-1</t>
  </si>
  <si>
    <t>Klimatyzacja komfortu</t>
  </si>
  <si>
    <t>C19-2</t>
  </si>
  <si>
    <t>Klimatyzacja w transporcie</t>
  </si>
  <si>
    <t>C20-1</t>
  </si>
  <si>
    <t>Transport gazów</t>
  </si>
  <si>
    <t>C20-2</t>
  </si>
  <si>
    <t>Technologie LNG i LPG</t>
  </si>
  <si>
    <t>C21-1</t>
  </si>
  <si>
    <t>Technologia wody i lodu</t>
  </si>
  <si>
    <t>C21-2</t>
  </si>
  <si>
    <t>Technologia chłodnicza żywności</t>
  </si>
  <si>
    <t>C22-1</t>
  </si>
  <si>
    <t>Oświetlenie obiektów klimatyzowanych</t>
  </si>
  <si>
    <t>C22-2</t>
  </si>
  <si>
    <t>Eksploatacja urządzeń chłodniczych</t>
  </si>
  <si>
    <t>C23-1</t>
  </si>
  <si>
    <t>Termoelektryczne przekształcanie energii</t>
  </si>
  <si>
    <t>C23-2</t>
  </si>
  <si>
    <t>Alternatywne metody wytwarzania zimna</t>
  </si>
  <si>
    <t>C24-1</t>
  </si>
  <si>
    <t>Automatyka i monitoring w chłodnictwie</t>
  </si>
  <si>
    <t>C24-2</t>
  </si>
  <si>
    <t>Napędy elektryczne urządzeń chłodniczych</t>
  </si>
  <si>
    <t>C25-1</t>
  </si>
  <si>
    <t>Małe urządzenia chłodnicze</t>
  </si>
  <si>
    <t>C25-2</t>
  </si>
  <si>
    <t>Systemy klimatyzacji obiektów</t>
  </si>
  <si>
    <t>C26-1</t>
  </si>
  <si>
    <t>Źródła i konwersja energii odnawialnej</t>
  </si>
  <si>
    <t>C26-2</t>
  </si>
  <si>
    <t>Niekonwencjonalne źródła energii</t>
  </si>
  <si>
    <t>Praktyki zawodowe (w tygodniach)</t>
  </si>
  <si>
    <t>P01</t>
  </si>
  <si>
    <t>Praktyka zawodowa 1</t>
  </si>
  <si>
    <t>P02</t>
  </si>
  <si>
    <t>Praktyka zawodowa 2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</si>
  <si>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</si>
  <si>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</si>
  <si>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</si>
  <si>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</si>
  <si>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</si>
  <si>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</si>
  <si>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</si>
  <si>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</si>
  <si>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</si>
  <si>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praca dyplomowa</t>
  </si>
  <si>
    <t>praktyki</t>
  </si>
  <si>
    <t xml:space="preserve">Załącznik nr 2 do uchwały nr 160 Senatu ZUT z dnia 28 czerwca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</si>
</sst>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DC2D75FF-4B2A-4361-80FB-4465EDDF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1DF88DEF-324A-407F-93B4-64A9E488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26"/>
  <sheetViews>
    <sheetView tabSelected="1" workbookViewId="0">
      <selection activeCell="Q7" sqref="Q7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85546875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85546875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85546875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85546875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85546875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customWidth="1"/>
    <col min="169" max="169" width="2" customWidth="1"/>
    <col min="170" max="170" width="3.5703125" customWidth="1"/>
    <col min="171" max="171" width="2" customWidth="1"/>
    <col min="172" max="172" width="3.5703125" customWidth="1"/>
    <col min="173" max="173" width="2" customWidth="1"/>
    <col min="174" max="174" width="3.85546875" customWidth="1"/>
    <col min="175" max="175" width="3.5703125" customWidth="1"/>
    <col min="176" max="176" width="2" customWidth="1"/>
    <col min="177" max="177" width="3.5703125" customWidth="1"/>
    <col min="178" max="178" width="2" customWidth="1"/>
    <col min="179" max="179" width="3.5703125" customWidth="1"/>
    <col min="180" max="180" width="2" customWidth="1"/>
    <col min="181" max="181" width="3.5703125" customWidth="1"/>
    <col min="182" max="182" width="2" customWidth="1"/>
    <col min="183" max="183" width="3.5703125" customWidth="1"/>
    <col min="184" max="184" width="2" customWidth="1"/>
    <col min="185" max="185" width="3.5703125" customWidth="1"/>
    <col min="186" max="186" width="2" customWidth="1"/>
    <col min="187" max="188" width="3.85546875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239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53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56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54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55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57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58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4" t="s">
        <v>47</v>
      </c>
      <c r="AB14" s="18" t="s">
        <v>33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8"/>
      <c r="AU14" s="18"/>
      <c r="AV14" s="14" t="s">
        <v>47</v>
      </c>
      <c r="AW14" s="18" t="s">
        <v>33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8"/>
      <c r="BP14" s="18"/>
      <c r="BQ14" s="14" t="s">
        <v>47</v>
      </c>
      <c r="BR14" s="18" t="s">
        <v>33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8"/>
      <c r="CK14" s="18"/>
      <c r="CL14" s="14" t="s">
        <v>47</v>
      </c>
      <c r="CM14" s="18" t="s">
        <v>33</v>
      </c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  <c r="DA14" s="18" t="s">
        <v>32</v>
      </c>
      <c r="DB14" s="18"/>
      <c r="DC14" s="18"/>
      <c r="DD14" s="18"/>
      <c r="DE14" s="18"/>
      <c r="DF14" s="18"/>
      <c r="DG14" s="14" t="s">
        <v>47</v>
      </c>
      <c r="DH14" s="18" t="s">
        <v>33</v>
      </c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47</v>
      </c>
      <c r="DU14" s="14" t="s">
        <v>48</v>
      </c>
      <c r="DV14" s="18" t="s">
        <v>32</v>
      </c>
      <c r="DW14" s="18"/>
      <c r="DX14" s="18"/>
      <c r="DY14" s="18"/>
      <c r="DZ14" s="18"/>
      <c r="EA14" s="18"/>
      <c r="EB14" s="14" t="s">
        <v>47</v>
      </c>
      <c r="EC14" s="18" t="s">
        <v>33</v>
      </c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47</v>
      </c>
      <c r="EP14" s="14" t="s">
        <v>48</v>
      </c>
      <c r="EQ14" s="18" t="s">
        <v>32</v>
      </c>
      <c r="ER14" s="18"/>
      <c r="ES14" s="18"/>
      <c r="ET14" s="18"/>
      <c r="EU14" s="18"/>
      <c r="EV14" s="18"/>
      <c r="EW14" s="14" t="s">
        <v>47</v>
      </c>
      <c r="EX14" s="18" t="s">
        <v>33</v>
      </c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47</v>
      </c>
      <c r="FK14" s="14" t="s">
        <v>48</v>
      </c>
      <c r="FL14" s="18" t="s">
        <v>32</v>
      </c>
      <c r="FM14" s="18"/>
      <c r="FN14" s="18"/>
      <c r="FO14" s="18"/>
      <c r="FP14" s="18"/>
      <c r="FQ14" s="18"/>
      <c r="FR14" s="14" t="s">
        <v>47</v>
      </c>
      <c r="FS14" s="18" t="s">
        <v>33</v>
      </c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47</v>
      </c>
      <c r="GF14" s="14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4"/>
      <c r="AB15" s="16" t="s">
        <v>35</v>
      </c>
      <c r="AC15" s="16"/>
      <c r="AD15" s="16" t="s">
        <v>37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4"/>
      <c r="AW15" s="16" t="s">
        <v>35</v>
      </c>
      <c r="AX15" s="16"/>
      <c r="AY15" s="16" t="s">
        <v>37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4"/>
      <c r="BR15" s="16" t="s">
        <v>35</v>
      </c>
      <c r="BS15" s="16"/>
      <c r="BT15" s="16" t="s">
        <v>37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4"/>
      <c r="CM15" s="16" t="s">
        <v>35</v>
      </c>
      <c r="CN15" s="16"/>
      <c r="CO15" s="16" t="s">
        <v>37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4"/>
      <c r="DH15" s="16" t="s">
        <v>35</v>
      </c>
      <c r="DI15" s="16"/>
      <c r="DJ15" s="16" t="s">
        <v>37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4"/>
      <c r="EC15" s="16" t="s">
        <v>35</v>
      </c>
      <c r="ED15" s="16"/>
      <c r="EE15" s="16" t="s">
        <v>37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4"/>
      <c r="EX15" s="16" t="s">
        <v>35</v>
      </c>
      <c r="EY15" s="16"/>
      <c r="EZ15" s="16" t="s">
        <v>37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41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4"/>
      <c r="FS15" s="16" t="s">
        <v>35</v>
      </c>
      <c r="FT15" s="16"/>
      <c r="FU15" s="16" t="s">
        <v>37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41</v>
      </c>
      <c r="GD15" s="16"/>
      <c r="GE15" s="14"/>
      <c r="GF15" s="14"/>
    </row>
    <row r="16" spans="1:188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>
        <v>1</v>
      </c>
      <c r="B17" s="6">
        <v>1</v>
      </c>
      <c r="C17" s="6"/>
      <c r="D17" s="6"/>
      <c r="E17" s="3" t="s">
        <v>60</v>
      </c>
      <c r="F17" s="6">
        <f>$B$17*COUNTIF(U17:GD17,"e")</f>
        <v>0</v>
      </c>
      <c r="G17" s="6">
        <f>$B$17*COUNTIF(U17:GD17,"z")</f>
        <v>1</v>
      </c>
      <c r="H17" s="6">
        <f t="shared" ref="H17:H27" si="0">SUM(I17:Q17)</f>
        <v>45</v>
      </c>
      <c r="I17" s="6">
        <f t="shared" ref="I17:I27" si="1">U17+AP17+BK17+CF17+DA17+DV17+EQ17+FL17</f>
        <v>45</v>
      </c>
      <c r="J17" s="6">
        <f t="shared" ref="J17:J27" si="2">W17+AR17+BM17+CH17+DC17+DX17+ES17+FN17</f>
        <v>0</v>
      </c>
      <c r="K17" s="6">
        <f t="shared" ref="K17:K27" si="3">Y17+AT17+BO17+CJ17+DE17+DZ17+EU17+FP17</f>
        <v>0</v>
      </c>
      <c r="L17" s="6">
        <f t="shared" ref="L17:L27" si="4">AB17+AW17+BR17+CM17+DH17+EC17+EX17+FS17</f>
        <v>0</v>
      </c>
      <c r="M17" s="6">
        <f t="shared" ref="M17:M27" si="5">AD17+AY17+BT17+CO17+DJ17+EE17+EZ17+FU17</f>
        <v>0</v>
      </c>
      <c r="N17" s="6">
        <f t="shared" ref="N17:N27" si="6">AF17+BA17+BV17+CQ17+DL17+EG17+FB17+FW17</f>
        <v>0</v>
      </c>
      <c r="O17" s="6">
        <f t="shared" ref="O17:O27" si="7">AH17+BC17+BX17+CS17+DN17+EI17+FD17+FY17</f>
        <v>0</v>
      </c>
      <c r="P17" s="6">
        <f t="shared" ref="P17:P27" si="8">AJ17+BE17+BZ17+CU17+DP17+EK17+FF17+GA17</f>
        <v>0</v>
      </c>
      <c r="Q17" s="6">
        <f t="shared" ref="Q17:Q27" si="9">AL17+BG17+CB17+CW17+DR17+EM17+FH17+GC17</f>
        <v>0</v>
      </c>
      <c r="R17" s="7">
        <f t="shared" ref="R17:R27" si="10">AO17+BJ17+CE17+CZ17+DU17+EP17+FK17+GF17</f>
        <v>3</v>
      </c>
      <c r="S17" s="7">
        <f t="shared" ref="S17:S27" si="11">AN17+BI17+CD17+CY17+DT17+EO17+FJ17+GE17</f>
        <v>0</v>
      </c>
      <c r="T17" s="7">
        <f>$B$17*1.8</f>
        <v>1.8</v>
      </c>
      <c r="U17" s="11">
        <f>$B$17*45</f>
        <v>45</v>
      </c>
      <c r="V17" s="10" t="s">
        <v>61</v>
      </c>
      <c r="W17" s="11"/>
      <c r="X17" s="10"/>
      <c r="Y17" s="11"/>
      <c r="Z17" s="10"/>
      <c r="AA17" s="7">
        <f>$B$17*3</f>
        <v>3</v>
      </c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27" si="12">AA17+AN17</f>
        <v>3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27" si="13">AV17+BI17</f>
        <v>0</v>
      </c>
      <c r="BK17" s="11"/>
      <c r="BL17" s="10"/>
      <c r="BM17" s="11"/>
      <c r="BN17" s="10"/>
      <c r="BO17" s="11"/>
      <c r="BP17" s="10"/>
      <c r="BQ17" s="7"/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27" si="14">BQ17+CD17</f>
        <v>0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27" si="15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27" si="16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27" si="17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27" si="18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27" si="19">FR17+GE17</f>
        <v>0</v>
      </c>
    </row>
    <row r="18" spans="1:188" x14ac:dyDescent="0.2">
      <c r="A18" s="6"/>
      <c r="B18" s="6"/>
      <c r="C18" s="6"/>
      <c r="D18" s="6" t="s">
        <v>62</v>
      </c>
      <c r="E18" s="3" t="s">
        <v>63</v>
      </c>
      <c r="F18" s="6">
        <f>COUNTIF(U18:GD18,"e")</f>
        <v>0</v>
      </c>
      <c r="G18" s="6">
        <f>COUNTIF(U18:GD18,"z")</f>
        <v>2</v>
      </c>
      <c r="H18" s="6">
        <f t="shared" si="0"/>
        <v>30</v>
      </c>
      <c r="I18" s="6">
        <f t="shared" si="1"/>
        <v>15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15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2</v>
      </c>
      <c r="S18" s="7">
        <f t="shared" si="11"/>
        <v>1</v>
      </c>
      <c r="T18" s="7">
        <v>1.2</v>
      </c>
      <c r="U18" s="11"/>
      <c r="V18" s="10"/>
      <c r="W18" s="11"/>
      <c r="X18" s="10"/>
      <c r="Y18" s="11"/>
      <c r="Z18" s="10"/>
      <c r="AA18" s="7"/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>
        <v>15</v>
      </c>
      <c r="AQ18" s="10" t="s">
        <v>61</v>
      </c>
      <c r="AR18" s="11"/>
      <c r="AS18" s="10"/>
      <c r="AT18" s="11"/>
      <c r="AU18" s="10"/>
      <c r="AV18" s="7">
        <v>1</v>
      </c>
      <c r="AW18" s="11"/>
      <c r="AX18" s="10"/>
      <c r="AY18" s="11">
        <v>15</v>
      </c>
      <c r="AZ18" s="10" t="s">
        <v>61</v>
      </c>
      <c r="BA18" s="11"/>
      <c r="BB18" s="10"/>
      <c r="BC18" s="11"/>
      <c r="BD18" s="10"/>
      <c r="BE18" s="11"/>
      <c r="BF18" s="10"/>
      <c r="BG18" s="11"/>
      <c r="BH18" s="10"/>
      <c r="BI18" s="7">
        <v>1</v>
      </c>
      <c r="BJ18" s="7">
        <f t="shared" si="13"/>
        <v>2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4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/>
      <c r="B19" s="6"/>
      <c r="C19" s="6"/>
      <c r="D19" s="6" t="s">
        <v>64</v>
      </c>
      <c r="E19" s="3" t="s">
        <v>65</v>
      </c>
      <c r="F19" s="6">
        <f>COUNTIF(U19:GD19,"e")</f>
        <v>0</v>
      </c>
      <c r="G19" s="6">
        <f>COUNTIF(U19:GD19,"z")</f>
        <v>1</v>
      </c>
      <c r="H19" s="6">
        <f t="shared" si="0"/>
        <v>15</v>
      </c>
      <c r="I19" s="6">
        <f t="shared" si="1"/>
        <v>0</v>
      </c>
      <c r="J19" s="6">
        <f t="shared" si="2"/>
        <v>0</v>
      </c>
      <c r="K19" s="6">
        <f t="shared" si="3"/>
        <v>0</v>
      </c>
      <c r="L19" s="6">
        <f t="shared" si="4"/>
        <v>15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0</v>
      </c>
      <c r="S19" s="7">
        <f t="shared" si="11"/>
        <v>0</v>
      </c>
      <c r="T19" s="7">
        <v>0</v>
      </c>
      <c r="U19" s="11"/>
      <c r="V19" s="10"/>
      <c r="W19" s="11"/>
      <c r="X19" s="10"/>
      <c r="Y19" s="11"/>
      <c r="Z19" s="10"/>
      <c r="AA19" s="7"/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0</v>
      </c>
      <c r="CF19" s="11"/>
      <c r="CG19" s="10"/>
      <c r="CH19" s="11"/>
      <c r="CI19" s="10"/>
      <c r="CJ19" s="11"/>
      <c r="CK19" s="10"/>
      <c r="CL19" s="7"/>
      <c r="CM19" s="11">
        <v>15</v>
      </c>
      <c r="CN19" s="10" t="s">
        <v>61</v>
      </c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>
        <v>0</v>
      </c>
      <c r="CZ19" s="7">
        <f t="shared" si="15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/>
      <c r="B20" s="6"/>
      <c r="C20" s="6"/>
      <c r="D20" s="6" t="s">
        <v>66</v>
      </c>
      <c r="E20" s="3" t="s">
        <v>67</v>
      </c>
      <c r="F20" s="6">
        <f>COUNTIF(U20:GD20,"e")</f>
        <v>0</v>
      </c>
      <c r="G20" s="6">
        <f>COUNTIF(U20:GD20,"z")</f>
        <v>1</v>
      </c>
      <c r="H20" s="6">
        <f t="shared" si="0"/>
        <v>2</v>
      </c>
      <c r="I20" s="6">
        <f t="shared" si="1"/>
        <v>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0</v>
      </c>
      <c r="S20" s="7">
        <f t="shared" si="11"/>
        <v>0</v>
      </c>
      <c r="T20" s="7">
        <v>0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7"/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5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>
        <v>2</v>
      </c>
      <c r="DW20" s="10" t="s">
        <v>61</v>
      </c>
      <c r="DX20" s="11"/>
      <c r="DY20" s="10"/>
      <c r="DZ20" s="11"/>
      <c r="EA20" s="10"/>
      <c r="EB20" s="7">
        <v>0</v>
      </c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>
        <v>4</v>
      </c>
      <c r="B21" s="6">
        <v>1</v>
      </c>
      <c r="C21" s="6"/>
      <c r="D21" s="6"/>
      <c r="E21" s="3" t="s">
        <v>68</v>
      </c>
      <c r="F21" s="6">
        <f>$B$21*COUNTIF(U21:GD21,"e")</f>
        <v>0</v>
      </c>
      <c r="G21" s="6">
        <f>$B$21*COUNTIF(U21:GD21,"z")</f>
        <v>1</v>
      </c>
      <c r="H21" s="6">
        <f t="shared" si="0"/>
        <v>30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30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2</v>
      </c>
      <c r="S21" s="7">
        <f t="shared" si="11"/>
        <v>2</v>
      </c>
      <c r="T21" s="7">
        <f>$B$21*1</f>
        <v>1</v>
      </c>
      <c r="U21" s="11"/>
      <c r="V21" s="10"/>
      <c r="W21" s="11"/>
      <c r="X21" s="10"/>
      <c r="Y21" s="11"/>
      <c r="Z21" s="10"/>
      <c r="AA21" s="7"/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>
        <f>$B$21*30</f>
        <v>30</v>
      </c>
      <c r="BW21" s="10" t="s">
        <v>61</v>
      </c>
      <c r="BX21" s="11"/>
      <c r="BY21" s="10"/>
      <c r="BZ21" s="11"/>
      <c r="CA21" s="10"/>
      <c r="CB21" s="11"/>
      <c r="CC21" s="10"/>
      <c r="CD21" s="7">
        <f>$B$21*2</f>
        <v>2</v>
      </c>
      <c r="CE21" s="7">
        <f t="shared" si="14"/>
        <v>2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>
        <v>5</v>
      </c>
      <c r="B22" s="6">
        <v>1</v>
      </c>
      <c r="C22" s="6"/>
      <c r="D22" s="6"/>
      <c r="E22" s="3" t="s">
        <v>69</v>
      </c>
      <c r="F22" s="6">
        <f>$B$22*COUNTIF(U22:GD22,"e")</f>
        <v>0</v>
      </c>
      <c r="G22" s="6">
        <f>$B$22*COUNTIF(U22:GD22,"z")</f>
        <v>1</v>
      </c>
      <c r="H22" s="6">
        <f t="shared" si="0"/>
        <v>60</v>
      </c>
      <c r="I22" s="6">
        <f t="shared" si="1"/>
        <v>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60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2</v>
      </c>
      <c r="T22" s="7">
        <f>$B$22*2</f>
        <v>2</v>
      </c>
      <c r="U22" s="11"/>
      <c r="V22" s="10"/>
      <c r="W22" s="11"/>
      <c r="X22" s="10"/>
      <c r="Y22" s="11"/>
      <c r="Z22" s="10"/>
      <c r="AA22" s="7"/>
      <c r="AB22" s="11"/>
      <c r="AC22" s="10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>
        <f>$B$22*60</f>
        <v>60</v>
      </c>
      <c r="CR22" s="10" t="s">
        <v>61</v>
      </c>
      <c r="CS22" s="11"/>
      <c r="CT22" s="10"/>
      <c r="CU22" s="11"/>
      <c r="CV22" s="10"/>
      <c r="CW22" s="11"/>
      <c r="CX22" s="10"/>
      <c r="CY22" s="7">
        <f>$B$22*2</f>
        <v>2</v>
      </c>
      <c r="CZ22" s="7">
        <f t="shared" si="15"/>
        <v>2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>
        <v>6</v>
      </c>
      <c r="B23" s="6">
        <v>1</v>
      </c>
      <c r="C23" s="6"/>
      <c r="D23" s="6"/>
      <c r="E23" s="3" t="s">
        <v>70</v>
      </c>
      <c r="F23" s="6">
        <f>$B$23*COUNTIF(U23:GD23,"e")</f>
        <v>1</v>
      </c>
      <c r="G23" s="6">
        <f>$B$23*COUNTIF(U23:GD23,"z")</f>
        <v>0</v>
      </c>
      <c r="H23" s="6">
        <f t="shared" si="0"/>
        <v>60</v>
      </c>
      <c r="I23" s="6">
        <f t="shared" si="1"/>
        <v>0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60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3</v>
      </c>
      <c r="S23" s="7">
        <f t="shared" si="11"/>
        <v>3</v>
      </c>
      <c r="T23" s="7">
        <f>$B$23*2</f>
        <v>2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7"/>
      <c r="AW23" s="11"/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>
        <f>$B$23*60</f>
        <v>60</v>
      </c>
      <c r="DM23" s="10" t="s">
        <v>71</v>
      </c>
      <c r="DN23" s="11"/>
      <c r="DO23" s="10"/>
      <c r="DP23" s="11"/>
      <c r="DQ23" s="10"/>
      <c r="DR23" s="11"/>
      <c r="DS23" s="10"/>
      <c r="DT23" s="7">
        <f>$B$23*3</f>
        <v>3</v>
      </c>
      <c r="DU23" s="7">
        <f t="shared" si="16"/>
        <v>3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/>
      <c r="B24" s="6"/>
      <c r="C24" s="6"/>
      <c r="D24" s="6" t="s">
        <v>72</v>
      </c>
      <c r="E24" s="3" t="s">
        <v>73</v>
      </c>
      <c r="F24" s="6">
        <f>COUNTIF(U24:GD24,"e")</f>
        <v>0</v>
      </c>
      <c r="G24" s="6">
        <f>COUNTIF(U24:GD24,"z")</f>
        <v>1</v>
      </c>
      <c r="H24" s="6">
        <f t="shared" si="0"/>
        <v>10</v>
      </c>
      <c r="I24" s="6">
        <f t="shared" si="1"/>
        <v>10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1</v>
      </c>
      <c r="S24" s="7">
        <f t="shared" si="11"/>
        <v>0</v>
      </c>
      <c r="T24" s="7">
        <v>0.4</v>
      </c>
      <c r="U24" s="11">
        <v>10</v>
      </c>
      <c r="V24" s="10" t="s">
        <v>61</v>
      </c>
      <c r="W24" s="11"/>
      <c r="X24" s="10"/>
      <c r="Y24" s="11"/>
      <c r="Z24" s="10"/>
      <c r="AA24" s="7">
        <v>1</v>
      </c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1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7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7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/>
      <c r="B25" s="6"/>
      <c r="C25" s="6"/>
      <c r="D25" s="6" t="s">
        <v>74</v>
      </c>
      <c r="E25" s="3" t="s">
        <v>75</v>
      </c>
      <c r="F25" s="6">
        <f>COUNTIF(U25:GD25,"e")</f>
        <v>0</v>
      </c>
      <c r="G25" s="6">
        <f>COUNTIF(U25:GD25,"z")</f>
        <v>1</v>
      </c>
      <c r="H25" s="6">
        <f t="shared" si="0"/>
        <v>10</v>
      </c>
      <c r="I25" s="6">
        <f t="shared" si="1"/>
        <v>10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0.4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>
        <v>10</v>
      </c>
      <c r="AQ25" s="10" t="s">
        <v>61</v>
      </c>
      <c r="AR25" s="11"/>
      <c r="AS25" s="10"/>
      <c r="AT25" s="11"/>
      <c r="AU25" s="10"/>
      <c r="AV25" s="7">
        <v>1</v>
      </c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1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7"/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0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/>
      <c r="B26" s="6"/>
      <c r="C26" s="6"/>
      <c r="D26" s="6" t="s">
        <v>76</v>
      </c>
      <c r="E26" s="3" t="s">
        <v>77</v>
      </c>
      <c r="F26" s="6">
        <f>COUNTIF(U26:GD26,"e")</f>
        <v>0</v>
      </c>
      <c r="G26" s="6">
        <f>COUNTIF(U26:GD26,"z")</f>
        <v>1</v>
      </c>
      <c r="H26" s="6">
        <f t="shared" si="0"/>
        <v>2</v>
      </c>
      <c r="I26" s="6">
        <f t="shared" si="1"/>
        <v>2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0</v>
      </c>
      <c r="S26" s="7">
        <f t="shared" si="11"/>
        <v>0</v>
      </c>
      <c r="T26" s="7">
        <v>0</v>
      </c>
      <c r="U26" s="11">
        <v>2</v>
      </c>
      <c r="V26" s="10" t="s">
        <v>61</v>
      </c>
      <c r="W26" s="11"/>
      <c r="X26" s="10"/>
      <c r="Y26" s="11"/>
      <c r="Z26" s="10"/>
      <c r="AA26" s="7">
        <v>0</v>
      </c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7"/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0</v>
      </c>
      <c r="EQ26" s="11"/>
      <c r="ER26" s="10"/>
      <c r="ES26" s="11"/>
      <c r="ET26" s="10"/>
      <c r="EU26" s="11"/>
      <c r="EV26" s="10"/>
      <c r="EW26" s="7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x14ac:dyDescent="0.2">
      <c r="A27" s="6"/>
      <c r="B27" s="6"/>
      <c r="C27" s="6"/>
      <c r="D27" s="6" t="s">
        <v>78</v>
      </c>
      <c r="E27" s="3" t="s">
        <v>79</v>
      </c>
      <c r="F27" s="6">
        <f>COUNTIF(U27:GD27,"e")</f>
        <v>0</v>
      </c>
      <c r="G27" s="6">
        <f>COUNTIF(U27:GD27,"z")</f>
        <v>1</v>
      </c>
      <c r="H27" s="6">
        <f t="shared" si="0"/>
        <v>45</v>
      </c>
      <c r="I27" s="6">
        <f t="shared" si="1"/>
        <v>0</v>
      </c>
      <c r="J27" s="6">
        <f t="shared" si="2"/>
        <v>0</v>
      </c>
      <c r="K27" s="6">
        <f t="shared" si="3"/>
        <v>0</v>
      </c>
      <c r="L27" s="6">
        <f t="shared" si="4"/>
        <v>45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0</v>
      </c>
      <c r="S27" s="7">
        <f t="shared" si="11"/>
        <v>0</v>
      </c>
      <c r="T27" s="7">
        <v>0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7"/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/>
      <c r="DW27" s="10"/>
      <c r="DX27" s="11"/>
      <c r="DY27" s="10"/>
      <c r="DZ27" s="11"/>
      <c r="EA27" s="10"/>
      <c r="EB27" s="7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0</v>
      </c>
      <c r="EQ27" s="11"/>
      <c r="ER27" s="10"/>
      <c r="ES27" s="11"/>
      <c r="ET27" s="10"/>
      <c r="EU27" s="11"/>
      <c r="EV27" s="10"/>
      <c r="EW27" s="7"/>
      <c r="EX27" s="11">
        <v>45</v>
      </c>
      <c r="EY27" s="10" t="s">
        <v>61</v>
      </c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>
        <v>0</v>
      </c>
      <c r="FK27" s="7">
        <f t="shared" si="18"/>
        <v>0</v>
      </c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ht="15.95" customHeight="1" x14ac:dyDescent="0.2">
      <c r="A28" s="6"/>
      <c r="B28" s="6"/>
      <c r="C28" s="6"/>
      <c r="D28" s="6"/>
      <c r="E28" s="6" t="s">
        <v>80</v>
      </c>
      <c r="F28" s="6">
        <f t="shared" ref="F28:AK28" si="20">SUM(F17:F27)</f>
        <v>1</v>
      </c>
      <c r="G28" s="6">
        <f t="shared" si="20"/>
        <v>11</v>
      </c>
      <c r="H28" s="6">
        <f t="shared" si="20"/>
        <v>309</v>
      </c>
      <c r="I28" s="6">
        <f t="shared" si="20"/>
        <v>84</v>
      </c>
      <c r="J28" s="6">
        <f t="shared" si="20"/>
        <v>0</v>
      </c>
      <c r="K28" s="6">
        <f t="shared" si="20"/>
        <v>0</v>
      </c>
      <c r="L28" s="6">
        <f t="shared" si="20"/>
        <v>60</v>
      </c>
      <c r="M28" s="6">
        <f t="shared" si="20"/>
        <v>15</v>
      </c>
      <c r="N28" s="6">
        <f t="shared" si="20"/>
        <v>150</v>
      </c>
      <c r="O28" s="6">
        <f t="shared" si="20"/>
        <v>0</v>
      </c>
      <c r="P28" s="6">
        <f t="shared" si="20"/>
        <v>0</v>
      </c>
      <c r="Q28" s="6">
        <f t="shared" si="20"/>
        <v>0</v>
      </c>
      <c r="R28" s="7">
        <f t="shared" si="20"/>
        <v>14</v>
      </c>
      <c r="S28" s="7">
        <f t="shared" si="20"/>
        <v>8</v>
      </c>
      <c r="T28" s="7">
        <f t="shared" si="20"/>
        <v>8.8000000000000007</v>
      </c>
      <c r="U28" s="11">
        <f t="shared" si="20"/>
        <v>57</v>
      </c>
      <c r="V28" s="10">
        <f t="shared" si="20"/>
        <v>0</v>
      </c>
      <c r="W28" s="11">
        <f t="shared" si="20"/>
        <v>0</v>
      </c>
      <c r="X28" s="10">
        <f t="shared" si="20"/>
        <v>0</v>
      </c>
      <c r="Y28" s="11">
        <f t="shared" si="20"/>
        <v>0</v>
      </c>
      <c r="Z28" s="10">
        <f t="shared" si="20"/>
        <v>0</v>
      </c>
      <c r="AA28" s="7">
        <f t="shared" si="20"/>
        <v>4</v>
      </c>
      <c r="AB28" s="11">
        <f t="shared" si="20"/>
        <v>0</v>
      </c>
      <c r="AC28" s="10">
        <f t="shared" si="20"/>
        <v>0</v>
      </c>
      <c r="AD28" s="11">
        <f t="shared" si="20"/>
        <v>0</v>
      </c>
      <c r="AE28" s="10">
        <f t="shared" si="20"/>
        <v>0</v>
      </c>
      <c r="AF28" s="11">
        <f t="shared" si="20"/>
        <v>0</v>
      </c>
      <c r="AG28" s="10">
        <f t="shared" si="20"/>
        <v>0</v>
      </c>
      <c r="AH28" s="11">
        <f t="shared" si="20"/>
        <v>0</v>
      </c>
      <c r="AI28" s="10">
        <f t="shared" si="20"/>
        <v>0</v>
      </c>
      <c r="AJ28" s="11">
        <f t="shared" si="20"/>
        <v>0</v>
      </c>
      <c r="AK28" s="10">
        <f t="shared" si="20"/>
        <v>0</v>
      </c>
      <c r="AL28" s="11">
        <f t="shared" ref="AL28:BQ28" si="21">SUM(AL17:AL27)</f>
        <v>0</v>
      </c>
      <c r="AM28" s="10">
        <f t="shared" si="21"/>
        <v>0</v>
      </c>
      <c r="AN28" s="7">
        <f t="shared" si="21"/>
        <v>0</v>
      </c>
      <c r="AO28" s="7">
        <f t="shared" si="21"/>
        <v>4</v>
      </c>
      <c r="AP28" s="11">
        <f t="shared" si="21"/>
        <v>25</v>
      </c>
      <c r="AQ28" s="10">
        <f t="shared" si="21"/>
        <v>0</v>
      </c>
      <c r="AR28" s="11">
        <f t="shared" si="21"/>
        <v>0</v>
      </c>
      <c r="AS28" s="10">
        <f t="shared" si="21"/>
        <v>0</v>
      </c>
      <c r="AT28" s="11">
        <f t="shared" si="21"/>
        <v>0</v>
      </c>
      <c r="AU28" s="10">
        <f t="shared" si="21"/>
        <v>0</v>
      </c>
      <c r="AV28" s="7">
        <f t="shared" si="21"/>
        <v>2</v>
      </c>
      <c r="AW28" s="11">
        <f t="shared" si="21"/>
        <v>0</v>
      </c>
      <c r="AX28" s="10">
        <f t="shared" si="21"/>
        <v>0</v>
      </c>
      <c r="AY28" s="11">
        <f t="shared" si="21"/>
        <v>15</v>
      </c>
      <c r="AZ28" s="10">
        <f t="shared" si="21"/>
        <v>0</v>
      </c>
      <c r="BA28" s="11">
        <f t="shared" si="21"/>
        <v>0</v>
      </c>
      <c r="BB28" s="10">
        <f t="shared" si="21"/>
        <v>0</v>
      </c>
      <c r="BC28" s="11">
        <f t="shared" si="21"/>
        <v>0</v>
      </c>
      <c r="BD28" s="10">
        <f t="shared" si="21"/>
        <v>0</v>
      </c>
      <c r="BE28" s="11">
        <f t="shared" si="21"/>
        <v>0</v>
      </c>
      <c r="BF28" s="10">
        <f t="shared" si="21"/>
        <v>0</v>
      </c>
      <c r="BG28" s="11">
        <f t="shared" si="21"/>
        <v>0</v>
      </c>
      <c r="BH28" s="10">
        <f t="shared" si="21"/>
        <v>0</v>
      </c>
      <c r="BI28" s="7">
        <f t="shared" si="21"/>
        <v>1</v>
      </c>
      <c r="BJ28" s="7">
        <f t="shared" si="21"/>
        <v>3</v>
      </c>
      <c r="BK28" s="11">
        <f t="shared" si="21"/>
        <v>0</v>
      </c>
      <c r="BL28" s="10">
        <f t="shared" si="21"/>
        <v>0</v>
      </c>
      <c r="BM28" s="11">
        <f t="shared" si="21"/>
        <v>0</v>
      </c>
      <c r="BN28" s="10">
        <f t="shared" si="21"/>
        <v>0</v>
      </c>
      <c r="BO28" s="11">
        <f t="shared" si="21"/>
        <v>0</v>
      </c>
      <c r="BP28" s="10">
        <f t="shared" si="21"/>
        <v>0</v>
      </c>
      <c r="BQ28" s="7">
        <f t="shared" si="21"/>
        <v>0</v>
      </c>
      <c r="BR28" s="11">
        <f t="shared" ref="BR28:CW28" si="22">SUM(BR17:BR27)</f>
        <v>0</v>
      </c>
      <c r="BS28" s="10">
        <f t="shared" si="22"/>
        <v>0</v>
      </c>
      <c r="BT28" s="11">
        <f t="shared" si="22"/>
        <v>0</v>
      </c>
      <c r="BU28" s="10">
        <f t="shared" si="22"/>
        <v>0</v>
      </c>
      <c r="BV28" s="11">
        <f t="shared" si="22"/>
        <v>30</v>
      </c>
      <c r="BW28" s="10">
        <f t="shared" si="22"/>
        <v>0</v>
      </c>
      <c r="BX28" s="11">
        <f t="shared" si="22"/>
        <v>0</v>
      </c>
      <c r="BY28" s="10">
        <f t="shared" si="22"/>
        <v>0</v>
      </c>
      <c r="BZ28" s="11">
        <f t="shared" si="22"/>
        <v>0</v>
      </c>
      <c r="CA28" s="10">
        <f t="shared" si="22"/>
        <v>0</v>
      </c>
      <c r="CB28" s="11">
        <f t="shared" si="22"/>
        <v>0</v>
      </c>
      <c r="CC28" s="10">
        <f t="shared" si="22"/>
        <v>0</v>
      </c>
      <c r="CD28" s="7">
        <f t="shared" si="22"/>
        <v>2</v>
      </c>
      <c r="CE28" s="7">
        <f t="shared" si="22"/>
        <v>2</v>
      </c>
      <c r="CF28" s="11">
        <f t="shared" si="22"/>
        <v>0</v>
      </c>
      <c r="CG28" s="10">
        <f t="shared" si="22"/>
        <v>0</v>
      </c>
      <c r="CH28" s="11">
        <f t="shared" si="22"/>
        <v>0</v>
      </c>
      <c r="CI28" s="10">
        <f t="shared" si="22"/>
        <v>0</v>
      </c>
      <c r="CJ28" s="11">
        <f t="shared" si="22"/>
        <v>0</v>
      </c>
      <c r="CK28" s="10">
        <f t="shared" si="22"/>
        <v>0</v>
      </c>
      <c r="CL28" s="7">
        <f t="shared" si="22"/>
        <v>0</v>
      </c>
      <c r="CM28" s="11">
        <f t="shared" si="22"/>
        <v>15</v>
      </c>
      <c r="CN28" s="10">
        <f t="shared" si="22"/>
        <v>0</v>
      </c>
      <c r="CO28" s="11">
        <f t="shared" si="22"/>
        <v>0</v>
      </c>
      <c r="CP28" s="10">
        <f t="shared" si="22"/>
        <v>0</v>
      </c>
      <c r="CQ28" s="11">
        <f t="shared" si="22"/>
        <v>60</v>
      </c>
      <c r="CR28" s="10">
        <f t="shared" si="22"/>
        <v>0</v>
      </c>
      <c r="CS28" s="11">
        <f t="shared" si="22"/>
        <v>0</v>
      </c>
      <c r="CT28" s="10">
        <f t="shared" si="22"/>
        <v>0</v>
      </c>
      <c r="CU28" s="11">
        <f t="shared" si="22"/>
        <v>0</v>
      </c>
      <c r="CV28" s="10">
        <f t="shared" si="22"/>
        <v>0</v>
      </c>
      <c r="CW28" s="11">
        <f t="shared" si="22"/>
        <v>0</v>
      </c>
      <c r="CX28" s="10">
        <f t="shared" ref="CX28:EC28" si="23">SUM(CX17:CX27)</f>
        <v>0</v>
      </c>
      <c r="CY28" s="7">
        <f t="shared" si="23"/>
        <v>2</v>
      </c>
      <c r="CZ28" s="7">
        <f t="shared" si="23"/>
        <v>2</v>
      </c>
      <c r="DA28" s="11">
        <f t="shared" si="23"/>
        <v>0</v>
      </c>
      <c r="DB28" s="10">
        <f t="shared" si="23"/>
        <v>0</v>
      </c>
      <c r="DC28" s="11">
        <f t="shared" si="23"/>
        <v>0</v>
      </c>
      <c r="DD28" s="10">
        <f t="shared" si="23"/>
        <v>0</v>
      </c>
      <c r="DE28" s="11">
        <f t="shared" si="23"/>
        <v>0</v>
      </c>
      <c r="DF28" s="10">
        <f t="shared" si="23"/>
        <v>0</v>
      </c>
      <c r="DG28" s="7">
        <f t="shared" si="23"/>
        <v>0</v>
      </c>
      <c r="DH28" s="11">
        <f t="shared" si="23"/>
        <v>0</v>
      </c>
      <c r="DI28" s="10">
        <f t="shared" si="23"/>
        <v>0</v>
      </c>
      <c r="DJ28" s="11">
        <f t="shared" si="23"/>
        <v>0</v>
      </c>
      <c r="DK28" s="10">
        <f t="shared" si="23"/>
        <v>0</v>
      </c>
      <c r="DL28" s="11">
        <f t="shared" si="23"/>
        <v>60</v>
      </c>
      <c r="DM28" s="10">
        <f t="shared" si="23"/>
        <v>0</v>
      </c>
      <c r="DN28" s="11">
        <f t="shared" si="23"/>
        <v>0</v>
      </c>
      <c r="DO28" s="10">
        <f t="shared" si="23"/>
        <v>0</v>
      </c>
      <c r="DP28" s="11">
        <f t="shared" si="23"/>
        <v>0</v>
      </c>
      <c r="DQ28" s="10">
        <f t="shared" si="23"/>
        <v>0</v>
      </c>
      <c r="DR28" s="11">
        <f t="shared" si="23"/>
        <v>0</v>
      </c>
      <c r="DS28" s="10">
        <f t="shared" si="23"/>
        <v>0</v>
      </c>
      <c r="DT28" s="7">
        <f t="shared" si="23"/>
        <v>3</v>
      </c>
      <c r="DU28" s="7">
        <f t="shared" si="23"/>
        <v>3</v>
      </c>
      <c r="DV28" s="11">
        <f t="shared" si="23"/>
        <v>2</v>
      </c>
      <c r="DW28" s="10">
        <f t="shared" si="23"/>
        <v>0</v>
      </c>
      <c r="DX28" s="11">
        <f t="shared" si="23"/>
        <v>0</v>
      </c>
      <c r="DY28" s="10">
        <f t="shared" si="23"/>
        <v>0</v>
      </c>
      <c r="DZ28" s="11">
        <f t="shared" si="23"/>
        <v>0</v>
      </c>
      <c r="EA28" s="10">
        <f t="shared" si="23"/>
        <v>0</v>
      </c>
      <c r="EB28" s="7">
        <f t="shared" si="23"/>
        <v>0</v>
      </c>
      <c r="EC28" s="11">
        <f t="shared" si="23"/>
        <v>0</v>
      </c>
      <c r="ED28" s="10">
        <f t="shared" ref="ED28:FI28" si="24">SUM(ED17:ED27)</f>
        <v>0</v>
      </c>
      <c r="EE28" s="11">
        <f t="shared" si="24"/>
        <v>0</v>
      </c>
      <c r="EF28" s="10">
        <f t="shared" si="24"/>
        <v>0</v>
      </c>
      <c r="EG28" s="11">
        <f t="shared" si="24"/>
        <v>0</v>
      </c>
      <c r="EH28" s="10">
        <f t="shared" si="24"/>
        <v>0</v>
      </c>
      <c r="EI28" s="11">
        <f t="shared" si="24"/>
        <v>0</v>
      </c>
      <c r="EJ28" s="10">
        <f t="shared" si="24"/>
        <v>0</v>
      </c>
      <c r="EK28" s="11">
        <f t="shared" si="24"/>
        <v>0</v>
      </c>
      <c r="EL28" s="10">
        <f t="shared" si="24"/>
        <v>0</v>
      </c>
      <c r="EM28" s="11">
        <f t="shared" si="24"/>
        <v>0</v>
      </c>
      <c r="EN28" s="10">
        <f t="shared" si="24"/>
        <v>0</v>
      </c>
      <c r="EO28" s="7">
        <f t="shared" si="24"/>
        <v>0</v>
      </c>
      <c r="EP28" s="7">
        <f t="shared" si="24"/>
        <v>0</v>
      </c>
      <c r="EQ28" s="11">
        <f t="shared" si="24"/>
        <v>0</v>
      </c>
      <c r="ER28" s="10">
        <f t="shared" si="24"/>
        <v>0</v>
      </c>
      <c r="ES28" s="11">
        <f t="shared" si="24"/>
        <v>0</v>
      </c>
      <c r="ET28" s="10">
        <f t="shared" si="24"/>
        <v>0</v>
      </c>
      <c r="EU28" s="11">
        <f t="shared" si="24"/>
        <v>0</v>
      </c>
      <c r="EV28" s="10">
        <f t="shared" si="24"/>
        <v>0</v>
      </c>
      <c r="EW28" s="7">
        <f t="shared" si="24"/>
        <v>0</v>
      </c>
      <c r="EX28" s="11">
        <f t="shared" si="24"/>
        <v>45</v>
      </c>
      <c r="EY28" s="10">
        <f t="shared" si="24"/>
        <v>0</v>
      </c>
      <c r="EZ28" s="11">
        <f t="shared" si="24"/>
        <v>0</v>
      </c>
      <c r="FA28" s="10">
        <f t="shared" si="24"/>
        <v>0</v>
      </c>
      <c r="FB28" s="11">
        <f t="shared" si="24"/>
        <v>0</v>
      </c>
      <c r="FC28" s="10">
        <f t="shared" si="24"/>
        <v>0</v>
      </c>
      <c r="FD28" s="11">
        <f t="shared" si="24"/>
        <v>0</v>
      </c>
      <c r="FE28" s="10">
        <f t="shared" si="24"/>
        <v>0</v>
      </c>
      <c r="FF28" s="11">
        <f t="shared" si="24"/>
        <v>0</v>
      </c>
      <c r="FG28" s="10">
        <f t="shared" si="24"/>
        <v>0</v>
      </c>
      <c r="FH28" s="11">
        <f t="shared" si="24"/>
        <v>0</v>
      </c>
      <c r="FI28" s="10">
        <f t="shared" si="24"/>
        <v>0</v>
      </c>
      <c r="FJ28" s="7">
        <f t="shared" ref="FJ28:GF28" si="25">SUM(FJ17:FJ27)</f>
        <v>0</v>
      </c>
      <c r="FK28" s="7">
        <f t="shared" si="25"/>
        <v>0</v>
      </c>
      <c r="FL28" s="11">
        <f t="shared" si="25"/>
        <v>0</v>
      </c>
      <c r="FM28" s="10">
        <f t="shared" si="25"/>
        <v>0</v>
      </c>
      <c r="FN28" s="11">
        <f t="shared" si="25"/>
        <v>0</v>
      </c>
      <c r="FO28" s="10">
        <f t="shared" si="25"/>
        <v>0</v>
      </c>
      <c r="FP28" s="11">
        <f t="shared" si="25"/>
        <v>0</v>
      </c>
      <c r="FQ28" s="10">
        <f t="shared" si="25"/>
        <v>0</v>
      </c>
      <c r="FR28" s="7">
        <f t="shared" si="25"/>
        <v>0</v>
      </c>
      <c r="FS28" s="11">
        <f t="shared" si="25"/>
        <v>0</v>
      </c>
      <c r="FT28" s="10">
        <f t="shared" si="25"/>
        <v>0</v>
      </c>
      <c r="FU28" s="11">
        <f t="shared" si="25"/>
        <v>0</v>
      </c>
      <c r="FV28" s="10">
        <f t="shared" si="25"/>
        <v>0</v>
      </c>
      <c r="FW28" s="11">
        <f t="shared" si="25"/>
        <v>0</v>
      </c>
      <c r="FX28" s="10">
        <f t="shared" si="25"/>
        <v>0</v>
      </c>
      <c r="FY28" s="11">
        <f t="shared" si="25"/>
        <v>0</v>
      </c>
      <c r="FZ28" s="10">
        <f t="shared" si="25"/>
        <v>0</v>
      </c>
      <c r="GA28" s="11">
        <f t="shared" si="25"/>
        <v>0</v>
      </c>
      <c r="GB28" s="10">
        <f t="shared" si="25"/>
        <v>0</v>
      </c>
      <c r="GC28" s="11">
        <f t="shared" si="25"/>
        <v>0</v>
      </c>
      <c r="GD28" s="10">
        <f t="shared" si="25"/>
        <v>0</v>
      </c>
      <c r="GE28" s="7">
        <f t="shared" si="25"/>
        <v>0</v>
      </c>
      <c r="GF28" s="7">
        <f t="shared" si="25"/>
        <v>0</v>
      </c>
    </row>
    <row r="29" spans="1:188" ht="20.100000000000001" customHeight="1" x14ac:dyDescent="0.2">
      <c r="A29" s="19" t="s">
        <v>81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9"/>
      <c r="GF29" s="13"/>
    </row>
    <row r="30" spans="1:188" x14ac:dyDescent="0.2">
      <c r="A30" s="6"/>
      <c r="B30" s="6"/>
      <c r="C30" s="6"/>
      <c r="D30" s="6" t="s">
        <v>82</v>
      </c>
      <c r="E30" s="3" t="s">
        <v>83</v>
      </c>
      <c r="F30" s="6">
        <f t="shared" ref="F30:F49" si="26">COUNTIF(U30:GD30,"e")</f>
        <v>1</v>
      </c>
      <c r="G30" s="6">
        <f t="shared" ref="G30:G49" si="27">COUNTIF(U30:GD30,"z")</f>
        <v>1</v>
      </c>
      <c r="H30" s="6">
        <f t="shared" ref="H30:H49" si="28">SUM(I30:Q30)</f>
        <v>60</v>
      </c>
      <c r="I30" s="6">
        <f t="shared" ref="I30:I49" si="29">U30+AP30+BK30+CF30+DA30+DV30+EQ30+FL30</f>
        <v>30</v>
      </c>
      <c r="J30" s="6">
        <f t="shared" ref="J30:J49" si="30">W30+AR30+BM30+CH30+DC30+DX30+ES30+FN30</f>
        <v>30</v>
      </c>
      <c r="K30" s="6">
        <f t="shared" ref="K30:K49" si="31">Y30+AT30+BO30+CJ30+DE30+DZ30+EU30+FP30</f>
        <v>0</v>
      </c>
      <c r="L30" s="6">
        <f t="shared" ref="L30:L49" si="32">AB30+AW30+BR30+CM30+DH30+EC30+EX30+FS30</f>
        <v>0</v>
      </c>
      <c r="M30" s="6">
        <f t="shared" ref="M30:M49" si="33">AD30+AY30+BT30+CO30+DJ30+EE30+EZ30+FU30</f>
        <v>0</v>
      </c>
      <c r="N30" s="6">
        <f t="shared" ref="N30:N49" si="34">AF30+BA30+BV30+CQ30+DL30+EG30+FB30+FW30</f>
        <v>0</v>
      </c>
      <c r="O30" s="6">
        <f t="shared" ref="O30:O49" si="35">AH30+BC30+BX30+CS30+DN30+EI30+FD30+FY30</f>
        <v>0</v>
      </c>
      <c r="P30" s="6">
        <f t="shared" ref="P30:P49" si="36">AJ30+BE30+BZ30+CU30+DP30+EK30+FF30+GA30</f>
        <v>0</v>
      </c>
      <c r="Q30" s="6">
        <f t="shared" ref="Q30:Q49" si="37">AL30+BG30+CB30+CW30+DR30+EM30+FH30+GC30</f>
        <v>0</v>
      </c>
      <c r="R30" s="7">
        <f t="shared" ref="R30:R49" si="38">AO30+BJ30+CE30+CZ30+DU30+EP30+FK30+GF30</f>
        <v>6</v>
      </c>
      <c r="S30" s="7">
        <f t="shared" ref="S30:S49" si="39">AN30+BI30+CD30+CY30+DT30+EO30+FJ30+GE30</f>
        <v>0</v>
      </c>
      <c r="T30" s="7">
        <v>2.4</v>
      </c>
      <c r="U30" s="11">
        <v>30</v>
      </c>
      <c r="V30" s="10" t="s">
        <v>71</v>
      </c>
      <c r="W30" s="11">
        <v>30</v>
      </c>
      <c r="X30" s="10" t="s">
        <v>61</v>
      </c>
      <c r="Y30" s="11"/>
      <c r="Z30" s="10"/>
      <c r="AA30" s="7">
        <v>6</v>
      </c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ref="AO30:AO49" si="40">AA30+AN30</f>
        <v>6</v>
      </c>
      <c r="AP30" s="11"/>
      <c r="AQ30" s="10"/>
      <c r="AR30" s="11"/>
      <c r="AS30" s="10"/>
      <c r="AT30" s="11"/>
      <c r="AU30" s="10"/>
      <c r="AV30" s="7"/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ref="BJ30:BJ49" si="41">AV30+BI30</f>
        <v>0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ref="CE30:CE49" si="42">BQ30+CD30</f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ref="CZ30:CZ49" si="43">CL30+CY30</f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ref="DU30:DU49" si="44">DG30+DT30</f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ref="EP30:EP49" si="45">EB30+EO30</f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ref="FK30:FK49" si="46">EW30+FJ30</f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ref="GF30:GF49" si="47">FR30+GE30</f>
        <v>0</v>
      </c>
    </row>
    <row r="31" spans="1:188" x14ac:dyDescent="0.2">
      <c r="A31" s="6"/>
      <c r="B31" s="6"/>
      <c r="C31" s="6"/>
      <c r="D31" s="6" t="s">
        <v>84</v>
      </c>
      <c r="E31" s="3" t="s">
        <v>85</v>
      </c>
      <c r="F31" s="6">
        <f t="shared" si="26"/>
        <v>1</v>
      </c>
      <c r="G31" s="6">
        <f t="shared" si="27"/>
        <v>1</v>
      </c>
      <c r="H31" s="6">
        <f t="shared" si="28"/>
        <v>60</v>
      </c>
      <c r="I31" s="6">
        <f t="shared" si="29"/>
        <v>30</v>
      </c>
      <c r="J31" s="6">
        <f t="shared" si="30"/>
        <v>30</v>
      </c>
      <c r="K31" s="6">
        <f t="shared" si="31"/>
        <v>0</v>
      </c>
      <c r="L31" s="6">
        <f t="shared" si="32"/>
        <v>0</v>
      </c>
      <c r="M31" s="6">
        <f t="shared" si="33"/>
        <v>0</v>
      </c>
      <c r="N31" s="6">
        <f t="shared" si="34"/>
        <v>0</v>
      </c>
      <c r="O31" s="6">
        <f t="shared" si="35"/>
        <v>0</v>
      </c>
      <c r="P31" s="6">
        <f t="shared" si="36"/>
        <v>0</v>
      </c>
      <c r="Q31" s="6">
        <f t="shared" si="37"/>
        <v>0</v>
      </c>
      <c r="R31" s="7">
        <f t="shared" si="38"/>
        <v>6</v>
      </c>
      <c r="S31" s="7">
        <f t="shared" si="39"/>
        <v>0</v>
      </c>
      <c r="T31" s="7">
        <v>2.4</v>
      </c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40"/>
        <v>0</v>
      </c>
      <c r="AP31" s="11">
        <v>30</v>
      </c>
      <c r="AQ31" s="10" t="s">
        <v>71</v>
      </c>
      <c r="AR31" s="11">
        <v>30</v>
      </c>
      <c r="AS31" s="10" t="s">
        <v>61</v>
      </c>
      <c r="AT31" s="11"/>
      <c r="AU31" s="10"/>
      <c r="AV31" s="7">
        <v>6</v>
      </c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41"/>
        <v>6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42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43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44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45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46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47"/>
        <v>0</v>
      </c>
    </row>
    <row r="32" spans="1:188" x14ac:dyDescent="0.2">
      <c r="A32" s="6"/>
      <c r="B32" s="6"/>
      <c r="C32" s="6"/>
      <c r="D32" s="6" t="s">
        <v>86</v>
      </c>
      <c r="E32" s="3" t="s">
        <v>87</v>
      </c>
      <c r="F32" s="6">
        <f t="shared" si="26"/>
        <v>0</v>
      </c>
      <c r="G32" s="6">
        <f t="shared" si="27"/>
        <v>2</v>
      </c>
      <c r="H32" s="6">
        <f t="shared" si="28"/>
        <v>45</v>
      </c>
      <c r="I32" s="6">
        <f t="shared" si="29"/>
        <v>30</v>
      </c>
      <c r="J32" s="6">
        <f t="shared" si="30"/>
        <v>15</v>
      </c>
      <c r="K32" s="6">
        <f t="shared" si="31"/>
        <v>0</v>
      </c>
      <c r="L32" s="6">
        <f t="shared" si="32"/>
        <v>0</v>
      </c>
      <c r="M32" s="6">
        <f t="shared" si="33"/>
        <v>0</v>
      </c>
      <c r="N32" s="6">
        <f t="shared" si="34"/>
        <v>0</v>
      </c>
      <c r="O32" s="6">
        <f t="shared" si="35"/>
        <v>0</v>
      </c>
      <c r="P32" s="6">
        <f t="shared" si="36"/>
        <v>0</v>
      </c>
      <c r="Q32" s="6">
        <f t="shared" si="37"/>
        <v>0</v>
      </c>
      <c r="R32" s="7">
        <f t="shared" si="38"/>
        <v>5</v>
      </c>
      <c r="S32" s="7">
        <f t="shared" si="39"/>
        <v>0</v>
      </c>
      <c r="T32" s="7">
        <v>1.8</v>
      </c>
      <c r="U32" s="11">
        <v>30</v>
      </c>
      <c r="V32" s="10" t="s">
        <v>61</v>
      </c>
      <c r="W32" s="11">
        <v>15</v>
      </c>
      <c r="X32" s="10" t="s">
        <v>61</v>
      </c>
      <c r="Y32" s="11"/>
      <c r="Z32" s="10"/>
      <c r="AA32" s="7">
        <v>5</v>
      </c>
      <c r="AB32" s="11"/>
      <c r="AC32" s="10"/>
      <c r="AD32" s="11"/>
      <c r="AE32" s="10"/>
      <c r="AF32" s="11"/>
      <c r="AG32" s="10"/>
      <c r="AH32" s="11"/>
      <c r="AI32" s="10"/>
      <c r="AJ32" s="11"/>
      <c r="AK32" s="10"/>
      <c r="AL32" s="11"/>
      <c r="AM32" s="10"/>
      <c r="AN32" s="7"/>
      <c r="AO32" s="7">
        <f t="shared" si="40"/>
        <v>5</v>
      </c>
      <c r="AP32" s="11"/>
      <c r="AQ32" s="10"/>
      <c r="AR32" s="11"/>
      <c r="AS32" s="10"/>
      <c r="AT32" s="11"/>
      <c r="AU32" s="10"/>
      <c r="AV32" s="7"/>
      <c r="AW32" s="11"/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10"/>
      <c r="BI32" s="7"/>
      <c r="BJ32" s="7">
        <f t="shared" si="41"/>
        <v>0</v>
      </c>
      <c r="BK32" s="11"/>
      <c r="BL32" s="10"/>
      <c r="BM32" s="11"/>
      <c r="BN32" s="10"/>
      <c r="BO32" s="11"/>
      <c r="BP32" s="10"/>
      <c r="BQ32" s="7"/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11"/>
      <c r="CC32" s="10"/>
      <c r="CD32" s="7"/>
      <c r="CE32" s="7">
        <f t="shared" si="42"/>
        <v>0</v>
      </c>
      <c r="CF32" s="11"/>
      <c r="CG32" s="10"/>
      <c r="CH32" s="11"/>
      <c r="CI32" s="10"/>
      <c r="CJ32" s="11"/>
      <c r="CK32" s="10"/>
      <c r="CL32" s="7"/>
      <c r="CM32" s="11"/>
      <c r="CN32" s="10"/>
      <c r="CO32" s="11"/>
      <c r="CP32" s="10"/>
      <c r="CQ32" s="11"/>
      <c r="CR32" s="10"/>
      <c r="CS32" s="11"/>
      <c r="CT32" s="10"/>
      <c r="CU32" s="11"/>
      <c r="CV32" s="10"/>
      <c r="CW32" s="11"/>
      <c r="CX32" s="10"/>
      <c r="CY32" s="7"/>
      <c r="CZ32" s="7">
        <f t="shared" si="43"/>
        <v>0</v>
      </c>
      <c r="DA32" s="11"/>
      <c r="DB32" s="10"/>
      <c r="DC32" s="11"/>
      <c r="DD32" s="10"/>
      <c r="DE32" s="11"/>
      <c r="DF32" s="10"/>
      <c r="DG32" s="7"/>
      <c r="DH32" s="11"/>
      <c r="DI32" s="10"/>
      <c r="DJ32" s="11"/>
      <c r="DK32" s="10"/>
      <c r="DL32" s="11"/>
      <c r="DM32" s="10"/>
      <c r="DN32" s="11"/>
      <c r="DO32" s="10"/>
      <c r="DP32" s="11"/>
      <c r="DQ32" s="10"/>
      <c r="DR32" s="11"/>
      <c r="DS32" s="10"/>
      <c r="DT32" s="7"/>
      <c r="DU32" s="7">
        <f t="shared" si="44"/>
        <v>0</v>
      </c>
      <c r="DV32" s="11"/>
      <c r="DW32" s="10"/>
      <c r="DX32" s="11"/>
      <c r="DY32" s="10"/>
      <c r="DZ32" s="11"/>
      <c r="EA32" s="10"/>
      <c r="EB32" s="7"/>
      <c r="EC32" s="11"/>
      <c r="ED32" s="10"/>
      <c r="EE32" s="11"/>
      <c r="EF32" s="10"/>
      <c r="EG32" s="11"/>
      <c r="EH32" s="10"/>
      <c r="EI32" s="11"/>
      <c r="EJ32" s="10"/>
      <c r="EK32" s="11"/>
      <c r="EL32" s="10"/>
      <c r="EM32" s="11"/>
      <c r="EN32" s="10"/>
      <c r="EO32" s="7"/>
      <c r="EP32" s="7">
        <f t="shared" si="45"/>
        <v>0</v>
      </c>
      <c r="EQ32" s="11"/>
      <c r="ER32" s="10"/>
      <c r="ES32" s="11"/>
      <c r="ET32" s="10"/>
      <c r="EU32" s="11"/>
      <c r="EV32" s="10"/>
      <c r="EW32" s="7"/>
      <c r="EX32" s="11"/>
      <c r="EY32" s="10"/>
      <c r="EZ32" s="11"/>
      <c r="FA32" s="10"/>
      <c r="FB32" s="11"/>
      <c r="FC32" s="10"/>
      <c r="FD32" s="11"/>
      <c r="FE32" s="10"/>
      <c r="FF32" s="11"/>
      <c r="FG32" s="10"/>
      <c r="FH32" s="11"/>
      <c r="FI32" s="10"/>
      <c r="FJ32" s="7"/>
      <c r="FK32" s="7">
        <f t="shared" si="46"/>
        <v>0</v>
      </c>
      <c r="FL32" s="11"/>
      <c r="FM32" s="10"/>
      <c r="FN32" s="11"/>
      <c r="FO32" s="10"/>
      <c r="FP32" s="11"/>
      <c r="FQ32" s="10"/>
      <c r="FR32" s="7"/>
      <c r="FS32" s="11"/>
      <c r="FT32" s="10"/>
      <c r="FU32" s="11"/>
      <c r="FV32" s="10"/>
      <c r="FW32" s="11"/>
      <c r="FX32" s="10"/>
      <c r="FY32" s="11"/>
      <c r="FZ32" s="10"/>
      <c r="GA32" s="11"/>
      <c r="GB32" s="10"/>
      <c r="GC32" s="11"/>
      <c r="GD32" s="10"/>
      <c r="GE32" s="7"/>
      <c r="GF32" s="7">
        <f t="shared" si="47"/>
        <v>0</v>
      </c>
    </row>
    <row r="33" spans="1:188" x14ac:dyDescent="0.2">
      <c r="A33" s="6"/>
      <c r="B33" s="6"/>
      <c r="C33" s="6"/>
      <c r="D33" s="6" t="s">
        <v>88</v>
      </c>
      <c r="E33" s="3" t="s">
        <v>89</v>
      </c>
      <c r="F33" s="6">
        <f t="shared" si="26"/>
        <v>0</v>
      </c>
      <c r="G33" s="6">
        <f t="shared" si="27"/>
        <v>2</v>
      </c>
      <c r="H33" s="6">
        <f t="shared" si="28"/>
        <v>45</v>
      </c>
      <c r="I33" s="6">
        <f t="shared" si="29"/>
        <v>30</v>
      </c>
      <c r="J33" s="6">
        <f t="shared" si="30"/>
        <v>0</v>
      </c>
      <c r="K33" s="6">
        <f t="shared" si="31"/>
        <v>0</v>
      </c>
      <c r="L33" s="6">
        <f t="shared" si="32"/>
        <v>0</v>
      </c>
      <c r="M33" s="6">
        <f t="shared" si="33"/>
        <v>15</v>
      </c>
      <c r="N33" s="6">
        <f t="shared" si="34"/>
        <v>0</v>
      </c>
      <c r="O33" s="6">
        <f t="shared" si="35"/>
        <v>0</v>
      </c>
      <c r="P33" s="6">
        <f t="shared" si="36"/>
        <v>0</v>
      </c>
      <c r="Q33" s="6">
        <f t="shared" si="37"/>
        <v>0</v>
      </c>
      <c r="R33" s="7">
        <f t="shared" si="38"/>
        <v>5</v>
      </c>
      <c r="S33" s="7">
        <f t="shared" si="39"/>
        <v>2</v>
      </c>
      <c r="T33" s="7">
        <v>1.8</v>
      </c>
      <c r="U33" s="11"/>
      <c r="V33" s="10"/>
      <c r="W33" s="11"/>
      <c r="X33" s="10"/>
      <c r="Y33" s="11"/>
      <c r="Z33" s="10"/>
      <c r="AA33" s="7"/>
      <c r="AB33" s="11"/>
      <c r="AC33" s="10"/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si="40"/>
        <v>0</v>
      </c>
      <c r="AP33" s="11">
        <v>30</v>
      </c>
      <c r="AQ33" s="10" t="s">
        <v>61</v>
      </c>
      <c r="AR33" s="11"/>
      <c r="AS33" s="10"/>
      <c r="AT33" s="11"/>
      <c r="AU33" s="10"/>
      <c r="AV33" s="7">
        <v>3</v>
      </c>
      <c r="AW33" s="11"/>
      <c r="AX33" s="10"/>
      <c r="AY33" s="11">
        <v>15</v>
      </c>
      <c r="AZ33" s="10" t="s">
        <v>61</v>
      </c>
      <c r="BA33" s="11"/>
      <c r="BB33" s="10"/>
      <c r="BC33" s="11"/>
      <c r="BD33" s="10"/>
      <c r="BE33" s="11"/>
      <c r="BF33" s="10"/>
      <c r="BG33" s="11"/>
      <c r="BH33" s="10"/>
      <c r="BI33" s="7">
        <v>2</v>
      </c>
      <c r="BJ33" s="7">
        <f t="shared" si="41"/>
        <v>5</v>
      </c>
      <c r="BK33" s="11"/>
      <c r="BL33" s="10"/>
      <c r="BM33" s="11"/>
      <c r="BN33" s="10"/>
      <c r="BO33" s="11"/>
      <c r="BP33" s="10"/>
      <c r="BQ33" s="7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si="42"/>
        <v>0</v>
      </c>
      <c r="CF33" s="11"/>
      <c r="CG33" s="10"/>
      <c r="CH33" s="11"/>
      <c r="CI33" s="10"/>
      <c r="CJ33" s="11"/>
      <c r="CK33" s="10"/>
      <c r="CL33" s="7"/>
      <c r="CM33" s="11"/>
      <c r="CN33" s="10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si="43"/>
        <v>0</v>
      </c>
      <c r="DA33" s="11"/>
      <c r="DB33" s="10"/>
      <c r="DC33" s="11"/>
      <c r="DD33" s="10"/>
      <c r="DE33" s="11"/>
      <c r="DF33" s="10"/>
      <c r="DG33" s="7"/>
      <c r="DH33" s="11"/>
      <c r="DI33" s="10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si="44"/>
        <v>0</v>
      </c>
      <c r="DV33" s="11"/>
      <c r="DW33" s="10"/>
      <c r="DX33" s="11"/>
      <c r="DY33" s="10"/>
      <c r="DZ33" s="11"/>
      <c r="EA33" s="10"/>
      <c r="EB33" s="7"/>
      <c r="EC33" s="11"/>
      <c r="ED33" s="10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si="45"/>
        <v>0</v>
      </c>
      <c r="EQ33" s="11"/>
      <c r="ER33" s="10"/>
      <c r="ES33" s="11"/>
      <c r="ET33" s="10"/>
      <c r="EU33" s="11"/>
      <c r="EV33" s="10"/>
      <c r="EW33" s="7"/>
      <c r="EX33" s="11"/>
      <c r="EY33" s="10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si="46"/>
        <v>0</v>
      </c>
      <c r="FL33" s="11"/>
      <c r="FM33" s="10"/>
      <c r="FN33" s="11"/>
      <c r="FO33" s="10"/>
      <c r="FP33" s="11"/>
      <c r="FQ33" s="10"/>
      <c r="FR33" s="7"/>
      <c r="FS33" s="11"/>
      <c r="FT33" s="10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si="47"/>
        <v>0</v>
      </c>
    </row>
    <row r="34" spans="1:188" x14ac:dyDescent="0.2">
      <c r="A34" s="6"/>
      <c r="B34" s="6"/>
      <c r="C34" s="6"/>
      <c r="D34" s="6" t="s">
        <v>90</v>
      </c>
      <c r="E34" s="3" t="s">
        <v>91</v>
      </c>
      <c r="F34" s="6">
        <f t="shared" si="26"/>
        <v>0</v>
      </c>
      <c r="G34" s="6">
        <f t="shared" si="27"/>
        <v>1</v>
      </c>
      <c r="H34" s="6">
        <f t="shared" si="28"/>
        <v>15</v>
      </c>
      <c r="I34" s="6">
        <f t="shared" si="29"/>
        <v>15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1</v>
      </c>
      <c r="S34" s="7">
        <f t="shared" si="39"/>
        <v>0</v>
      </c>
      <c r="T34" s="7">
        <v>0.6</v>
      </c>
      <c r="U34" s="11">
        <v>15</v>
      </c>
      <c r="V34" s="10" t="s">
        <v>61</v>
      </c>
      <c r="W34" s="11"/>
      <c r="X34" s="10"/>
      <c r="Y34" s="11"/>
      <c r="Z34" s="10"/>
      <c r="AA34" s="7">
        <v>1</v>
      </c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si="40"/>
        <v>1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92</v>
      </c>
      <c r="E35" s="3" t="s">
        <v>93</v>
      </c>
      <c r="F35" s="6">
        <f t="shared" si="26"/>
        <v>1</v>
      </c>
      <c r="G35" s="6">
        <f t="shared" si="27"/>
        <v>1</v>
      </c>
      <c r="H35" s="6">
        <f t="shared" si="28"/>
        <v>60</v>
      </c>
      <c r="I35" s="6">
        <f t="shared" si="29"/>
        <v>30</v>
      </c>
      <c r="J35" s="6">
        <f t="shared" si="30"/>
        <v>30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6</v>
      </c>
      <c r="S35" s="7">
        <f t="shared" si="39"/>
        <v>0</v>
      </c>
      <c r="T35" s="7">
        <v>2.4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0</v>
      </c>
      <c r="AP35" s="11">
        <v>30</v>
      </c>
      <c r="AQ35" s="10" t="s">
        <v>71</v>
      </c>
      <c r="AR35" s="11">
        <v>30</v>
      </c>
      <c r="AS35" s="10" t="s">
        <v>61</v>
      </c>
      <c r="AT35" s="11"/>
      <c r="AU35" s="10"/>
      <c r="AV35" s="7">
        <v>6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6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94</v>
      </c>
      <c r="E36" s="3" t="s">
        <v>95</v>
      </c>
      <c r="F36" s="6">
        <f t="shared" si="26"/>
        <v>0</v>
      </c>
      <c r="G36" s="6">
        <f t="shared" si="27"/>
        <v>2</v>
      </c>
      <c r="H36" s="6">
        <f t="shared" si="28"/>
        <v>30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15</v>
      </c>
      <c r="N36" s="6">
        <f t="shared" si="34"/>
        <v>0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2</v>
      </c>
      <c r="S36" s="7">
        <f t="shared" si="39"/>
        <v>1</v>
      </c>
      <c r="T36" s="7">
        <v>1.2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0"/>
        <v>0</v>
      </c>
      <c r="AP36" s="11"/>
      <c r="AQ36" s="10"/>
      <c r="AR36" s="11"/>
      <c r="AS36" s="10"/>
      <c r="AT36" s="11"/>
      <c r="AU36" s="10"/>
      <c r="AV36" s="7"/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>
        <v>15</v>
      </c>
      <c r="BL36" s="10" t="s">
        <v>61</v>
      </c>
      <c r="BM36" s="11"/>
      <c r="BN36" s="10"/>
      <c r="BO36" s="11"/>
      <c r="BP36" s="10"/>
      <c r="BQ36" s="7">
        <v>1</v>
      </c>
      <c r="BR36" s="11"/>
      <c r="BS36" s="10"/>
      <c r="BT36" s="11">
        <v>15</v>
      </c>
      <c r="BU36" s="10" t="s">
        <v>61</v>
      </c>
      <c r="BV36" s="11"/>
      <c r="BW36" s="10"/>
      <c r="BX36" s="11"/>
      <c r="BY36" s="10"/>
      <c r="BZ36" s="11"/>
      <c r="CA36" s="10"/>
      <c r="CB36" s="11"/>
      <c r="CC36" s="10"/>
      <c r="CD36" s="7">
        <v>1</v>
      </c>
      <c r="CE36" s="7">
        <f t="shared" si="42"/>
        <v>2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96</v>
      </c>
      <c r="E37" s="3" t="s">
        <v>97</v>
      </c>
      <c r="F37" s="6">
        <f t="shared" si="26"/>
        <v>0</v>
      </c>
      <c r="G37" s="6">
        <f t="shared" si="27"/>
        <v>2</v>
      </c>
      <c r="H37" s="6">
        <f t="shared" si="28"/>
        <v>45</v>
      </c>
      <c r="I37" s="6">
        <f t="shared" si="29"/>
        <v>30</v>
      </c>
      <c r="J37" s="6">
        <f t="shared" si="30"/>
        <v>0</v>
      </c>
      <c r="K37" s="6">
        <f t="shared" si="31"/>
        <v>0</v>
      </c>
      <c r="L37" s="6">
        <f t="shared" si="32"/>
        <v>0</v>
      </c>
      <c r="M37" s="6">
        <f t="shared" si="33"/>
        <v>15</v>
      </c>
      <c r="N37" s="6">
        <f t="shared" si="34"/>
        <v>0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3</v>
      </c>
      <c r="S37" s="7">
        <f t="shared" si="39"/>
        <v>1</v>
      </c>
      <c r="T37" s="7">
        <v>1.8</v>
      </c>
      <c r="U37" s="11">
        <v>30</v>
      </c>
      <c r="V37" s="10" t="s">
        <v>61</v>
      </c>
      <c r="W37" s="11"/>
      <c r="X37" s="10"/>
      <c r="Y37" s="11"/>
      <c r="Z37" s="10"/>
      <c r="AA37" s="7">
        <v>2</v>
      </c>
      <c r="AB37" s="11"/>
      <c r="AC37" s="10"/>
      <c r="AD37" s="11">
        <v>15</v>
      </c>
      <c r="AE37" s="10" t="s">
        <v>61</v>
      </c>
      <c r="AF37" s="11"/>
      <c r="AG37" s="10"/>
      <c r="AH37" s="11"/>
      <c r="AI37" s="10"/>
      <c r="AJ37" s="11"/>
      <c r="AK37" s="10"/>
      <c r="AL37" s="11"/>
      <c r="AM37" s="10"/>
      <c r="AN37" s="7">
        <v>1</v>
      </c>
      <c r="AO37" s="7">
        <f t="shared" si="40"/>
        <v>3</v>
      </c>
      <c r="AP37" s="11"/>
      <c r="AQ37" s="10"/>
      <c r="AR37" s="11"/>
      <c r="AS37" s="10"/>
      <c r="AT37" s="11"/>
      <c r="AU37" s="10"/>
      <c r="AV37" s="7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1"/>
        <v>0</v>
      </c>
      <c r="BK37" s="11"/>
      <c r="BL37" s="10"/>
      <c r="BM37" s="11"/>
      <c r="BN37" s="10"/>
      <c r="BO37" s="11"/>
      <c r="BP37" s="10"/>
      <c r="BQ37" s="7"/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98</v>
      </c>
      <c r="E38" s="3" t="s">
        <v>99</v>
      </c>
      <c r="F38" s="6">
        <f t="shared" si="26"/>
        <v>0</v>
      </c>
      <c r="G38" s="6">
        <f t="shared" si="27"/>
        <v>2</v>
      </c>
      <c r="H38" s="6">
        <f t="shared" si="28"/>
        <v>30</v>
      </c>
      <c r="I38" s="6">
        <f t="shared" si="29"/>
        <v>15</v>
      </c>
      <c r="J38" s="6">
        <f t="shared" si="30"/>
        <v>15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0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4</v>
      </c>
      <c r="S38" s="7">
        <f t="shared" si="39"/>
        <v>0</v>
      </c>
      <c r="T38" s="7">
        <v>1.2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1"/>
        <v>0</v>
      </c>
      <c r="BK38" s="11">
        <v>15</v>
      </c>
      <c r="BL38" s="10" t="s">
        <v>61</v>
      </c>
      <c r="BM38" s="11">
        <v>15</v>
      </c>
      <c r="BN38" s="10" t="s">
        <v>61</v>
      </c>
      <c r="BO38" s="11"/>
      <c r="BP38" s="10"/>
      <c r="BQ38" s="7">
        <v>4</v>
      </c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4</v>
      </c>
      <c r="CF38" s="11"/>
      <c r="CG38" s="10"/>
      <c r="CH38" s="11"/>
      <c r="CI38" s="10"/>
      <c r="CJ38" s="11"/>
      <c r="CK38" s="10"/>
      <c r="CL38" s="7"/>
      <c r="CM38" s="11"/>
      <c r="CN38" s="10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">
      <c r="A39" s="6"/>
      <c r="B39" s="6"/>
      <c r="C39" s="6"/>
      <c r="D39" s="6" t="s">
        <v>100</v>
      </c>
      <c r="E39" s="3" t="s">
        <v>101</v>
      </c>
      <c r="F39" s="6">
        <f t="shared" si="26"/>
        <v>1</v>
      </c>
      <c r="G39" s="6">
        <f t="shared" si="27"/>
        <v>1</v>
      </c>
      <c r="H39" s="6">
        <f t="shared" si="28"/>
        <v>45</v>
      </c>
      <c r="I39" s="6">
        <f t="shared" si="29"/>
        <v>30</v>
      </c>
      <c r="J39" s="6">
        <f t="shared" si="30"/>
        <v>15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3</v>
      </c>
      <c r="S39" s="7">
        <f t="shared" si="39"/>
        <v>0</v>
      </c>
      <c r="T39" s="7">
        <v>1.8</v>
      </c>
      <c r="U39" s="11"/>
      <c r="V39" s="10"/>
      <c r="W39" s="11"/>
      <c r="X39" s="10"/>
      <c r="Y39" s="11"/>
      <c r="Z39" s="10"/>
      <c r="AA39" s="7"/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0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>
        <v>30</v>
      </c>
      <c r="BL39" s="10" t="s">
        <v>71</v>
      </c>
      <c r="BM39" s="11">
        <v>15</v>
      </c>
      <c r="BN39" s="10" t="s">
        <v>61</v>
      </c>
      <c r="BO39" s="11"/>
      <c r="BP39" s="10"/>
      <c r="BQ39" s="7">
        <v>3</v>
      </c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2"/>
        <v>3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">
      <c r="A40" s="6"/>
      <c r="B40" s="6"/>
      <c r="C40" s="6"/>
      <c r="D40" s="6" t="s">
        <v>102</v>
      </c>
      <c r="E40" s="3" t="s">
        <v>103</v>
      </c>
      <c r="F40" s="6">
        <f t="shared" si="26"/>
        <v>0</v>
      </c>
      <c r="G40" s="6">
        <f t="shared" si="27"/>
        <v>1</v>
      </c>
      <c r="H40" s="6">
        <f t="shared" si="28"/>
        <v>30</v>
      </c>
      <c r="I40" s="6">
        <f t="shared" si="29"/>
        <v>0</v>
      </c>
      <c r="J40" s="6">
        <f t="shared" si="30"/>
        <v>0</v>
      </c>
      <c r="K40" s="6">
        <f t="shared" si="31"/>
        <v>0</v>
      </c>
      <c r="L40" s="6">
        <f t="shared" si="32"/>
        <v>0</v>
      </c>
      <c r="M40" s="6">
        <f t="shared" si="33"/>
        <v>30</v>
      </c>
      <c r="N40" s="6">
        <f t="shared" si="34"/>
        <v>0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2</v>
      </c>
      <c r="S40" s="7">
        <f t="shared" si="39"/>
        <v>2</v>
      </c>
      <c r="T40" s="7">
        <v>1.2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/>
      <c r="AQ40" s="10"/>
      <c r="AR40" s="11"/>
      <c r="AS40" s="10"/>
      <c r="AT40" s="11"/>
      <c r="AU40" s="10"/>
      <c r="AV40" s="7"/>
      <c r="AW40" s="11"/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0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>
        <v>30</v>
      </c>
      <c r="CP40" s="10" t="s">
        <v>61</v>
      </c>
      <c r="CQ40" s="11"/>
      <c r="CR40" s="10"/>
      <c r="CS40" s="11"/>
      <c r="CT40" s="10"/>
      <c r="CU40" s="11"/>
      <c r="CV40" s="10"/>
      <c r="CW40" s="11"/>
      <c r="CX40" s="10"/>
      <c r="CY40" s="7">
        <v>2</v>
      </c>
      <c r="CZ40" s="7">
        <f t="shared" si="43"/>
        <v>2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x14ac:dyDescent="0.2">
      <c r="A41" s="6"/>
      <c r="B41" s="6"/>
      <c r="C41" s="6"/>
      <c r="D41" s="6" t="s">
        <v>104</v>
      </c>
      <c r="E41" s="3" t="s">
        <v>105</v>
      </c>
      <c r="F41" s="6">
        <f t="shared" si="26"/>
        <v>0</v>
      </c>
      <c r="G41" s="6">
        <f t="shared" si="27"/>
        <v>1</v>
      </c>
      <c r="H41" s="6">
        <f t="shared" si="28"/>
        <v>30</v>
      </c>
      <c r="I41" s="6">
        <f t="shared" si="29"/>
        <v>0</v>
      </c>
      <c r="J41" s="6">
        <f t="shared" si="30"/>
        <v>0</v>
      </c>
      <c r="K41" s="6">
        <f t="shared" si="31"/>
        <v>0</v>
      </c>
      <c r="L41" s="6">
        <f t="shared" si="32"/>
        <v>0</v>
      </c>
      <c r="M41" s="6">
        <f t="shared" si="33"/>
        <v>30</v>
      </c>
      <c r="N41" s="6">
        <f t="shared" si="34"/>
        <v>0</v>
      </c>
      <c r="O41" s="6">
        <f t="shared" si="35"/>
        <v>0</v>
      </c>
      <c r="P41" s="6">
        <f t="shared" si="36"/>
        <v>0</v>
      </c>
      <c r="Q41" s="6">
        <f t="shared" si="37"/>
        <v>0</v>
      </c>
      <c r="R41" s="7">
        <f t="shared" si="38"/>
        <v>2</v>
      </c>
      <c r="S41" s="7">
        <f t="shared" si="39"/>
        <v>2</v>
      </c>
      <c r="T41" s="7">
        <v>1.2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0"/>
        <v>0</v>
      </c>
      <c r="AP41" s="11"/>
      <c r="AQ41" s="10"/>
      <c r="AR41" s="11"/>
      <c r="AS41" s="10"/>
      <c r="AT41" s="11"/>
      <c r="AU41" s="10"/>
      <c r="AV41" s="7"/>
      <c r="AW41" s="11"/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10"/>
      <c r="BI41" s="7"/>
      <c r="BJ41" s="7">
        <f t="shared" si="41"/>
        <v>0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>
        <v>30</v>
      </c>
      <c r="BU41" s="10" t="s">
        <v>61</v>
      </c>
      <c r="BV41" s="11"/>
      <c r="BW41" s="10"/>
      <c r="BX41" s="11"/>
      <c r="BY41" s="10"/>
      <c r="BZ41" s="11"/>
      <c r="CA41" s="10"/>
      <c r="CB41" s="11"/>
      <c r="CC41" s="10"/>
      <c r="CD41" s="7">
        <v>2</v>
      </c>
      <c r="CE41" s="7">
        <f t="shared" si="42"/>
        <v>2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3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4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5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6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7"/>
        <v>0</v>
      </c>
    </row>
    <row r="42" spans="1:188" x14ac:dyDescent="0.2">
      <c r="A42" s="6"/>
      <c r="B42" s="6"/>
      <c r="C42" s="6"/>
      <c r="D42" s="6" t="s">
        <v>106</v>
      </c>
      <c r="E42" s="3" t="s">
        <v>107</v>
      </c>
      <c r="F42" s="6">
        <f t="shared" si="26"/>
        <v>0</v>
      </c>
      <c r="G42" s="6">
        <f t="shared" si="27"/>
        <v>2</v>
      </c>
      <c r="H42" s="6">
        <f t="shared" si="28"/>
        <v>45</v>
      </c>
      <c r="I42" s="6">
        <f t="shared" si="29"/>
        <v>15</v>
      </c>
      <c r="J42" s="6">
        <f t="shared" si="30"/>
        <v>0</v>
      </c>
      <c r="K42" s="6">
        <f t="shared" si="31"/>
        <v>0</v>
      </c>
      <c r="L42" s="6">
        <f t="shared" si="32"/>
        <v>0</v>
      </c>
      <c r="M42" s="6">
        <f t="shared" si="33"/>
        <v>30</v>
      </c>
      <c r="N42" s="6">
        <f t="shared" si="34"/>
        <v>0</v>
      </c>
      <c r="O42" s="6">
        <f t="shared" si="35"/>
        <v>0</v>
      </c>
      <c r="P42" s="6">
        <f t="shared" si="36"/>
        <v>0</v>
      </c>
      <c r="Q42" s="6">
        <f t="shared" si="37"/>
        <v>0</v>
      </c>
      <c r="R42" s="7">
        <f t="shared" si="38"/>
        <v>4</v>
      </c>
      <c r="S42" s="7">
        <f t="shared" si="39"/>
        <v>3</v>
      </c>
      <c r="T42" s="7">
        <v>1.8</v>
      </c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40"/>
        <v>0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41"/>
        <v>0</v>
      </c>
      <c r="BK42" s="11">
        <v>15</v>
      </c>
      <c r="BL42" s="10" t="s">
        <v>61</v>
      </c>
      <c r="BM42" s="11"/>
      <c r="BN42" s="10"/>
      <c r="BO42" s="11"/>
      <c r="BP42" s="10"/>
      <c r="BQ42" s="7">
        <v>1</v>
      </c>
      <c r="BR42" s="11"/>
      <c r="BS42" s="10"/>
      <c r="BT42" s="11">
        <v>30</v>
      </c>
      <c r="BU42" s="10" t="s">
        <v>61</v>
      </c>
      <c r="BV42" s="11"/>
      <c r="BW42" s="10"/>
      <c r="BX42" s="11"/>
      <c r="BY42" s="10"/>
      <c r="BZ42" s="11"/>
      <c r="CA42" s="10"/>
      <c r="CB42" s="11"/>
      <c r="CC42" s="10"/>
      <c r="CD42" s="7">
        <v>3</v>
      </c>
      <c r="CE42" s="7">
        <f t="shared" si="42"/>
        <v>4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3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4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5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6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7"/>
        <v>0</v>
      </c>
    </row>
    <row r="43" spans="1:188" x14ac:dyDescent="0.2">
      <c r="A43" s="6"/>
      <c r="B43" s="6"/>
      <c r="C43" s="6"/>
      <c r="D43" s="6" t="s">
        <v>108</v>
      </c>
      <c r="E43" s="3" t="s">
        <v>109</v>
      </c>
      <c r="F43" s="6">
        <f t="shared" si="26"/>
        <v>0</v>
      </c>
      <c r="G43" s="6">
        <f t="shared" si="27"/>
        <v>3</v>
      </c>
      <c r="H43" s="6">
        <f t="shared" si="28"/>
        <v>60</v>
      </c>
      <c r="I43" s="6">
        <f t="shared" si="29"/>
        <v>30</v>
      </c>
      <c r="J43" s="6">
        <f t="shared" si="30"/>
        <v>15</v>
      </c>
      <c r="K43" s="6">
        <f t="shared" si="31"/>
        <v>0</v>
      </c>
      <c r="L43" s="6">
        <f t="shared" si="32"/>
        <v>0</v>
      </c>
      <c r="M43" s="6">
        <f t="shared" si="33"/>
        <v>15</v>
      </c>
      <c r="N43" s="6">
        <f t="shared" si="34"/>
        <v>0</v>
      </c>
      <c r="O43" s="6">
        <f t="shared" si="35"/>
        <v>0</v>
      </c>
      <c r="P43" s="6">
        <f t="shared" si="36"/>
        <v>0</v>
      </c>
      <c r="Q43" s="6">
        <f t="shared" si="37"/>
        <v>0</v>
      </c>
      <c r="R43" s="7">
        <f t="shared" si="38"/>
        <v>5</v>
      </c>
      <c r="S43" s="7">
        <f t="shared" si="39"/>
        <v>2</v>
      </c>
      <c r="T43" s="7">
        <v>2.4</v>
      </c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40"/>
        <v>0</v>
      </c>
      <c r="AP43" s="11"/>
      <c r="AQ43" s="10"/>
      <c r="AR43" s="11"/>
      <c r="AS43" s="10"/>
      <c r="AT43" s="11"/>
      <c r="AU43" s="10"/>
      <c r="AV43" s="7"/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41"/>
        <v>0</v>
      </c>
      <c r="BK43" s="11">
        <v>30</v>
      </c>
      <c r="BL43" s="10" t="s">
        <v>61</v>
      </c>
      <c r="BM43" s="11">
        <v>15</v>
      </c>
      <c r="BN43" s="10" t="s">
        <v>61</v>
      </c>
      <c r="BO43" s="11"/>
      <c r="BP43" s="10"/>
      <c r="BQ43" s="7">
        <v>3</v>
      </c>
      <c r="BR43" s="11"/>
      <c r="BS43" s="10"/>
      <c r="BT43" s="11">
        <v>15</v>
      </c>
      <c r="BU43" s="10" t="s">
        <v>61</v>
      </c>
      <c r="BV43" s="11"/>
      <c r="BW43" s="10"/>
      <c r="BX43" s="11"/>
      <c r="BY43" s="10"/>
      <c r="BZ43" s="11"/>
      <c r="CA43" s="10"/>
      <c r="CB43" s="11"/>
      <c r="CC43" s="10"/>
      <c r="CD43" s="7">
        <v>2</v>
      </c>
      <c r="CE43" s="7">
        <f t="shared" si="42"/>
        <v>5</v>
      </c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3"/>
        <v>0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4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5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6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7"/>
        <v>0</v>
      </c>
    </row>
    <row r="44" spans="1:188" x14ac:dyDescent="0.2">
      <c r="A44" s="6"/>
      <c r="B44" s="6"/>
      <c r="C44" s="6"/>
      <c r="D44" s="6" t="s">
        <v>110</v>
      </c>
      <c r="E44" s="3" t="s">
        <v>111</v>
      </c>
      <c r="F44" s="6">
        <f t="shared" si="26"/>
        <v>1</v>
      </c>
      <c r="G44" s="6">
        <f t="shared" si="27"/>
        <v>2</v>
      </c>
      <c r="H44" s="6">
        <f t="shared" si="28"/>
        <v>45</v>
      </c>
      <c r="I44" s="6">
        <f t="shared" si="29"/>
        <v>15</v>
      </c>
      <c r="J44" s="6">
        <f t="shared" si="30"/>
        <v>15</v>
      </c>
      <c r="K44" s="6">
        <f t="shared" si="31"/>
        <v>0</v>
      </c>
      <c r="L44" s="6">
        <f t="shared" si="32"/>
        <v>0</v>
      </c>
      <c r="M44" s="6">
        <f t="shared" si="33"/>
        <v>0</v>
      </c>
      <c r="N44" s="6">
        <f t="shared" si="34"/>
        <v>0</v>
      </c>
      <c r="O44" s="6">
        <f t="shared" si="35"/>
        <v>15</v>
      </c>
      <c r="P44" s="6">
        <f t="shared" si="36"/>
        <v>0</v>
      </c>
      <c r="Q44" s="6">
        <f t="shared" si="37"/>
        <v>0</v>
      </c>
      <c r="R44" s="7">
        <f t="shared" si="38"/>
        <v>3</v>
      </c>
      <c r="S44" s="7">
        <f t="shared" si="39"/>
        <v>1</v>
      </c>
      <c r="T44" s="7">
        <v>1.8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0"/>
        <v>0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1"/>
        <v>0</v>
      </c>
      <c r="BK44" s="11">
        <v>15</v>
      </c>
      <c r="BL44" s="10" t="s">
        <v>71</v>
      </c>
      <c r="BM44" s="11">
        <v>15</v>
      </c>
      <c r="BN44" s="10" t="s">
        <v>61</v>
      </c>
      <c r="BO44" s="11"/>
      <c r="BP44" s="10"/>
      <c r="BQ44" s="7">
        <v>2</v>
      </c>
      <c r="BR44" s="11"/>
      <c r="BS44" s="10"/>
      <c r="BT44" s="11"/>
      <c r="BU44" s="10"/>
      <c r="BV44" s="11"/>
      <c r="BW44" s="10"/>
      <c r="BX44" s="11">
        <v>15</v>
      </c>
      <c r="BY44" s="10" t="s">
        <v>61</v>
      </c>
      <c r="BZ44" s="11"/>
      <c r="CA44" s="10"/>
      <c r="CB44" s="11"/>
      <c r="CC44" s="10"/>
      <c r="CD44" s="7">
        <v>1</v>
      </c>
      <c r="CE44" s="7">
        <f t="shared" si="42"/>
        <v>3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3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4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5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6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7"/>
        <v>0</v>
      </c>
    </row>
    <row r="45" spans="1:188" x14ac:dyDescent="0.2">
      <c r="A45" s="6"/>
      <c r="B45" s="6"/>
      <c r="C45" s="6"/>
      <c r="D45" s="6" t="s">
        <v>112</v>
      </c>
      <c r="E45" s="3" t="s">
        <v>113</v>
      </c>
      <c r="F45" s="6">
        <f t="shared" si="26"/>
        <v>0</v>
      </c>
      <c r="G45" s="6">
        <f t="shared" si="27"/>
        <v>1</v>
      </c>
      <c r="H45" s="6">
        <f t="shared" si="28"/>
        <v>30</v>
      </c>
      <c r="I45" s="6">
        <f t="shared" si="29"/>
        <v>30</v>
      </c>
      <c r="J45" s="6">
        <f t="shared" si="30"/>
        <v>0</v>
      </c>
      <c r="K45" s="6">
        <f t="shared" si="31"/>
        <v>0</v>
      </c>
      <c r="L45" s="6">
        <f t="shared" si="32"/>
        <v>0</v>
      </c>
      <c r="M45" s="6">
        <f t="shared" si="33"/>
        <v>0</v>
      </c>
      <c r="N45" s="6">
        <f t="shared" si="34"/>
        <v>0</v>
      </c>
      <c r="O45" s="6">
        <f t="shared" si="35"/>
        <v>0</v>
      </c>
      <c r="P45" s="6">
        <f t="shared" si="36"/>
        <v>0</v>
      </c>
      <c r="Q45" s="6">
        <f t="shared" si="37"/>
        <v>0</v>
      </c>
      <c r="R45" s="7">
        <f t="shared" si="38"/>
        <v>2</v>
      </c>
      <c r="S45" s="7">
        <f t="shared" si="39"/>
        <v>0</v>
      </c>
      <c r="T45" s="7">
        <v>1.2</v>
      </c>
      <c r="U45" s="11">
        <v>30</v>
      </c>
      <c r="V45" s="10" t="s">
        <v>61</v>
      </c>
      <c r="W45" s="11"/>
      <c r="X45" s="10"/>
      <c r="Y45" s="11"/>
      <c r="Z45" s="10"/>
      <c r="AA45" s="7">
        <v>2</v>
      </c>
      <c r="AB45" s="11"/>
      <c r="AC45" s="10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40"/>
        <v>2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1"/>
        <v>0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42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3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4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5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6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7"/>
        <v>0</v>
      </c>
    </row>
    <row r="46" spans="1:188" x14ac:dyDescent="0.2">
      <c r="A46" s="6"/>
      <c r="B46" s="6"/>
      <c r="C46" s="6"/>
      <c r="D46" s="6" t="s">
        <v>114</v>
      </c>
      <c r="E46" s="3" t="s">
        <v>115</v>
      </c>
      <c r="F46" s="6">
        <f t="shared" si="26"/>
        <v>1</v>
      </c>
      <c r="G46" s="6">
        <f t="shared" si="27"/>
        <v>1</v>
      </c>
      <c r="H46" s="6">
        <f t="shared" si="28"/>
        <v>45</v>
      </c>
      <c r="I46" s="6">
        <f t="shared" si="29"/>
        <v>30</v>
      </c>
      <c r="J46" s="6">
        <f t="shared" si="30"/>
        <v>0</v>
      </c>
      <c r="K46" s="6">
        <f t="shared" si="31"/>
        <v>0</v>
      </c>
      <c r="L46" s="6">
        <f t="shared" si="32"/>
        <v>0</v>
      </c>
      <c r="M46" s="6">
        <f t="shared" si="33"/>
        <v>15</v>
      </c>
      <c r="N46" s="6">
        <f t="shared" si="34"/>
        <v>0</v>
      </c>
      <c r="O46" s="6">
        <f t="shared" si="35"/>
        <v>0</v>
      </c>
      <c r="P46" s="6">
        <f t="shared" si="36"/>
        <v>0</v>
      </c>
      <c r="Q46" s="6">
        <f t="shared" si="37"/>
        <v>0</v>
      </c>
      <c r="R46" s="7">
        <f t="shared" si="38"/>
        <v>5</v>
      </c>
      <c r="S46" s="7">
        <f t="shared" si="39"/>
        <v>2</v>
      </c>
      <c r="T46" s="7">
        <v>1.8</v>
      </c>
      <c r="U46" s="11">
        <v>30</v>
      </c>
      <c r="V46" s="10" t="s">
        <v>71</v>
      </c>
      <c r="W46" s="11"/>
      <c r="X46" s="10"/>
      <c r="Y46" s="11"/>
      <c r="Z46" s="10"/>
      <c r="AA46" s="7">
        <v>3</v>
      </c>
      <c r="AB46" s="11"/>
      <c r="AC46" s="10"/>
      <c r="AD46" s="11">
        <v>15</v>
      </c>
      <c r="AE46" s="10" t="s">
        <v>61</v>
      </c>
      <c r="AF46" s="11"/>
      <c r="AG46" s="10"/>
      <c r="AH46" s="11"/>
      <c r="AI46" s="10"/>
      <c r="AJ46" s="11"/>
      <c r="AK46" s="10"/>
      <c r="AL46" s="11"/>
      <c r="AM46" s="10"/>
      <c r="AN46" s="7">
        <v>2</v>
      </c>
      <c r="AO46" s="7">
        <f t="shared" si="40"/>
        <v>5</v>
      </c>
      <c r="AP46" s="11"/>
      <c r="AQ46" s="10"/>
      <c r="AR46" s="11"/>
      <c r="AS46" s="10"/>
      <c r="AT46" s="11"/>
      <c r="AU46" s="10"/>
      <c r="AV46" s="7"/>
      <c r="AW46" s="11"/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10"/>
      <c r="BI46" s="7"/>
      <c r="BJ46" s="7">
        <f t="shared" si="41"/>
        <v>0</v>
      </c>
      <c r="BK46" s="11"/>
      <c r="BL46" s="10"/>
      <c r="BM46" s="11"/>
      <c r="BN46" s="10"/>
      <c r="BO46" s="11"/>
      <c r="BP46" s="10"/>
      <c r="BQ46" s="7"/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42"/>
        <v>0</v>
      </c>
      <c r="CF46" s="11"/>
      <c r="CG46" s="10"/>
      <c r="CH46" s="11"/>
      <c r="CI46" s="10"/>
      <c r="CJ46" s="11"/>
      <c r="CK46" s="10"/>
      <c r="CL46" s="7"/>
      <c r="CM46" s="11"/>
      <c r="CN46" s="10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43"/>
        <v>0</v>
      </c>
      <c r="DA46" s="11"/>
      <c r="DB46" s="10"/>
      <c r="DC46" s="11"/>
      <c r="DD46" s="10"/>
      <c r="DE46" s="11"/>
      <c r="DF46" s="10"/>
      <c r="DG46" s="7"/>
      <c r="DH46" s="11"/>
      <c r="DI46" s="10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44"/>
        <v>0</v>
      </c>
      <c r="DV46" s="11"/>
      <c r="DW46" s="10"/>
      <c r="DX46" s="11"/>
      <c r="DY46" s="10"/>
      <c r="DZ46" s="11"/>
      <c r="EA46" s="10"/>
      <c r="EB46" s="7"/>
      <c r="EC46" s="11"/>
      <c r="ED46" s="10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45"/>
        <v>0</v>
      </c>
      <c r="EQ46" s="11"/>
      <c r="ER46" s="10"/>
      <c r="ES46" s="11"/>
      <c r="ET46" s="10"/>
      <c r="EU46" s="11"/>
      <c r="EV46" s="10"/>
      <c r="EW46" s="7"/>
      <c r="EX46" s="11"/>
      <c r="EY46" s="10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46"/>
        <v>0</v>
      </c>
      <c r="FL46" s="11"/>
      <c r="FM46" s="10"/>
      <c r="FN46" s="11"/>
      <c r="FO46" s="10"/>
      <c r="FP46" s="11"/>
      <c r="FQ46" s="10"/>
      <c r="FR46" s="7"/>
      <c r="FS46" s="11"/>
      <c r="FT46" s="10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47"/>
        <v>0</v>
      </c>
    </row>
    <row r="47" spans="1:188" x14ac:dyDescent="0.2">
      <c r="A47" s="6"/>
      <c r="B47" s="6"/>
      <c r="C47" s="6"/>
      <c r="D47" s="6" t="s">
        <v>116</v>
      </c>
      <c r="E47" s="3" t="s">
        <v>117</v>
      </c>
      <c r="F47" s="6">
        <f t="shared" si="26"/>
        <v>0</v>
      </c>
      <c r="G47" s="6">
        <f t="shared" si="27"/>
        <v>1</v>
      </c>
      <c r="H47" s="6">
        <f t="shared" si="28"/>
        <v>15</v>
      </c>
      <c r="I47" s="6">
        <f t="shared" si="29"/>
        <v>15</v>
      </c>
      <c r="J47" s="6">
        <f t="shared" si="30"/>
        <v>0</v>
      </c>
      <c r="K47" s="6">
        <f t="shared" si="31"/>
        <v>0</v>
      </c>
      <c r="L47" s="6">
        <f t="shared" si="32"/>
        <v>0</v>
      </c>
      <c r="M47" s="6">
        <f t="shared" si="33"/>
        <v>0</v>
      </c>
      <c r="N47" s="6">
        <f t="shared" si="34"/>
        <v>0</v>
      </c>
      <c r="O47" s="6">
        <f t="shared" si="35"/>
        <v>0</v>
      </c>
      <c r="P47" s="6">
        <f t="shared" si="36"/>
        <v>0</v>
      </c>
      <c r="Q47" s="6">
        <f t="shared" si="37"/>
        <v>0</v>
      </c>
      <c r="R47" s="7">
        <f t="shared" si="38"/>
        <v>2</v>
      </c>
      <c r="S47" s="7">
        <f t="shared" si="39"/>
        <v>0</v>
      </c>
      <c r="T47" s="7">
        <v>0.6</v>
      </c>
      <c r="U47" s="11"/>
      <c r="V47" s="10"/>
      <c r="W47" s="11"/>
      <c r="X47" s="10"/>
      <c r="Y47" s="11"/>
      <c r="Z47" s="10"/>
      <c r="AA47" s="7"/>
      <c r="AB47" s="11"/>
      <c r="AC47" s="10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40"/>
        <v>0</v>
      </c>
      <c r="AP47" s="11">
        <v>15</v>
      </c>
      <c r="AQ47" s="10" t="s">
        <v>61</v>
      </c>
      <c r="AR47" s="11"/>
      <c r="AS47" s="10"/>
      <c r="AT47" s="11"/>
      <c r="AU47" s="10"/>
      <c r="AV47" s="7">
        <v>2</v>
      </c>
      <c r="AW47" s="11"/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10"/>
      <c r="BI47" s="7"/>
      <c r="BJ47" s="7">
        <f t="shared" si="41"/>
        <v>2</v>
      </c>
      <c r="BK47" s="11"/>
      <c r="BL47" s="10"/>
      <c r="BM47" s="11"/>
      <c r="BN47" s="10"/>
      <c r="BO47" s="11"/>
      <c r="BP47" s="10"/>
      <c r="BQ47" s="7"/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42"/>
        <v>0</v>
      </c>
      <c r="CF47" s="11"/>
      <c r="CG47" s="10"/>
      <c r="CH47" s="11"/>
      <c r="CI47" s="10"/>
      <c r="CJ47" s="11"/>
      <c r="CK47" s="10"/>
      <c r="CL47" s="7"/>
      <c r="CM47" s="11"/>
      <c r="CN47" s="10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43"/>
        <v>0</v>
      </c>
      <c r="DA47" s="11"/>
      <c r="DB47" s="10"/>
      <c r="DC47" s="11"/>
      <c r="DD47" s="10"/>
      <c r="DE47" s="11"/>
      <c r="DF47" s="10"/>
      <c r="DG47" s="7"/>
      <c r="DH47" s="11"/>
      <c r="DI47" s="10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44"/>
        <v>0</v>
      </c>
      <c r="DV47" s="11"/>
      <c r="DW47" s="10"/>
      <c r="DX47" s="11"/>
      <c r="DY47" s="10"/>
      <c r="DZ47" s="11"/>
      <c r="EA47" s="10"/>
      <c r="EB47" s="7"/>
      <c r="EC47" s="11"/>
      <c r="ED47" s="10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45"/>
        <v>0</v>
      </c>
      <c r="EQ47" s="11"/>
      <c r="ER47" s="10"/>
      <c r="ES47" s="11"/>
      <c r="ET47" s="10"/>
      <c r="EU47" s="11"/>
      <c r="EV47" s="10"/>
      <c r="EW47" s="7"/>
      <c r="EX47" s="11"/>
      <c r="EY47" s="10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46"/>
        <v>0</v>
      </c>
      <c r="FL47" s="11"/>
      <c r="FM47" s="10"/>
      <c r="FN47" s="11"/>
      <c r="FO47" s="10"/>
      <c r="FP47" s="11"/>
      <c r="FQ47" s="10"/>
      <c r="FR47" s="7"/>
      <c r="FS47" s="11"/>
      <c r="FT47" s="10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47"/>
        <v>0</v>
      </c>
    </row>
    <row r="48" spans="1:188" x14ac:dyDescent="0.2">
      <c r="A48" s="6"/>
      <c r="B48" s="6"/>
      <c r="C48" s="6"/>
      <c r="D48" s="6" t="s">
        <v>118</v>
      </c>
      <c r="E48" s="3" t="s">
        <v>119</v>
      </c>
      <c r="F48" s="6">
        <f t="shared" si="26"/>
        <v>0</v>
      </c>
      <c r="G48" s="6">
        <f t="shared" si="27"/>
        <v>1</v>
      </c>
      <c r="H48" s="6">
        <f t="shared" si="28"/>
        <v>30</v>
      </c>
      <c r="I48" s="6">
        <f t="shared" si="29"/>
        <v>0</v>
      </c>
      <c r="J48" s="6">
        <f t="shared" si="30"/>
        <v>0</v>
      </c>
      <c r="K48" s="6">
        <f t="shared" si="31"/>
        <v>0</v>
      </c>
      <c r="L48" s="6">
        <f t="shared" si="32"/>
        <v>0</v>
      </c>
      <c r="M48" s="6">
        <f t="shared" si="33"/>
        <v>0</v>
      </c>
      <c r="N48" s="6">
        <f t="shared" si="34"/>
        <v>0</v>
      </c>
      <c r="O48" s="6">
        <f t="shared" si="35"/>
        <v>30</v>
      </c>
      <c r="P48" s="6">
        <f t="shared" si="36"/>
        <v>0</v>
      </c>
      <c r="Q48" s="6">
        <f t="shared" si="37"/>
        <v>0</v>
      </c>
      <c r="R48" s="7">
        <f t="shared" si="38"/>
        <v>2</v>
      </c>
      <c r="S48" s="7">
        <f t="shared" si="39"/>
        <v>2</v>
      </c>
      <c r="T48" s="7">
        <v>1.2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40"/>
        <v>0</v>
      </c>
      <c r="AP48" s="11"/>
      <c r="AQ48" s="10"/>
      <c r="AR48" s="11"/>
      <c r="AS48" s="10"/>
      <c r="AT48" s="11"/>
      <c r="AU48" s="10"/>
      <c r="AV48" s="7"/>
      <c r="AW48" s="11"/>
      <c r="AX48" s="10"/>
      <c r="AY48" s="11"/>
      <c r="AZ48" s="10"/>
      <c r="BA48" s="11"/>
      <c r="BB48" s="10"/>
      <c r="BC48" s="11">
        <v>30</v>
      </c>
      <c r="BD48" s="10" t="s">
        <v>61</v>
      </c>
      <c r="BE48" s="11"/>
      <c r="BF48" s="10"/>
      <c r="BG48" s="11"/>
      <c r="BH48" s="10"/>
      <c r="BI48" s="7">
        <v>2</v>
      </c>
      <c r="BJ48" s="7">
        <f t="shared" si="41"/>
        <v>2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42"/>
        <v>0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43"/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44"/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45"/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46"/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47"/>
        <v>0</v>
      </c>
    </row>
    <row r="49" spans="1:188" x14ac:dyDescent="0.2">
      <c r="A49" s="6"/>
      <c r="B49" s="6"/>
      <c r="C49" s="6"/>
      <c r="D49" s="6" t="s">
        <v>120</v>
      </c>
      <c r="E49" s="3" t="s">
        <v>121</v>
      </c>
      <c r="F49" s="6">
        <f t="shared" si="26"/>
        <v>0</v>
      </c>
      <c r="G49" s="6">
        <f t="shared" si="27"/>
        <v>1</v>
      </c>
      <c r="H49" s="6">
        <f t="shared" si="28"/>
        <v>15</v>
      </c>
      <c r="I49" s="6">
        <f t="shared" si="29"/>
        <v>15</v>
      </c>
      <c r="J49" s="6">
        <f t="shared" si="30"/>
        <v>0</v>
      </c>
      <c r="K49" s="6">
        <f t="shared" si="31"/>
        <v>0</v>
      </c>
      <c r="L49" s="6">
        <f t="shared" si="32"/>
        <v>0</v>
      </c>
      <c r="M49" s="6">
        <f t="shared" si="33"/>
        <v>0</v>
      </c>
      <c r="N49" s="6">
        <f t="shared" si="34"/>
        <v>0</v>
      </c>
      <c r="O49" s="6">
        <f t="shared" si="35"/>
        <v>0</v>
      </c>
      <c r="P49" s="6">
        <f t="shared" si="36"/>
        <v>0</v>
      </c>
      <c r="Q49" s="6">
        <f t="shared" si="37"/>
        <v>0</v>
      </c>
      <c r="R49" s="7">
        <f t="shared" si="38"/>
        <v>2</v>
      </c>
      <c r="S49" s="7">
        <f t="shared" si="39"/>
        <v>0</v>
      </c>
      <c r="T49" s="7">
        <v>0.6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40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41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42"/>
        <v>0</v>
      </c>
      <c r="CF49" s="11">
        <v>15</v>
      </c>
      <c r="CG49" s="10" t="s">
        <v>61</v>
      </c>
      <c r="CH49" s="11"/>
      <c r="CI49" s="10"/>
      <c r="CJ49" s="11"/>
      <c r="CK49" s="10"/>
      <c r="CL49" s="7">
        <v>2</v>
      </c>
      <c r="CM49" s="11"/>
      <c r="CN49" s="10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43"/>
        <v>2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44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45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46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47"/>
        <v>0</v>
      </c>
    </row>
    <row r="50" spans="1:188" ht="15.95" customHeight="1" x14ac:dyDescent="0.2">
      <c r="A50" s="6"/>
      <c r="B50" s="6"/>
      <c r="C50" s="6"/>
      <c r="D50" s="6"/>
      <c r="E50" s="6" t="s">
        <v>80</v>
      </c>
      <c r="F50" s="6">
        <f t="shared" ref="F50:AK50" si="48">SUM(F30:F49)</f>
        <v>6</v>
      </c>
      <c r="G50" s="6">
        <f t="shared" si="48"/>
        <v>29</v>
      </c>
      <c r="H50" s="6">
        <f t="shared" si="48"/>
        <v>780</v>
      </c>
      <c r="I50" s="6">
        <f t="shared" si="48"/>
        <v>405</v>
      </c>
      <c r="J50" s="6">
        <f t="shared" si="48"/>
        <v>165</v>
      </c>
      <c r="K50" s="6">
        <f t="shared" si="48"/>
        <v>0</v>
      </c>
      <c r="L50" s="6">
        <f t="shared" si="48"/>
        <v>0</v>
      </c>
      <c r="M50" s="6">
        <f t="shared" si="48"/>
        <v>165</v>
      </c>
      <c r="N50" s="6">
        <f t="shared" si="48"/>
        <v>0</v>
      </c>
      <c r="O50" s="6">
        <f t="shared" si="48"/>
        <v>45</v>
      </c>
      <c r="P50" s="6">
        <f t="shared" si="48"/>
        <v>0</v>
      </c>
      <c r="Q50" s="6">
        <f t="shared" si="48"/>
        <v>0</v>
      </c>
      <c r="R50" s="7">
        <f t="shared" si="48"/>
        <v>70</v>
      </c>
      <c r="S50" s="7">
        <f t="shared" si="48"/>
        <v>18</v>
      </c>
      <c r="T50" s="7">
        <f t="shared" si="48"/>
        <v>31.2</v>
      </c>
      <c r="U50" s="11">
        <f t="shared" si="48"/>
        <v>165</v>
      </c>
      <c r="V50" s="10">
        <f t="shared" si="48"/>
        <v>0</v>
      </c>
      <c r="W50" s="11">
        <f t="shared" si="48"/>
        <v>45</v>
      </c>
      <c r="X50" s="10">
        <f t="shared" si="48"/>
        <v>0</v>
      </c>
      <c r="Y50" s="11">
        <f t="shared" si="48"/>
        <v>0</v>
      </c>
      <c r="Z50" s="10">
        <f t="shared" si="48"/>
        <v>0</v>
      </c>
      <c r="AA50" s="7">
        <f t="shared" si="48"/>
        <v>19</v>
      </c>
      <c r="AB50" s="11">
        <f t="shared" si="48"/>
        <v>0</v>
      </c>
      <c r="AC50" s="10">
        <f t="shared" si="48"/>
        <v>0</v>
      </c>
      <c r="AD50" s="11">
        <f t="shared" si="48"/>
        <v>30</v>
      </c>
      <c r="AE50" s="10">
        <f t="shared" si="48"/>
        <v>0</v>
      </c>
      <c r="AF50" s="11">
        <f t="shared" si="48"/>
        <v>0</v>
      </c>
      <c r="AG50" s="10">
        <f t="shared" si="48"/>
        <v>0</v>
      </c>
      <c r="AH50" s="11">
        <f t="shared" si="48"/>
        <v>0</v>
      </c>
      <c r="AI50" s="10">
        <f t="shared" si="48"/>
        <v>0</v>
      </c>
      <c r="AJ50" s="11">
        <f t="shared" si="48"/>
        <v>0</v>
      </c>
      <c r="AK50" s="10">
        <f t="shared" si="48"/>
        <v>0</v>
      </c>
      <c r="AL50" s="11">
        <f t="shared" ref="AL50:BQ50" si="49">SUM(AL30:AL49)</f>
        <v>0</v>
      </c>
      <c r="AM50" s="10">
        <f t="shared" si="49"/>
        <v>0</v>
      </c>
      <c r="AN50" s="7">
        <f t="shared" si="49"/>
        <v>3</v>
      </c>
      <c r="AO50" s="7">
        <f t="shared" si="49"/>
        <v>22</v>
      </c>
      <c r="AP50" s="11">
        <f t="shared" si="49"/>
        <v>105</v>
      </c>
      <c r="AQ50" s="10">
        <f t="shared" si="49"/>
        <v>0</v>
      </c>
      <c r="AR50" s="11">
        <f t="shared" si="49"/>
        <v>60</v>
      </c>
      <c r="AS50" s="10">
        <f t="shared" si="49"/>
        <v>0</v>
      </c>
      <c r="AT50" s="11">
        <f t="shared" si="49"/>
        <v>0</v>
      </c>
      <c r="AU50" s="10">
        <f t="shared" si="49"/>
        <v>0</v>
      </c>
      <c r="AV50" s="7">
        <f t="shared" si="49"/>
        <v>17</v>
      </c>
      <c r="AW50" s="11">
        <f t="shared" si="49"/>
        <v>0</v>
      </c>
      <c r="AX50" s="10">
        <f t="shared" si="49"/>
        <v>0</v>
      </c>
      <c r="AY50" s="11">
        <f t="shared" si="49"/>
        <v>15</v>
      </c>
      <c r="AZ50" s="10">
        <f t="shared" si="49"/>
        <v>0</v>
      </c>
      <c r="BA50" s="11">
        <f t="shared" si="49"/>
        <v>0</v>
      </c>
      <c r="BB50" s="10">
        <f t="shared" si="49"/>
        <v>0</v>
      </c>
      <c r="BC50" s="11">
        <f t="shared" si="49"/>
        <v>30</v>
      </c>
      <c r="BD50" s="10">
        <f t="shared" si="49"/>
        <v>0</v>
      </c>
      <c r="BE50" s="11">
        <f t="shared" si="49"/>
        <v>0</v>
      </c>
      <c r="BF50" s="10">
        <f t="shared" si="49"/>
        <v>0</v>
      </c>
      <c r="BG50" s="11">
        <f t="shared" si="49"/>
        <v>0</v>
      </c>
      <c r="BH50" s="10">
        <f t="shared" si="49"/>
        <v>0</v>
      </c>
      <c r="BI50" s="7">
        <f t="shared" si="49"/>
        <v>4</v>
      </c>
      <c r="BJ50" s="7">
        <f t="shared" si="49"/>
        <v>21</v>
      </c>
      <c r="BK50" s="11">
        <f t="shared" si="49"/>
        <v>120</v>
      </c>
      <c r="BL50" s="10">
        <f t="shared" si="49"/>
        <v>0</v>
      </c>
      <c r="BM50" s="11">
        <f t="shared" si="49"/>
        <v>60</v>
      </c>
      <c r="BN50" s="10">
        <f t="shared" si="49"/>
        <v>0</v>
      </c>
      <c r="BO50" s="11">
        <f t="shared" si="49"/>
        <v>0</v>
      </c>
      <c r="BP50" s="10">
        <f t="shared" si="49"/>
        <v>0</v>
      </c>
      <c r="BQ50" s="7">
        <f t="shared" si="49"/>
        <v>14</v>
      </c>
      <c r="BR50" s="11">
        <f t="shared" ref="BR50:CW50" si="50">SUM(BR30:BR49)</f>
        <v>0</v>
      </c>
      <c r="BS50" s="10">
        <f t="shared" si="50"/>
        <v>0</v>
      </c>
      <c r="BT50" s="11">
        <f t="shared" si="50"/>
        <v>90</v>
      </c>
      <c r="BU50" s="10">
        <f t="shared" si="50"/>
        <v>0</v>
      </c>
      <c r="BV50" s="11">
        <f t="shared" si="50"/>
        <v>0</v>
      </c>
      <c r="BW50" s="10">
        <f t="shared" si="50"/>
        <v>0</v>
      </c>
      <c r="BX50" s="11">
        <f t="shared" si="50"/>
        <v>15</v>
      </c>
      <c r="BY50" s="10">
        <f t="shared" si="50"/>
        <v>0</v>
      </c>
      <c r="BZ50" s="11">
        <f t="shared" si="50"/>
        <v>0</v>
      </c>
      <c r="CA50" s="10">
        <f t="shared" si="50"/>
        <v>0</v>
      </c>
      <c r="CB50" s="11">
        <f t="shared" si="50"/>
        <v>0</v>
      </c>
      <c r="CC50" s="10">
        <f t="shared" si="50"/>
        <v>0</v>
      </c>
      <c r="CD50" s="7">
        <f t="shared" si="50"/>
        <v>9</v>
      </c>
      <c r="CE50" s="7">
        <f t="shared" si="50"/>
        <v>23</v>
      </c>
      <c r="CF50" s="11">
        <f t="shared" si="50"/>
        <v>15</v>
      </c>
      <c r="CG50" s="10">
        <f t="shared" si="50"/>
        <v>0</v>
      </c>
      <c r="CH50" s="11">
        <f t="shared" si="50"/>
        <v>0</v>
      </c>
      <c r="CI50" s="10">
        <f t="shared" si="50"/>
        <v>0</v>
      </c>
      <c r="CJ50" s="11">
        <f t="shared" si="50"/>
        <v>0</v>
      </c>
      <c r="CK50" s="10">
        <f t="shared" si="50"/>
        <v>0</v>
      </c>
      <c r="CL50" s="7">
        <f t="shared" si="50"/>
        <v>2</v>
      </c>
      <c r="CM50" s="11">
        <f t="shared" si="50"/>
        <v>0</v>
      </c>
      <c r="CN50" s="10">
        <f t="shared" si="50"/>
        <v>0</v>
      </c>
      <c r="CO50" s="11">
        <f t="shared" si="50"/>
        <v>30</v>
      </c>
      <c r="CP50" s="10">
        <f t="shared" si="50"/>
        <v>0</v>
      </c>
      <c r="CQ50" s="11">
        <f t="shared" si="50"/>
        <v>0</v>
      </c>
      <c r="CR50" s="10">
        <f t="shared" si="50"/>
        <v>0</v>
      </c>
      <c r="CS50" s="11">
        <f t="shared" si="50"/>
        <v>0</v>
      </c>
      <c r="CT50" s="10">
        <f t="shared" si="50"/>
        <v>0</v>
      </c>
      <c r="CU50" s="11">
        <f t="shared" si="50"/>
        <v>0</v>
      </c>
      <c r="CV50" s="10">
        <f t="shared" si="50"/>
        <v>0</v>
      </c>
      <c r="CW50" s="11">
        <f t="shared" si="50"/>
        <v>0</v>
      </c>
      <c r="CX50" s="10">
        <f t="shared" ref="CX50:EC50" si="51">SUM(CX30:CX49)</f>
        <v>0</v>
      </c>
      <c r="CY50" s="7">
        <f t="shared" si="51"/>
        <v>2</v>
      </c>
      <c r="CZ50" s="7">
        <f t="shared" si="51"/>
        <v>4</v>
      </c>
      <c r="DA50" s="11">
        <f t="shared" si="51"/>
        <v>0</v>
      </c>
      <c r="DB50" s="10">
        <f t="shared" si="51"/>
        <v>0</v>
      </c>
      <c r="DC50" s="11">
        <f t="shared" si="51"/>
        <v>0</v>
      </c>
      <c r="DD50" s="10">
        <f t="shared" si="51"/>
        <v>0</v>
      </c>
      <c r="DE50" s="11">
        <f t="shared" si="51"/>
        <v>0</v>
      </c>
      <c r="DF50" s="10">
        <f t="shared" si="51"/>
        <v>0</v>
      </c>
      <c r="DG50" s="7">
        <f t="shared" si="51"/>
        <v>0</v>
      </c>
      <c r="DH50" s="11">
        <f t="shared" si="51"/>
        <v>0</v>
      </c>
      <c r="DI50" s="10">
        <f t="shared" si="51"/>
        <v>0</v>
      </c>
      <c r="DJ50" s="11">
        <f t="shared" si="51"/>
        <v>0</v>
      </c>
      <c r="DK50" s="10">
        <f t="shared" si="51"/>
        <v>0</v>
      </c>
      <c r="DL50" s="11">
        <f t="shared" si="51"/>
        <v>0</v>
      </c>
      <c r="DM50" s="10">
        <f t="shared" si="51"/>
        <v>0</v>
      </c>
      <c r="DN50" s="11">
        <f t="shared" si="51"/>
        <v>0</v>
      </c>
      <c r="DO50" s="10">
        <f t="shared" si="51"/>
        <v>0</v>
      </c>
      <c r="DP50" s="11">
        <f t="shared" si="51"/>
        <v>0</v>
      </c>
      <c r="DQ50" s="10">
        <f t="shared" si="51"/>
        <v>0</v>
      </c>
      <c r="DR50" s="11">
        <f t="shared" si="51"/>
        <v>0</v>
      </c>
      <c r="DS50" s="10">
        <f t="shared" si="51"/>
        <v>0</v>
      </c>
      <c r="DT50" s="7">
        <f t="shared" si="51"/>
        <v>0</v>
      </c>
      <c r="DU50" s="7">
        <f t="shared" si="51"/>
        <v>0</v>
      </c>
      <c r="DV50" s="11">
        <f t="shared" si="51"/>
        <v>0</v>
      </c>
      <c r="DW50" s="10">
        <f t="shared" si="51"/>
        <v>0</v>
      </c>
      <c r="DX50" s="11">
        <f t="shared" si="51"/>
        <v>0</v>
      </c>
      <c r="DY50" s="10">
        <f t="shared" si="51"/>
        <v>0</v>
      </c>
      <c r="DZ50" s="11">
        <f t="shared" si="51"/>
        <v>0</v>
      </c>
      <c r="EA50" s="10">
        <f t="shared" si="51"/>
        <v>0</v>
      </c>
      <c r="EB50" s="7">
        <f t="shared" si="51"/>
        <v>0</v>
      </c>
      <c r="EC50" s="11">
        <f t="shared" si="51"/>
        <v>0</v>
      </c>
      <c r="ED50" s="10">
        <f t="shared" ref="ED50:FI50" si="52">SUM(ED30:ED49)</f>
        <v>0</v>
      </c>
      <c r="EE50" s="11">
        <f t="shared" si="52"/>
        <v>0</v>
      </c>
      <c r="EF50" s="10">
        <f t="shared" si="52"/>
        <v>0</v>
      </c>
      <c r="EG50" s="11">
        <f t="shared" si="52"/>
        <v>0</v>
      </c>
      <c r="EH50" s="10">
        <f t="shared" si="52"/>
        <v>0</v>
      </c>
      <c r="EI50" s="11">
        <f t="shared" si="52"/>
        <v>0</v>
      </c>
      <c r="EJ50" s="10">
        <f t="shared" si="52"/>
        <v>0</v>
      </c>
      <c r="EK50" s="11">
        <f t="shared" si="52"/>
        <v>0</v>
      </c>
      <c r="EL50" s="10">
        <f t="shared" si="52"/>
        <v>0</v>
      </c>
      <c r="EM50" s="11">
        <f t="shared" si="52"/>
        <v>0</v>
      </c>
      <c r="EN50" s="10">
        <f t="shared" si="52"/>
        <v>0</v>
      </c>
      <c r="EO50" s="7">
        <f t="shared" si="52"/>
        <v>0</v>
      </c>
      <c r="EP50" s="7">
        <f t="shared" si="52"/>
        <v>0</v>
      </c>
      <c r="EQ50" s="11">
        <f t="shared" si="52"/>
        <v>0</v>
      </c>
      <c r="ER50" s="10">
        <f t="shared" si="52"/>
        <v>0</v>
      </c>
      <c r="ES50" s="11">
        <f t="shared" si="52"/>
        <v>0</v>
      </c>
      <c r="ET50" s="10">
        <f t="shared" si="52"/>
        <v>0</v>
      </c>
      <c r="EU50" s="11">
        <f t="shared" si="52"/>
        <v>0</v>
      </c>
      <c r="EV50" s="10">
        <f t="shared" si="52"/>
        <v>0</v>
      </c>
      <c r="EW50" s="7">
        <f t="shared" si="52"/>
        <v>0</v>
      </c>
      <c r="EX50" s="11">
        <f t="shared" si="52"/>
        <v>0</v>
      </c>
      <c r="EY50" s="10">
        <f t="shared" si="52"/>
        <v>0</v>
      </c>
      <c r="EZ50" s="11">
        <f t="shared" si="52"/>
        <v>0</v>
      </c>
      <c r="FA50" s="10">
        <f t="shared" si="52"/>
        <v>0</v>
      </c>
      <c r="FB50" s="11">
        <f t="shared" si="52"/>
        <v>0</v>
      </c>
      <c r="FC50" s="10">
        <f t="shared" si="52"/>
        <v>0</v>
      </c>
      <c r="FD50" s="11">
        <f t="shared" si="52"/>
        <v>0</v>
      </c>
      <c r="FE50" s="10">
        <f t="shared" si="52"/>
        <v>0</v>
      </c>
      <c r="FF50" s="11">
        <f t="shared" si="52"/>
        <v>0</v>
      </c>
      <c r="FG50" s="10">
        <f t="shared" si="52"/>
        <v>0</v>
      </c>
      <c r="FH50" s="11">
        <f t="shared" si="52"/>
        <v>0</v>
      </c>
      <c r="FI50" s="10">
        <f t="shared" si="52"/>
        <v>0</v>
      </c>
      <c r="FJ50" s="7">
        <f t="shared" ref="FJ50:GF50" si="53">SUM(FJ30:FJ49)</f>
        <v>0</v>
      </c>
      <c r="FK50" s="7">
        <f t="shared" si="53"/>
        <v>0</v>
      </c>
      <c r="FL50" s="11">
        <f t="shared" si="53"/>
        <v>0</v>
      </c>
      <c r="FM50" s="10">
        <f t="shared" si="53"/>
        <v>0</v>
      </c>
      <c r="FN50" s="11">
        <f t="shared" si="53"/>
        <v>0</v>
      </c>
      <c r="FO50" s="10">
        <f t="shared" si="53"/>
        <v>0</v>
      </c>
      <c r="FP50" s="11">
        <f t="shared" si="53"/>
        <v>0</v>
      </c>
      <c r="FQ50" s="10">
        <f t="shared" si="53"/>
        <v>0</v>
      </c>
      <c r="FR50" s="7">
        <f t="shared" si="53"/>
        <v>0</v>
      </c>
      <c r="FS50" s="11">
        <f t="shared" si="53"/>
        <v>0</v>
      </c>
      <c r="FT50" s="10">
        <f t="shared" si="53"/>
        <v>0</v>
      </c>
      <c r="FU50" s="11">
        <f t="shared" si="53"/>
        <v>0</v>
      </c>
      <c r="FV50" s="10">
        <f t="shared" si="53"/>
        <v>0</v>
      </c>
      <c r="FW50" s="11">
        <f t="shared" si="53"/>
        <v>0</v>
      </c>
      <c r="FX50" s="10">
        <f t="shared" si="53"/>
        <v>0</v>
      </c>
      <c r="FY50" s="11">
        <f t="shared" si="53"/>
        <v>0</v>
      </c>
      <c r="FZ50" s="10">
        <f t="shared" si="53"/>
        <v>0</v>
      </c>
      <c r="GA50" s="11">
        <f t="shared" si="53"/>
        <v>0</v>
      </c>
      <c r="GB50" s="10">
        <f t="shared" si="53"/>
        <v>0</v>
      </c>
      <c r="GC50" s="11">
        <f t="shared" si="53"/>
        <v>0</v>
      </c>
      <c r="GD50" s="10">
        <f t="shared" si="53"/>
        <v>0</v>
      </c>
      <c r="GE50" s="7">
        <f t="shared" si="53"/>
        <v>0</v>
      </c>
      <c r="GF50" s="7">
        <f t="shared" si="53"/>
        <v>0</v>
      </c>
    </row>
    <row r="51" spans="1:188" ht="20.100000000000001" customHeight="1" x14ac:dyDescent="0.2">
      <c r="A51" s="19" t="s">
        <v>122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9"/>
      <c r="GF51" s="13"/>
    </row>
    <row r="52" spans="1:188" x14ac:dyDescent="0.2">
      <c r="A52" s="6"/>
      <c r="B52" s="6"/>
      <c r="C52" s="6"/>
      <c r="D52" s="6" t="s">
        <v>123</v>
      </c>
      <c r="E52" s="3" t="s">
        <v>124</v>
      </c>
      <c r="F52" s="6">
        <f t="shared" ref="F52:F68" si="54">COUNTIF(U52:GD52,"e")</f>
        <v>1</v>
      </c>
      <c r="G52" s="6">
        <f t="shared" ref="G52:G68" si="55">COUNTIF(U52:GD52,"z")</f>
        <v>1</v>
      </c>
      <c r="H52" s="6">
        <f t="shared" ref="H52:H79" si="56">SUM(I52:Q52)</f>
        <v>60</v>
      </c>
      <c r="I52" s="6">
        <f t="shared" ref="I52:I79" si="57">U52+AP52+BK52+CF52+DA52+DV52+EQ52+FL52</f>
        <v>30</v>
      </c>
      <c r="J52" s="6">
        <f t="shared" ref="J52:J79" si="58">W52+AR52+BM52+CH52+DC52+DX52+ES52+FN52</f>
        <v>30</v>
      </c>
      <c r="K52" s="6">
        <f t="shared" ref="K52:K79" si="59">Y52+AT52+BO52+CJ52+DE52+DZ52+EU52+FP52</f>
        <v>0</v>
      </c>
      <c r="L52" s="6">
        <f t="shared" ref="L52:L79" si="60">AB52+AW52+BR52+CM52+DH52+EC52+EX52+FS52</f>
        <v>0</v>
      </c>
      <c r="M52" s="6">
        <f t="shared" ref="M52:M79" si="61">AD52+AY52+BT52+CO52+DJ52+EE52+EZ52+FU52</f>
        <v>0</v>
      </c>
      <c r="N52" s="6">
        <f t="shared" ref="N52:N79" si="62">AF52+BA52+BV52+CQ52+DL52+EG52+FB52+FW52</f>
        <v>0</v>
      </c>
      <c r="O52" s="6">
        <f t="shared" ref="O52:O79" si="63">AH52+BC52+BX52+CS52+DN52+EI52+FD52+FY52</f>
        <v>0</v>
      </c>
      <c r="P52" s="6">
        <f t="shared" ref="P52:P79" si="64">AJ52+BE52+BZ52+CU52+DP52+EK52+FF52+GA52</f>
        <v>0</v>
      </c>
      <c r="Q52" s="6">
        <f t="shared" ref="Q52:Q79" si="65">AL52+BG52+CB52+CW52+DR52+EM52+FH52+GC52</f>
        <v>0</v>
      </c>
      <c r="R52" s="7">
        <f t="shared" ref="R52:R79" si="66">AO52+BJ52+CE52+CZ52+DU52+EP52+FK52+GF52</f>
        <v>5</v>
      </c>
      <c r="S52" s="7">
        <f t="shared" ref="S52:S79" si="67">AN52+BI52+CD52+CY52+DT52+EO52+FJ52+GE52</f>
        <v>0</v>
      </c>
      <c r="T52" s="7">
        <v>2.4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ref="AO52:AO79" si="68">AA52+AN52</f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ref="BJ52:BJ79" si="69">AV52+BI52</f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ref="CE52:CE79" si="70">BQ52+CD52</f>
        <v>0</v>
      </c>
      <c r="CF52" s="11">
        <v>30</v>
      </c>
      <c r="CG52" s="10" t="s">
        <v>71</v>
      </c>
      <c r="CH52" s="11">
        <v>30</v>
      </c>
      <c r="CI52" s="10" t="s">
        <v>61</v>
      </c>
      <c r="CJ52" s="11"/>
      <c r="CK52" s="10"/>
      <c r="CL52" s="7">
        <v>5</v>
      </c>
      <c r="CM52" s="11"/>
      <c r="CN52" s="10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ref="CZ52:CZ79" si="71">CL52+CY52</f>
        <v>5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ref="DU52:DU79" si="72">DG52+DT52</f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ref="EP52:EP79" si="73">EB52+EO52</f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ref="FK52:FK79" si="74">EW52+FJ52</f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ref="GF52:GF79" si="75">FR52+GE52</f>
        <v>0</v>
      </c>
    </row>
    <row r="53" spans="1:188" x14ac:dyDescent="0.2">
      <c r="A53" s="6"/>
      <c r="B53" s="6"/>
      <c r="C53" s="6"/>
      <c r="D53" s="6" t="s">
        <v>125</v>
      </c>
      <c r="E53" s="3" t="s">
        <v>126</v>
      </c>
      <c r="F53" s="6">
        <f t="shared" si="54"/>
        <v>0</v>
      </c>
      <c r="G53" s="6">
        <f t="shared" si="55"/>
        <v>3</v>
      </c>
      <c r="H53" s="6">
        <f t="shared" si="56"/>
        <v>60</v>
      </c>
      <c r="I53" s="6">
        <f t="shared" si="57"/>
        <v>30</v>
      </c>
      <c r="J53" s="6">
        <f t="shared" si="58"/>
        <v>0</v>
      </c>
      <c r="K53" s="6">
        <f t="shared" si="59"/>
        <v>0</v>
      </c>
      <c r="L53" s="6">
        <f t="shared" si="60"/>
        <v>0</v>
      </c>
      <c r="M53" s="6">
        <f t="shared" si="61"/>
        <v>15</v>
      </c>
      <c r="N53" s="6">
        <f t="shared" si="62"/>
        <v>0</v>
      </c>
      <c r="O53" s="6">
        <f t="shared" si="63"/>
        <v>15</v>
      </c>
      <c r="P53" s="6">
        <f t="shared" si="64"/>
        <v>0</v>
      </c>
      <c r="Q53" s="6">
        <f t="shared" si="65"/>
        <v>0</v>
      </c>
      <c r="R53" s="7">
        <f t="shared" si="66"/>
        <v>6</v>
      </c>
      <c r="S53" s="7">
        <f t="shared" si="67"/>
        <v>3</v>
      </c>
      <c r="T53" s="7">
        <v>2.4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>
        <v>30</v>
      </c>
      <c r="AQ53" s="10" t="s">
        <v>61</v>
      </c>
      <c r="AR53" s="11"/>
      <c r="AS53" s="10"/>
      <c r="AT53" s="11"/>
      <c r="AU53" s="10"/>
      <c r="AV53" s="7">
        <v>3</v>
      </c>
      <c r="AW53" s="11"/>
      <c r="AX53" s="10"/>
      <c r="AY53" s="11">
        <v>15</v>
      </c>
      <c r="AZ53" s="10" t="s">
        <v>61</v>
      </c>
      <c r="BA53" s="11"/>
      <c r="BB53" s="10"/>
      <c r="BC53" s="11">
        <v>15</v>
      </c>
      <c r="BD53" s="10" t="s">
        <v>61</v>
      </c>
      <c r="BE53" s="11"/>
      <c r="BF53" s="10"/>
      <c r="BG53" s="11"/>
      <c r="BH53" s="10"/>
      <c r="BI53" s="7">
        <v>3</v>
      </c>
      <c r="BJ53" s="7">
        <f t="shared" si="69"/>
        <v>6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0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11"/>
      <c r="DF53" s="10"/>
      <c r="DG53" s="7"/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">
      <c r="A54" s="6"/>
      <c r="B54" s="6"/>
      <c r="C54" s="6"/>
      <c r="D54" s="6" t="s">
        <v>127</v>
      </c>
      <c r="E54" s="3" t="s">
        <v>128</v>
      </c>
      <c r="F54" s="6">
        <f t="shared" si="54"/>
        <v>1</v>
      </c>
      <c r="G54" s="6">
        <f t="shared" si="55"/>
        <v>1</v>
      </c>
      <c r="H54" s="6">
        <f t="shared" si="56"/>
        <v>75</v>
      </c>
      <c r="I54" s="6">
        <f t="shared" si="57"/>
        <v>45</v>
      </c>
      <c r="J54" s="6">
        <f t="shared" si="58"/>
        <v>30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6</v>
      </c>
      <c r="S54" s="7">
        <f t="shared" si="67"/>
        <v>0</v>
      </c>
      <c r="T54" s="7">
        <v>3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0"/>
        <v>0</v>
      </c>
      <c r="CF54" s="11">
        <v>45</v>
      </c>
      <c r="CG54" s="10" t="s">
        <v>71</v>
      </c>
      <c r="CH54" s="11">
        <v>30</v>
      </c>
      <c r="CI54" s="10" t="s">
        <v>61</v>
      </c>
      <c r="CJ54" s="11"/>
      <c r="CK54" s="10"/>
      <c r="CL54" s="7">
        <v>6</v>
      </c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6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">
      <c r="A55" s="6"/>
      <c r="B55" s="6"/>
      <c r="C55" s="6"/>
      <c r="D55" s="6" t="s">
        <v>129</v>
      </c>
      <c r="E55" s="3" t="s">
        <v>130</v>
      </c>
      <c r="F55" s="6">
        <f t="shared" si="54"/>
        <v>0</v>
      </c>
      <c r="G55" s="6">
        <f t="shared" si="55"/>
        <v>3</v>
      </c>
      <c r="H55" s="6">
        <f t="shared" si="56"/>
        <v>45</v>
      </c>
      <c r="I55" s="6">
        <f t="shared" si="57"/>
        <v>15</v>
      </c>
      <c r="J55" s="6">
        <f t="shared" si="58"/>
        <v>15</v>
      </c>
      <c r="K55" s="6">
        <f t="shared" si="59"/>
        <v>0</v>
      </c>
      <c r="L55" s="6">
        <f t="shared" si="60"/>
        <v>0</v>
      </c>
      <c r="M55" s="6">
        <f t="shared" si="61"/>
        <v>0</v>
      </c>
      <c r="N55" s="6">
        <f t="shared" si="62"/>
        <v>0</v>
      </c>
      <c r="O55" s="6">
        <f t="shared" si="63"/>
        <v>15</v>
      </c>
      <c r="P55" s="6">
        <f t="shared" si="64"/>
        <v>0</v>
      </c>
      <c r="Q55" s="6">
        <f t="shared" si="65"/>
        <v>0</v>
      </c>
      <c r="R55" s="7">
        <f t="shared" si="66"/>
        <v>4</v>
      </c>
      <c r="S55" s="7">
        <f t="shared" si="67"/>
        <v>2</v>
      </c>
      <c r="T55" s="7">
        <v>1.8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>
        <v>15</v>
      </c>
      <c r="CG55" s="10" t="s">
        <v>61</v>
      </c>
      <c r="CH55" s="11">
        <v>15</v>
      </c>
      <c r="CI55" s="10" t="s">
        <v>61</v>
      </c>
      <c r="CJ55" s="11"/>
      <c r="CK55" s="10"/>
      <c r="CL55" s="7">
        <v>2</v>
      </c>
      <c r="CM55" s="11"/>
      <c r="CN55" s="10"/>
      <c r="CO55" s="11"/>
      <c r="CP55" s="10"/>
      <c r="CQ55" s="11"/>
      <c r="CR55" s="10"/>
      <c r="CS55" s="11">
        <v>15</v>
      </c>
      <c r="CT55" s="10" t="s">
        <v>61</v>
      </c>
      <c r="CU55" s="11"/>
      <c r="CV55" s="10"/>
      <c r="CW55" s="11"/>
      <c r="CX55" s="10"/>
      <c r="CY55" s="7">
        <v>2</v>
      </c>
      <c r="CZ55" s="7">
        <f t="shared" si="71"/>
        <v>4</v>
      </c>
      <c r="DA55" s="11"/>
      <c r="DB55" s="10"/>
      <c r="DC55" s="11"/>
      <c r="DD55" s="10"/>
      <c r="DE55" s="11"/>
      <c r="DF55" s="10"/>
      <c r="DG55" s="7"/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">
      <c r="A56" s="6"/>
      <c r="B56" s="6"/>
      <c r="C56" s="6"/>
      <c r="D56" s="6" t="s">
        <v>131</v>
      </c>
      <c r="E56" s="3" t="s">
        <v>132</v>
      </c>
      <c r="F56" s="6">
        <f t="shared" si="54"/>
        <v>0</v>
      </c>
      <c r="G56" s="6">
        <f t="shared" si="55"/>
        <v>3</v>
      </c>
      <c r="H56" s="6">
        <f t="shared" si="56"/>
        <v>60</v>
      </c>
      <c r="I56" s="6">
        <f t="shared" si="57"/>
        <v>30</v>
      </c>
      <c r="J56" s="6">
        <f t="shared" si="58"/>
        <v>15</v>
      </c>
      <c r="K56" s="6">
        <f t="shared" si="59"/>
        <v>0</v>
      </c>
      <c r="L56" s="6">
        <f t="shared" si="60"/>
        <v>0</v>
      </c>
      <c r="M56" s="6">
        <f t="shared" si="61"/>
        <v>15</v>
      </c>
      <c r="N56" s="6">
        <f t="shared" si="62"/>
        <v>0</v>
      </c>
      <c r="O56" s="6">
        <f t="shared" si="63"/>
        <v>0</v>
      </c>
      <c r="P56" s="6">
        <f t="shared" si="64"/>
        <v>0</v>
      </c>
      <c r="Q56" s="6">
        <f t="shared" si="65"/>
        <v>0</v>
      </c>
      <c r="R56" s="7">
        <f t="shared" si="66"/>
        <v>5</v>
      </c>
      <c r="S56" s="7">
        <f t="shared" si="67"/>
        <v>1</v>
      </c>
      <c r="T56" s="7">
        <v>2.4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0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>
        <v>30</v>
      </c>
      <c r="DB56" s="10" t="s">
        <v>61</v>
      </c>
      <c r="DC56" s="11">
        <v>15</v>
      </c>
      <c r="DD56" s="10" t="s">
        <v>61</v>
      </c>
      <c r="DE56" s="11"/>
      <c r="DF56" s="10"/>
      <c r="DG56" s="7">
        <v>4</v>
      </c>
      <c r="DH56" s="11"/>
      <c r="DI56" s="10"/>
      <c r="DJ56" s="11">
        <v>15</v>
      </c>
      <c r="DK56" s="10" t="s">
        <v>61</v>
      </c>
      <c r="DL56" s="11"/>
      <c r="DM56" s="10"/>
      <c r="DN56" s="11"/>
      <c r="DO56" s="10"/>
      <c r="DP56" s="11"/>
      <c r="DQ56" s="10"/>
      <c r="DR56" s="11"/>
      <c r="DS56" s="10"/>
      <c r="DT56" s="7">
        <v>1</v>
      </c>
      <c r="DU56" s="7">
        <f t="shared" si="72"/>
        <v>5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">
      <c r="A57" s="6"/>
      <c r="B57" s="6"/>
      <c r="C57" s="6"/>
      <c r="D57" s="6" t="s">
        <v>133</v>
      </c>
      <c r="E57" s="3" t="s">
        <v>134</v>
      </c>
      <c r="F57" s="6">
        <f t="shared" si="54"/>
        <v>0</v>
      </c>
      <c r="G57" s="6">
        <f t="shared" si="55"/>
        <v>3</v>
      </c>
      <c r="H57" s="6">
        <f t="shared" si="56"/>
        <v>60</v>
      </c>
      <c r="I57" s="6">
        <f t="shared" si="57"/>
        <v>30</v>
      </c>
      <c r="J57" s="6">
        <f t="shared" si="58"/>
        <v>15</v>
      </c>
      <c r="K57" s="6">
        <f t="shared" si="59"/>
        <v>0</v>
      </c>
      <c r="L57" s="6">
        <f t="shared" si="60"/>
        <v>0</v>
      </c>
      <c r="M57" s="6">
        <f t="shared" si="61"/>
        <v>15</v>
      </c>
      <c r="N57" s="6">
        <f t="shared" si="62"/>
        <v>0</v>
      </c>
      <c r="O57" s="6">
        <f t="shared" si="63"/>
        <v>0</v>
      </c>
      <c r="P57" s="6">
        <f t="shared" si="64"/>
        <v>0</v>
      </c>
      <c r="Q57" s="6">
        <f t="shared" si="65"/>
        <v>0</v>
      </c>
      <c r="R57" s="7">
        <f t="shared" si="66"/>
        <v>5</v>
      </c>
      <c r="S57" s="7">
        <f t="shared" si="67"/>
        <v>1.6</v>
      </c>
      <c r="T57" s="7">
        <v>2.4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>
        <v>30</v>
      </c>
      <c r="CG57" s="10" t="s">
        <v>61</v>
      </c>
      <c r="CH57" s="11">
        <v>15</v>
      </c>
      <c r="CI57" s="10" t="s">
        <v>61</v>
      </c>
      <c r="CJ57" s="11"/>
      <c r="CK57" s="10"/>
      <c r="CL57" s="7">
        <v>3.4</v>
      </c>
      <c r="CM57" s="11"/>
      <c r="CN57" s="10"/>
      <c r="CO57" s="11">
        <v>15</v>
      </c>
      <c r="CP57" s="10" t="s">
        <v>61</v>
      </c>
      <c r="CQ57" s="11"/>
      <c r="CR57" s="10"/>
      <c r="CS57" s="11"/>
      <c r="CT57" s="10"/>
      <c r="CU57" s="11"/>
      <c r="CV57" s="10"/>
      <c r="CW57" s="11"/>
      <c r="CX57" s="10"/>
      <c r="CY57" s="7">
        <v>1.6</v>
      </c>
      <c r="CZ57" s="7">
        <f t="shared" si="71"/>
        <v>5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7"/>
      <c r="EC57" s="11"/>
      <c r="ED57" s="10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">
      <c r="A58" s="6"/>
      <c r="B58" s="6"/>
      <c r="C58" s="6"/>
      <c r="D58" s="6" t="s">
        <v>135</v>
      </c>
      <c r="E58" s="3" t="s">
        <v>136</v>
      </c>
      <c r="F58" s="6">
        <f t="shared" si="54"/>
        <v>0</v>
      </c>
      <c r="G58" s="6">
        <f t="shared" si="55"/>
        <v>2</v>
      </c>
      <c r="H58" s="6">
        <f t="shared" si="56"/>
        <v>45</v>
      </c>
      <c r="I58" s="6">
        <f t="shared" si="57"/>
        <v>30</v>
      </c>
      <c r="J58" s="6">
        <f t="shared" si="58"/>
        <v>15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4</v>
      </c>
      <c r="S58" s="7">
        <f t="shared" si="67"/>
        <v>0</v>
      </c>
      <c r="T58" s="7">
        <v>1.8</v>
      </c>
      <c r="U58" s="11">
        <v>30</v>
      </c>
      <c r="V58" s="10" t="s">
        <v>61</v>
      </c>
      <c r="W58" s="11">
        <v>15</v>
      </c>
      <c r="X58" s="10" t="s">
        <v>61</v>
      </c>
      <c r="Y58" s="11"/>
      <c r="Z58" s="10"/>
      <c r="AA58" s="7">
        <v>4</v>
      </c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4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7"/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1"/>
        <v>0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">
      <c r="A59" s="6"/>
      <c r="B59" s="6"/>
      <c r="C59" s="6"/>
      <c r="D59" s="6" t="s">
        <v>137</v>
      </c>
      <c r="E59" s="3" t="s">
        <v>138</v>
      </c>
      <c r="F59" s="6">
        <f t="shared" si="54"/>
        <v>0</v>
      </c>
      <c r="G59" s="6">
        <f t="shared" si="55"/>
        <v>2</v>
      </c>
      <c r="H59" s="6">
        <f t="shared" si="56"/>
        <v>60</v>
      </c>
      <c r="I59" s="6">
        <f t="shared" si="57"/>
        <v>15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45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5</v>
      </c>
      <c r="S59" s="7">
        <f t="shared" si="67"/>
        <v>3.6</v>
      </c>
      <c r="T59" s="7">
        <v>2.4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>
        <v>15</v>
      </c>
      <c r="BL59" s="10" t="s">
        <v>61</v>
      </c>
      <c r="BM59" s="11"/>
      <c r="BN59" s="10"/>
      <c r="BO59" s="11"/>
      <c r="BP59" s="10"/>
      <c r="BQ59" s="7">
        <v>1.4</v>
      </c>
      <c r="BR59" s="11"/>
      <c r="BS59" s="10"/>
      <c r="BT59" s="11">
        <v>45</v>
      </c>
      <c r="BU59" s="10" t="s">
        <v>61</v>
      </c>
      <c r="BV59" s="11"/>
      <c r="BW59" s="10"/>
      <c r="BX59" s="11"/>
      <c r="BY59" s="10"/>
      <c r="BZ59" s="11"/>
      <c r="CA59" s="10"/>
      <c r="CB59" s="11"/>
      <c r="CC59" s="10"/>
      <c r="CD59" s="7">
        <v>3.6</v>
      </c>
      <c r="CE59" s="7">
        <f t="shared" si="70"/>
        <v>5</v>
      </c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1"/>
        <v>0</v>
      </c>
      <c r="DA59" s="11"/>
      <c r="DB59" s="10"/>
      <c r="DC59" s="11"/>
      <c r="DD59" s="10"/>
      <c r="DE59" s="11"/>
      <c r="DF59" s="10"/>
      <c r="DG59" s="7"/>
      <c r="DH59" s="11"/>
      <c r="DI59" s="10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">
      <c r="A60" s="6"/>
      <c r="B60" s="6"/>
      <c r="C60" s="6"/>
      <c r="D60" s="6" t="s">
        <v>139</v>
      </c>
      <c r="E60" s="3" t="s">
        <v>140</v>
      </c>
      <c r="F60" s="6">
        <f t="shared" si="54"/>
        <v>1</v>
      </c>
      <c r="G60" s="6">
        <f t="shared" si="55"/>
        <v>2</v>
      </c>
      <c r="H60" s="6">
        <f t="shared" si="56"/>
        <v>60</v>
      </c>
      <c r="I60" s="6">
        <f t="shared" si="57"/>
        <v>30</v>
      </c>
      <c r="J60" s="6">
        <f t="shared" si="58"/>
        <v>15</v>
      </c>
      <c r="K60" s="6">
        <f t="shared" si="59"/>
        <v>0</v>
      </c>
      <c r="L60" s="6">
        <f t="shared" si="60"/>
        <v>0</v>
      </c>
      <c r="M60" s="6">
        <f t="shared" si="61"/>
        <v>15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5</v>
      </c>
      <c r="S60" s="7">
        <f t="shared" si="67"/>
        <v>1</v>
      </c>
      <c r="T60" s="7">
        <v>2.4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>
        <v>30</v>
      </c>
      <c r="DB60" s="10" t="s">
        <v>71</v>
      </c>
      <c r="DC60" s="11">
        <v>15</v>
      </c>
      <c r="DD60" s="10" t="s">
        <v>61</v>
      </c>
      <c r="DE60" s="11"/>
      <c r="DF60" s="10"/>
      <c r="DG60" s="7">
        <v>4</v>
      </c>
      <c r="DH60" s="11"/>
      <c r="DI60" s="10"/>
      <c r="DJ60" s="11">
        <v>15</v>
      </c>
      <c r="DK60" s="10" t="s">
        <v>61</v>
      </c>
      <c r="DL60" s="11"/>
      <c r="DM60" s="10"/>
      <c r="DN60" s="11"/>
      <c r="DO60" s="10"/>
      <c r="DP60" s="11"/>
      <c r="DQ60" s="10"/>
      <c r="DR60" s="11"/>
      <c r="DS60" s="10"/>
      <c r="DT60" s="7">
        <v>1</v>
      </c>
      <c r="DU60" s="7">
        <f t="shared" si="72"/>
        <v>5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">
      <c r="A61" s="6"/>
      <c r="B61" s="6"/>
      <c r="C61" s="6"/>
      <c r="D61" s="6" t="s">
        <v>141</v>
      </c>
      <c r="E61" s="3" t="s">
        <v>142</v>
      </c>
      <c r="F61" s="6">
        <f t="shared" si="54"/>
        <v>0</v>
      </c>
      <c r="G61" s="6">
        <f t="shared" si="55"/>
        <v>2</v>
      </c>
      <c r="H61" s="6">
        <f t="shared" si="56"/>
        <v>30</v>
      </c>
      <c r="I61" s="6">
        <f t="shared" si="57"/>
        <v>15</v>
      </c>
      <c r="J61" s="6">
        <f t="shared" si="58"/>
        <v>15</v>
      </c>
      <c r="K61" s="6">
        <f t="shared" si="59"/>
        <v>0</v>
      </c>
      <c r="L61" s="6">
        <f t="shared" si="60"/>
        <v>0</v>
      </c>
      <c r="M61" s="6">
        <f t="shared" si="61"/>
        <v>0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6">
        <f t="shared" si="65"/>
        <v>0</v>
      </c>
      <c r="R61" s="7">
        <f t="shared" si="66"/>
        <v>3</v>
      </c>
      <c r="S61" s="7">
        <f t="shared" si="67"/>
        <v>0</v>
      </c>
      <c r="T61" s="7">
        <v>1.2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>
        <v>15</v>
      </c>
      <c r="DB61" s="10" t="s">
        <v>61</v>
      </c>
      <c r="DC61" s="11">
        <v>15</v>
      </c>
      <c r="DD61" s="10" t="s">
        <v>61</v>
      </c>
      <c r="DE61" s="11"/>
      <c r="DF61" s="10"/>
      <c r="DG61" s="7">
        <v>3</v>
      </c>
      <c r="DH61" s="11"/>
      <c r="DI61" s="10"/>
      <c r="DJ61" s="11"/>
      <c r="DK61" s="10"/>
      <c r="DL61" s="11"/>
      <c r="DM61" s="10"/>
      <c r="DN61" s="11"/>
      <c r="DO61" s="10"/>
      <c r="DP61" s="11"/>
      <c r="DQ61" s="10"/>
      <c r="DR61" s="11"/>
      <c r="DS61" s="10"/>
      <c r="DT61" s="7"/>
      <c r="DU61" s="7">
        <f t="shared" si="72"/>
        <v>3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">
      <c r="A62" s="6"/>
      <c r="B62" s="6"/>
      <c r="C62" s="6"/>
      <c r="D62" s="6" t="s">
        <v>143</v>
      </c>
      <c r="E62" s="3" t="s">
        <v>144</v>
      </c>
      <c r="F62" s="6">
        <f t="shared" si="54"/>
        <v>0</v>
      </c>
      <c r="G62" s="6">
        <f t="shared" si="55"/>
        <v>2</v>
      </c>
      <c r="H62" s="6">
        <f t="shared" si="56"/>
        <v>45</v>
      </c>
      <c r="I62" s="6">
        <f t="shared" si="57"/>
        <v>30</v>
      </c>
      <c r="J62" s="6">
        <f t="shared" si="58"/>
        <v>0</v>
      </c>
      <c r="K62" s="6">
        <f t="shared" si="59"/>
        <v>0</v>
      </c>
      <c r="L62" s="6">
        <f t="shared" si="60"/>
        <v>0</v>
      </c>
      <c r="M62" s="6">
        <f t="shared" si="61"/>
        <v>0</v>
      </c>
      <c r="N62" s="6">
        <f t="shared" si="62"/>
        <v>0</v>
      </c>
      <c r="O62" s="6">
        <f t="shared" si="63"/>
        <v>15</v>
      </c>
      <c r="P62" s="6">
        <f t="shared" si="64"/>
        <v>0</v>
      </c>
      <c r="Q62" s="6">
        <f t="shared" si="65"/>
        <v>0</v>
      </c>
      <c r="R62" s="7">
        <f t="shared" si="66"/>
        <v>3</v>
      </c>
      <c r="S62" s="7">
        <f t="shared" si="67"/>
        <v>1</v>
      </c>
      <c r="T62" s="7">
        <v>1.8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>
        <v>30</v>
      </c>
      <c r="DB62" s="10" t="s">
        <v>61</v>
      </c>
      <c r="DC62" s="11"/>
      <c r="DD62" s="10"/>
      <c r="DE62" s="11"/>
      <c r="DF62" s="10"/>
      <c r="DG62" s="7">
        <v>2</v>
      </c>
      <c r="DH62" s="11"/>
      <c r="DI62" s="10"/>
      <c r="DJ62" s="11"/>
      <c r="DK62" s="10"/>
      <c r="DL62" s="11"/>
      <c r="DM62" s="10"/>
      <c r="DN62" s="11">
        <v>15</v>
      </c>
      <c r="DO62" s="10" t="s">
        <v>61</v>
      </c>
      <c r="DP62" s="11"/>
      <c r="DQ62" s="10"/>
      <c r="DR62" s="11"/>
      <c r="DS62" s="10"/>
      <c r="DT62" s="7">
        <v>1</v>
      </c>
      <c r="DU62" s="7">
        <f t="shared" si="72"/>
        <v>3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">
      <c r="A63" s="6"/>
      <c r="B63" s="6"/>
      <c r="C63" s="6"/>
      <c r="D63" s="6" t="s">
        <v>145</v>
      </c>
      <c r="E63" s="3" t="s">
        <v>146</v>
      </c>
      <c r="F63" s="6">
        <f t="shared" si="54"/>
        <v>0</v>
      </c>
      <c r="G63" s="6">
        <f t="shared" si="55"/>
        <v>3</v>
      </c>
      <c r="H63" s="6">
        <f t="shared" si="56"/>
        <v>45</v>
      </c>
      <c r="I63" s="6">
        <f t="shared" si="57"/>
        <v>15</v>
      </c>
      <c r="J63" s="6">
        <f t="shared" si="58"/>
        <v>15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0</v>
      </c>
      <c r="O63" s="6">
        <f t="shared" si="63"/>
        <v>15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1</v>
      </c>
      <c r="T63" s="7">
        <v>1.8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>
        <v>15</v>
      </c>
      <c r="DB63" s="10" t="s">
        <v>61</v>
      </c>
      <c r="DC63" s="11">
        <v>15</v>
      </c>
      <c r="DD63" s="10" t="s">
        <v>61</v>
      </c>
      <c r="DE63" s="11"/>
      <c r="DF63" s="10"/>
      <c r="DG63" s="7">
        <v>2</v>
      </c>
      <c r="DH63" s="11"/>
      <c r="DI63" s="10"/>
      <c r="DJ63" s="11"/>
      <c r="DK63" s="10"/>
      <c r="DL63" s="11"/>
      <c r="DM63" s="10"/>
      <c r="DN63" s="11">
        <v>15</v>
      </c>
      <c r="DO63" s="10" t="s">
        <v>61</v>
      </c>
      <c r="DP63" s="11"/>
      <c r="DQ63" s="10"/>
      <c r="DR63" s="11"/>
      <c r="DS63" s="10"/>
      <c r="DT63" s="7">
        <v>1</v>
      </c>
      <c r="DU63" s="7">
        <f t="shared" si="72"/>
        <v>3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">
      <c r="A64" s="6"/>
      <c r="B64" s="6"/>
      <c r="C64" s="6"/>
      <c r="D64" s="6" t="s">
        <v>147</v>
      </c>
      <c r="E64" s="3" t="s">
        <v>148</v>
      </c>
      <c r="F64" s="6">
        <f t="shared" si="54"/>
        <v>0</v>
      </c>
      <c r="G64" s="6">
        <f t="shared" si="55"/>
        <v>2</v>
      </c>
      <c r="H64" s="6">
        <f t="shared" si="56"/>
        <v>45</v>
      </c>
      <c r="I64" s="6">
        <f t="shared" si="57"/>
        <v>30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15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4</v>
      </c>
      <c r="S64" s="7">
        <f t="shared" si="67"/>
        <v>1</v>
      </c>
      <c r="T64" s="7">
        <v>4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2"/>
        <v>0</v>
      </c>
      <c r="DV64" s="11">
        <v>30</v>
      </c>
      <c r="DW64" s="10" t="s">
        <v>61</v>
      </c>
      <c r="DX64" s="11"/>
      <c r="DY64" s="10"/>
      <c r="DZ64" s="11"/>
      <c r="EA64" s="10"/>
      <c r="EB64" s="7">
        <v>3</v>
      </c>
      <c r="EC64" s="11"/>
      <c r="ED64" s="10"/>
      <c r="EE64" s="11">
        <v>15</v>
      </c>
      <c r="EF64" s="10" t="s">
        <v>61</v>
      </c>
      <c r="EG64" s="11"/>
      <c r="EH64" s="10"/>
      <c r="EI64" s="11"/>
      <c r="EJ64" s="10"/>
      <c r="EK64" s="11"/>
      <c r="EL64" s="10"/>
      <c r="EM64" s="11"/>
      <c r="EN64" s="10"/>
      <c r="EO64" s="7">
        <v>1</v>
      </c>
      <c r="EP64" s="7">
        <f t="shared" si="73"/>
        <v>4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">
      <c r="A65" s="6"/>
      <c r="B65" s="6"/>
      <c r="C65" s="6"/>
      <c r="D65" s="6" t="s">
        <v>149</v>
      </c>
      <c r="E65" s="3" t="s">
        <v>150</v>
      </c>
      <c r="F65" s="6">
        <f t="shared" si="54"/>
        <v>0</v>
      </c>
      <c r="G65" s="6">
        <f t="shared" si="55"/>
        <v>3</v>
      </c>
      <c r="H65" s="6">
        <f t="shared" si="56"/>
        <v>60</v>
      </c>
      <c r="I65" s="6">
        <f t="shared" si="57"/>
        <v>30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15</v>
      </c>
      <c r="N65" s="6">
        <f t="shared" si="62"/>
        <v>0</v>
      </c>
      <c r="O65" s="6">
        <f t="shared" si="63"/>
        <v>15</v>
      </c>
      <c r="P65" s="6">
        <f t="shared" si="64"/>
        <v>0</v>
      </c>
      <c r="Q65" s="6">
        <f t="shared" si="65"/>
        <v>0</v>
      </c>
      <c r="R65" s="7">
        <f t="shared" si="66"/>
        <v>4</v>
      </c>
      <c r="S65" s="7">
        <f t="shared" si="67"/>
        <v>2</v>
      </c>
      <c r="T65" s="7">
        <v>2.4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2"/>
        <v>0</v>
      </c>
      <c r="DV65" s="11">
        <v>30</v>
      </c>
      <c r="DW65" s="10" t="s">
        <v>61</v>
      </c>
      <c r="DX65" s="11"/>
      <c r="DY65" s="10"/>
      <c r="DZ65" s="11"/>
      <c r="EA65" s="10"/>
      <c r="EB65" s="7">
        <v>2</v>
      </c>
      <c r="EC65" s="11"/>
      <c r="ED65" s="10"/>
      <c r="EE65" s="11">
        <v>15</v>
      </c>
      <c r="EF65" s="10" t="s">
        <v>61</v>
      </c>
      <c r="EG65" s="11"/>
      <c r="EH65" s="10"/>
      <c r="EI65" s="11">
        <v>15</v>
      </c>
      <c r="EJ65" s="10" t="s">
        <v>61</v>
      </c>
      <c r="EK65" s="11"/>
      <c r="EL65" s="10"/>
      <c r="EM65" s="11"/>
      <c r="EN65" s="10"/>
      <c r="EO65" s="7">
        <v>2</v>
      </c>
      <c r="EP65" s="7">
        <f t="shared" si="73"/>
        <v>4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">
      <c r="A66" s="6"/>
      <c r="B66" s="6"/>
      <c r="C66" s="6"/>
      <c r="D66" s="6" t="s">
        <v>151</v>
      </c>
      <c r="E66" s="3" t="s">
        <v>152</v>
      </c>
      <c r="F66" s="6">
        <f t="shared" si="54"/>
        <v>1</v>
      </c>
      <c r="G66" s="6">
        <f t="shared" si="55"/>
        <v>1</v>
      </c>
      <c r="H66" s="6">
        <f t="shared" si="56"/>
        <v>60</v>
      </c>
      <c r="I66" s="6">
        <f t="shared" si="57"/>
        <v>30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30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4</v>
      </c>
      <c r="S66" s="7">
        <f t="shared" si="67"/>
        <v>2</v>
      </c>
      <c r="T66" s="7">
        <v>2.4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2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>
        <v>30</v>
      </c>
      <c r="ER66" s="10" t="s">
        <v>71</v>
      </c>
      <c r="ES66" s="11"/>
      <c r="ET66" s="10"/>
      <c r="EU66" s="11"/>
      <c r="EV66" s="10"/>
      <c r="EW66" s="7">
        <v>2</v>
      </c>
      <c r="EX66" s="11"/>
      <c r="EY66" s="10"/>
      <c r="EZ66" s="11">
        <v>30</v>
      </c>
      <c r="FA66" s="10" t="s">
        <v>61</v>
      </c>
      <c r="FB66" s="11"/>
      <c r="FC66" s="10"/>
      <c r="FD66" s="11"/>
      <c r="FE66" s="10"/>
      <c r="FF66" s="11"/>
      <c r="FG66" s="10"/>
      <c r="FH66" s="11"/>
      <c r="FI66" s="10"/>
      <c r="FJ66" s="7">
        <v>2</v>
      </c>
      <c r="FK66" s="7">
        <f t="shared" si="74"/>
        <v>4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">
      <c r="A67" s="6"/>
      <c r="B67" s="6"/>
      <c r="C67" s="6"/>
      <c r="D67" s="6" t="s">
        <v>153</v>
      </c>
      <c r="E67" s="3" t="s">
        <v>154</v>
      </c>
      <c r="F67" s="6">
        <f t="shared" si="54"/>
        <v>0</v>
      </c>
      <c r="G67" s="6">
        <f t="shared" si="55"/>
        <v>1</v>
      </c>
      <c r="H67" s="6">
        <f t="shared" si="56"/>
        <v>30</v>
      </c>
      <c r="I67" s="6">
        <f t="shared" si="57"/>
        <v>0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30</v>
      </c>
      <c r="P67" s="6">
        <f t="shared" si="64"/>
        <v>0</v>
      </c>
      <c r="Q67" s="6">
        <f t="shared" si="65"/>
        <v>0</v>
      </c>
      <c r="R67" s="7">
        <f t="shared" si="66"/>
        <v>2</v>
      </c>
      <c r="S67" s="7">
        <f t="shared" si="67"/>
        <v>2</v>
      </c>
      <c r="T67" s="7">
        <v>1.2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/>
      <c r="EF67" s="10"/>
      <c r="EG67" s="11"/>
      <c r="EH67" s="10"/>
      <c r="EI67" s="11">
        <v>30</v>
      </c>
      <c r="EJ67" s="10" t="s">
        <v>61</v>
      </c>
      <c r="EK67" s="11"/>
      <c r="EL67" s="10"/>
      <c r="EM67" s="11"/>
      <c r="EN67" s="10"/>
      <c r="EO67" s="7">
        <v>2</v>
      </c>
      <c r="EP67" s="7">
        <f t="shared" si="73"/>
        <v>2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">
      <c r="A68" s="6"/>
      <c r="B68" s="6"/>
      <c r="C68" s="6"/>
      <c r="D68" s="6" t="s">
        <v>155</v>
      </c>
      <c r="E68" s="3" t="s">
        <v>156</v>
      </c>
      <c r="F68" s="6">
        <f t="shared" si="54"/>
        <v>0</v>
      </c>
      <c r="G68" s="6">
        <f t="shared" si="55"/>
        <v>2</v>
      </c>
      <c r="H68" s="6">
        <f t="shared" si="56"/>
        <v>30</v>
      </c>
      <c r="I68" s="6">
        <f t="shared" si="57"/>
        <v>15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15</v>
      </c>
      <c r="P68" s="6">
        <f t="shared" si="64"/>
        <v>0</v>
      </c>
      <c r="Q68" s="6">
        <f t="shared" si="65"/>
        <v>0</v>
      </c>
      <c r="R68" s="7">
        <f t="shared" si="66"/>
        <v>2</v>
      </c>
      <c r="S68" s="7">
        <f t="shared" si="67"/>
        <v>1</v>
      </c>
      <c r="T68" s="7">
        <v>1.2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11"/>
      <c r="BP68" s="10"/>
      <c r="BQ68" s="7"/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>
        <v>15</v>
      </c>
      <c r="DW68" s="10" t="s">
        <v>61</v>
      </c>
      <c r="DX68" s="11"/>
      <c r="DY68" s="10"/>
      <c r="DZ68" s="11"/>
      <c r="EA68" s="10"/>
      <c r="EB68" s="7">
        <v>1</v>
      </c>
      <c r="EC68" s="11"/>
      <c r="ED68" s="10"/>
      <c r="EE68" s="11"/>
      <c r="EF68" s="10"/>
      <c r="EG68" s="11"/>
      <c r="EH68" s="10"/>
      <c r="EI68" s="11">
        <v>15</v>
      </c>
      <c r="EJ68" s="10" t="s">
        <v>61</v>
      </c>
      <c r="EK68" s="11"/>
      <c r="EL68" s="10"/>
      <c r="EM68" s="11"/>
      <c r="EN68" s="10"/>
      <c r="EO68" s="7">
        <v>1</v>
      </c>
      <c r="EP68" s="7">
        <f t="shared" si="73"/>
        <v>2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">
      <c r="A69" s="6">
        <v>7</v>
      </c>
      <c r="B69" s="6">
        <v>1</v>
      </c>
      <c r="C69" s="6"/>
      <c r="D69" s="6"/>
      <c r="E69" s="3" t="s">
        <v>157</v>
      </c>
      <c r="F69" s="6">
        <f>$B$69*COUNTIF(U69:GD69,"e")</f>
        <v>0</v>
      </c>
      <c r="G69" s="6">
        <f>$B$69*COUNTIF(U69:GD69,"z")</f>
        <v>2</v>
      </c>
      <c r="H69" s="6">
        <f t="shared" si="56"/>
        <v>60</v>
      </c>
      <c r="I69" s="6">
        <f t="shared" si="57"/>
        <v>45</v>
      </c>
      <c r="J69" s="6">
        <f t="shared" si="58"/>
        <v>15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4</v>
      </c>
      <c r="S69" s="7">
        <f t="shared" si="67"/>
        <v>0</v>
      </c>
      <c r="T69" s="7">
        <f>$B$69*2.4</f>
        <v>2.4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11"/>
      <c r="BP69" s="10"/>
      <c r="BQ69" s="7"/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>
        <f>$B$69*45</f>
        <v>45</v>
      </c>
      <c r="DB69" s="10" t="s">
        <v>61</v>
      </c>
      <c r="DC69" s="11">
        <f>$B$69*15</f>
        <v>15</v>
      </c>
      <c r="DD69" s="10" t="s">
        <v>61</v>
      </c>
      <c r="DE69" s="11"/>
      <c r="DF69" s="10"/>
      <c r="DG69" s="7">
        <f>$B$69*4</f>
        <v>4</v>
      </c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4</v>
      </c>
      <c r="DV69" s="11"/>
      <c r="DW69" s="10"/>
      <c r="DX69" s="11"/>
      <c r="DY69" s="10"/>
      <c r="DZ69" s="11"/>
      <c r="EA69" s="10"/>
      <c r="EB69" s="7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3"/>
        <v>0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">
      <c r="A70" s="6">
        <v>8</v>
      </c>
      <c r="B70" s="6">
        <v>1</v>
      </c>
      <c r="C70" s="6"/>
      <c r="D70" s="6"/>
      <c r="E70" s="3" t="s">
        <v>158</v>
      </c>
      <c r="F70" s="6">
        <f>$B$70*COUNTIF(U70:GD70,"e")</f>
        <v>1</v>
      </c>
      <c r="G70" s="6">
        <f>$B$70*COUNTIF(U70:GD70,"z")</f>
        <v>2</v>
      </c>
      <c r="H70" s="6">
        <f t="shared" si="56"/>
        <v>60</v>
      </c>
      <c r="I70" s="6">
        <f t="shared" si="57"/>
        <v>30</v>
      </c>
      <c r="J70" s="6">
        <f t="shared" si="58"/>
        <v>15</v>
      </c>
      <c r="K70" s="6">
        <f t="shared" si="59"/>
        <v>0</v>
      </c>
      <c r="L70" s="6">
        <f t="shared" si="60"/>
        <v>0</v>
      </c>
      <c r="M70" s="6">
        <f t="shared" si="61"/>
        <v>15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4</v>
      </c>
      <c r="S70" s="7">
        <f t="shared" si="67"/>
        <v>1</v>
      </c>
      <c r="T70" s="7">
        <f>$B$70*2.4</f>
        <v>2.4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11"/>
      <c r="CK70" s="10"/>
      <c r="CL70" s="7"/>
      <c r="CM70" s="11"/>
      <c r="CN70" s="10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f>$B$70*30</f>
        <v>30</v>
      </c>
      <c r="DW70" s="10" t="s">
        <v>71</v>
      </c>
      <c r="DX70" s="11">
        <f>$B$70*15</f>
        <v>15</v>
      </c>
      <c r="DY70" s="10" t="s">
        <v>61</v>
      </c>
      <c r="DZ70" s="11"/>
      <c r="EA70" s="10"/>
      <c r="EB70" s="7">
        <f>$B$70*3</f>
        <v>3</v>
      </c>
      <c r="EC70" s="11"/>
      <c r="ED70" s="10"/>
      <c r="EE70" s="11">
        <f>$B$70*15</f>
        <v>15</v>
      </c>
      <c r="EF70" s="10" t="s">
        <v>61</v>
      </c>
      <c r="EG70" s="11"/>
      <c r="EH70" s="10"/>
      <c r="EI70" s="11"/>
      <c r="EJ70" s="10"/>
      <c r="EK70" s="11"/>
      <c r="EL70" s="10"/>
      <c r="EM70" s="11"/>
      <c r="EN70" s="10"/>
      <c r="EO70" s="7">
        <f>$B$70*1</f>
        <v>1</v>
      </c>
      <c r="EP70" s="7">
        <f t="shared" si="73"/>
        <v>4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">
      <c r="A71" s="6">
        <v>9</v>
      </c>
      <c r="B71" s="6">
        <v>1</v>
      </c>
      <c r="C71" s="6"/>
      <c r="D71" s="6"/>
      <c r="E71" s="3" t="s">
        <v>159</v>
      </c>
      <c r="F71" s="6">
        <f>$B$71*COUNTIF(U71:GD71,"e")</f>
        <v>0</v>
      </c>
      <c r="G71" s="6">
        <f>$B$71*COUNTIF(U71:GD71,"z")</f>
        <v>2</v>
      </c>
      <c r="H71" s="6">
        <f t="shared" si="56"/>
        <v>60</v>
      </c>
      <c r="I71" s="6">
        <f t="shared" si="57"/>
        <v>30</v>
      </c>
      <c r="J71" s="6">
        <f t="shared" si="58"/>
        <v>30</v>
      </c>
      <c r="K71" s="6">
        <f t="shared" si="59"/>
        <v>0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3</v>
      </c>
      <c r="S71" s="7">
        <f t="shared" si="67"/>
        <v>0</v>
      </c>
      <c r="T71" s="7">
        <f>$B$71*2.4</f>
        <v>2.4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11"/>
      <c r="CK71" s="10"/>
      <c r="CL71" s="7"/>
      <c r="CM71" s="11"/>
      <c r="CN71" s="10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>
        <f>$B$71*30</f>
        <v>30</v>
      </c>
      <c r="ER71" s="10" t="s">
        <v>61</v>
      </c>
      <c r="ES71" s="11">
        <f>$B$71*30</f>
        <v>30</v>
      </c>
      <c r="ET71" s="10" t="s">
        <v>61</v>
      </c>
      <c r="EU71" s="11"/>
      <c r="EV71" s="10"/>
      <c r="EW71" s="7">
        <f>$B$71*3</f>
        <v>3</v>
      </c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4"/>
        <v>3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">
      <c r="A72" s="6">
        <v>10</v>
      </c>
      <c r="B72" s="6">
        <v>1</v>
      </c>
      <c r="C72" s="6"/>
      <c r="D72" s="6"/>
      <c r="E72" s="3" t="s">
        <v>160</v>
      </c>
      <c r="F72" s="6">
        <f>$B$72*COUNTIF(U72:GD72,"e")</f>
        <v>0</v>
      </c>
      <c r="G72" s="6">
        <f>$B$72*COUNTIF(U72:GD72,"z")</f>
        <v>2</v>
      </c>
      <c r="H72" s="6">
        <f t="shared" si="56"/>
        <v>60</v>
      </c>
      <c r="I72" s="6">
        <f t="shared" si="57"/>
        <v>45</v>
      </c>
      <c r="J72" s="6">
        <f t="shared" si="58"/>
        <v>15</v>
      </c>
      <c r="K72" s="6">
        <f t="shared" si="59"/>
        <v>0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6">
        <f t="shared" si="65"/>
        <v>0</v>
      </c>
      <c r="R72" s="7">
        <f t="shared" si="66"/>
        <v>4</v>
      </c>
      <c r="S72" s="7">
        <f t="shared" si="67"/>
        <v>0</v>
      </c>
      <c r="T72" s="7">
        <f>$B$72*2.4</f>
        <v>2.4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11"/>
      <c r="DF72" s="10"/>
      <c r="DG72" s="7"/>
      <c r="DH72" s="11"/>
      <c r="DI72" s="10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>
        <f>$B$72*45</f>
        <v>45</v>
      </c>
      <c r="DW72" s="10" t="s">
        <v>61</v>
      </c>
      <c r="DX72" s="11">
        <f>$B$72*15</f>
        <v>15</v>
      </c>
      <c r="DY72" s="10" t="s">
        <v>61</v>
      </c>
      <c r="DZ72" s="11"/>
      <c r="EA72" s="10"/>
      <c r="EB72" s="7">
        <f>$B$72*4</f>
        <v>4</v>
      </c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4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4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">
      <c r="A73" s="6">
        <v>11</v>
      </c>
      <c r="B73" s="6">
        <v>1</v>
      </c>
      <c r="C73" s="6"/>
      <c r="D73" s="6"/>
      <c r="E73" s="3" t="s">
        <v>161</v>
      </c>
      <c r="F73" s="6">
        <f>$B$73*COUNTIF(U73:GD73,"e")</f>
        <v>1</v>
      </c>
      <c r="G73" s="6">
        <f>$B$73*COUNTIF(U73:GD73,"z")</f>
        <v>1</v>
      </c>
      <c r="H73" s="6">
        <f t="shared" si="56"/>
        <v>60</v>
      </c>
      <c r="I73" s="6">
        <f t="shared" si="57"/>
        <v>30</v>
      </c>
      <c r="J73" s="6">
        <f t="shared" si="58"/>
        <v>0</v>
      </c>
      <c r="K73" s="6">
        <f t="shared" si="59"/>
        <v>0</v>
      </c>
      <c r="L73" s="6">
        <f t="shared" si="60"/>
        <v>0</v>
      </c>
      <c r="M73" s="6">
        <f t="shared" si="61"/>
        <v>30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4</v>
      </c>
      <c r="S73" s="7">
        <f t="shared" si="67"/>
        <v>2</v>
      </c>
      <c r="T73" s="7">
        <f>$B$73*2.4</f>
        <v>2.4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>
        <f>$B$73*30</f>
        <v>30</v>
      </c>
      <c r="DW73" s="10" t="s">
        <v>71</v>
      </c>
      <c r="DX73" s="11"/>
      <c r="DY73" s="10"/>
      <c r="DZ73" s="11"/>
      <c r="EA73" s="10"/>
      <c r="EB73" s="7">
        <f>$B$73*2</f>
        <v>2</v>
      </c>
      <c r="EC73" s="11"/>
      <c r="ED73" s="10"/>
      <c r="EE73" s="11">
        <f>$B$73*30</f>
        <v>30</v>
      </c>
      <c r="EF73" s="10" t="s">
        <v>61</v>
      </c>
      <c r="EG73" s="11"/>
      <c r="EH73" s="10"/>
      <c r="EI73" s="11"/>
      <c r="EJ73" s="10"/>
      <c r="EK73" s="11"/>
      <c r="EL73" s="10"/>
      <c r="EM73" s="11"/>
      <c r="EN73" s="10"/>
      <c r="EO73" s="7">
        <f>$B$73*2</f>
        <v>2</v>
      </c>
      <c r="EP73" s="7">
        <f t="shared" si="73"/>
        <v>4</v>
      </c>
      <c r="EQ73" s="11"/>
      <c r="ER73" s="10"/>
      <c r="ES73" s="11"/>
      <c r="ET73" s="10"/>
      <c r="EU73" s="11"/>
      <c r="EV73" s="10"/>
      <c r="EW73" s="7"/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4"/>
        <v>0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">
      <c r="A74" s="6">
        <v>12</v>
      </c>
      <c r="B74" s="6">
        <v>1</v>
      </c>
      <c r="C74" s="6"/>
      <c r="D74" s="6"/>
      <c r="E74" s="3" t="s">
        <v>162</v>
      </c>
      <c r="F74" s="6">
        <f>$B$74*COUNTIF(U74:GD74,"e")</f>
        <v>1</v>
      </c>
      <c r="G74" s="6">
        <f>$B$74*COUNTIF(U74:GD74,"z")</f>
        <v>2</v>
      </c>
      <c r="H74" s="6">
        <f t="shared" si="56"/>
        <v>60</v>
      </c>
      <c r="I74" s="6">
        <f t="shared" si="57"/>
        <v>30</v>
      </c>
      <c r="J74" s="6">
        <f t="shared" si="58"/>
        <v>15</v>
      </c>
      <c r="K74" s="6">
        <f t="shared" si="59"/>
        <v>0</v>
      </c>
      <c r="L74" s="6">
        <f t="shared" si="60"/>
        <v>0</v>
      </c>
      <c r="M74" s="6">
        <f t="shared" si="61"/>
        <v>15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6">
        <f t="shared" si="65"/>
        <v>0</v>
      </c>
      <c r="R74" s="7">
        <f t="shared" si="66"/>
        <v>4</v>
      </c>
      <c r="S74" s="7">
        <f t="shared" si="67"/>
        <v>1</v>
      </c>
      <c r="T74" s="7">
        <f>$B$74*2.4</f>
        <v>2.4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>
        <f>$B$74*30</f>
        <v>30</v>
      </c>
      <c r="DB74" s="10" t="s">
        <v>71</v>
      </c>
      <c r="DC74" s="11">
        <f>$B$74*15</f>
        <v>15</v>
      </c>
      <c r="DD74" s="10" t="s">
        <v>61</v>
      </c>
      <c r="DE74" s="11"/>
      <c r="DF74" s="10"/>
      <c r="DG74" s="7">
        <f>$B$74*3</f>
        <v>3</v>
      </c>
      <c r="DH74" s="11"/>
      <c r="DI74" s="10"/>
      <c r="DJ74" s="11">
        <f>$B$74*15</f>
        <v>15</v>
      </c>
      <c r="DK74" s="10" t="s">
        <v>61</v>
      </c>
      <c r="DL74" s="11"/>
      <c r="DM74" s="10"/>
      <c r="DN74" s="11"/>
      <c r="DO74" s="10"/>
      <c r="DP74" s="11"/>
      <c r="DQ74" s="10"/>
      <c r="DR74" s="11"/>
      <c r="DS74" s="10"/>
      <c r="DT74" s="7">
        <f>$B$74*1</f>
        <v>1</v>
      </c>
      <c r="DU74" s="7">
        <f t="shared" si="72"/>
        <v>4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/>
      <c r="ER74" s="10"/>
      <c r="ES74" s="11"/>
      <c r="ET74" s="10"/>
      <c r="EU74" s="11"/>
      <c r="EV74" s="10"/>
      <c r="EW74" s="7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4"/>
        <v>0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x14ac:dyDescent="0.2">
      <c r="A75" s="6">
        <v>13</v>
      </c>
      <c r="B75" s="6">
        <v>1</v>
      </c>
      <c r="C75" s="6"/>
      <c r="D75" s="6"/>
      <c r="E75" s="3" t="s">
        <v>163</v>
      </c>
      <c r="F75" s="6">
        <f>$B$75*COUNTIF(U75:GD75,"e")</f>
        <v>0</v>
      </c>
      <c r="G75" s="6">
        <f>$B$75*COUNTIF(U75:GD75,"z")</f>
        <v>2</v>
      </c>
      <c r="H75" s="6">
        <f t="shared" si="56"/>
        <v>60</v>
      </c>
      <c r="I75" s="6">
        <f t="shared" si="57"/>
        <v>30</v>
      </c>
      <c r="J75" s="6">
        <f t="shared" si="58"/>
        <v>0</v>
      </c>
      <c r="K75" s="6">
        <f t="shared" si="59"/>
        <v>0</v>
      </c>
      <c r="L75" s="6">
        <f t="shared" si="60"/>
        <v>0</v>
      </c>
      <c r="M75" s="6">
        <f t="shared" si="61"/>
        <v>30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4</v>
      </c>
      <c r="S75" s="7">
        <f t="shared" si="67"/>
        <v>2</v>
      </c>
      <c r="T75" s="7">
        <f>$B$75*2.4</f>
        <v>2.4</v>
      </c>
      <c r="U75" s="11"/>
      <c r="V75" s="10"/>
      <c r="W75" s="11"/>
      <c r="X75" s="10"/>
      <c r="Y75" s="11"/>
      <c r="Z75" s="10"/>
      <c r="AA75" s="7"/>
      <c r="AB75" s="11"/>
      <c r="AC75" s="10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11"/>
      <c r="AU75" s="10"/>
      <c r="AV75" s="7"/>
      <c r="AW75" s="11"/>
      <c r="AX75" s="10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11"/>
      <c r="BP75" s="10"/>
      <c r="BQ75" s="7"/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/>
      <c r="CG75" s="10"/>
      <c r="CH75" s="11"/>
      <c r="CI75" s="10"/>
      <c r="CJ75" s="11"/>
      <c r="CK75" s="10"/>
      <c r="CL75" s="7"/>
      <c r="CM75" s="11"/>
      <c r="CN75" s="10"/>
      <c r="CO75" s="11"/>
      <c r="CP75" s="10"/>
      <c r="CQ75" s="11"/>
      <c r="CR75" s="10"/>
      <c r="CS75" s="11"/>
      <c r="CT75" s="10"/>
      <c r="CU75" s="11"/>
      <c r="CV75" s="10"/>
      <c r="CW75" s="11"/>
      <c r="CX75" s="10"/>
      <c r="CY75" s="7"/>
      <c r="CZ75" s="7">
        <f t="shared" si="71"/>
        <v>0</v>
      </c>
      <c r="DA75" s="11"/>
      <c r="DB75" s="10"/>
      <c r="DC75" s="11"/>
      <c r="DD75" s="10"/>
      <c r="DE75" s="11"/>
      <c r="DF75" s="10"/>
      <c r="DG75" s="7"/>
      <c r="DH75" s="11"/>
      <c r="DI75" s="10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>
        <f>$B$75*30</f>
        <v>30</v>
      </c>
      <c r="DW75" s="10" t="s">
        <v>61</v>
      </c>
      <c r="DX75" s="11"/>
      <c r="DY75" s="10"/>
      <c r="DZ75" s="11"/>
      <c r="EA75" s="10"/>
      <c r="EB75" s="7">
        <f>$B$75*2</f>
        <v>2</v>
      </c>
      <c r="EC75" s="11"/>
      <c r="ED75" s="10"/>
      <c r="EE75" s="11">
        <f>$B$75*30</f>
        <v>30</v>
      </c>
      <c r="EF75" s="10" t="s">
        <v>61</v>
      </c>
      <c r="EG75" s="11"/>
      <c r="EH75" s="10"/>
      <c r="EI75" s="11"/>
      <c r="EJ75" s="10"/>
      <c r="EK75" s="11"/>
      <c r="EL75" s="10"/>
      <c r="EM75" s="11"/>
      <c r="EN75" s="10"/>
      <c r="EO75" s="7">
        <f>$B$75*2</f>
        <v>2</v>
      </c>
      <c r="EP75" s="7">
        <f t="shared" si="73"/>
        <v>4</v>
      </c>
      <c r="EQ75" s="11"/>
      <c r="ER75" s="10"/>
      <c r="ES75" s="11"/>
      <c r="ET75" s="10"/>
      <c r="EU75" s="11"/>
      <c r="EV75" s="10"/>
      <c r="EW75" s="7"/>
      <c r="EX75" s="11"/>
      <c r="EY75" s="10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4"/>
        <v>0</v>
      </c>
      <c r="FL75" s="11"/>
      <c r="FM75" s="10"/>
      <c r="FN75" s="11"/>
      <c r="FO75" s="10"/>
      <c r="FP75" s="11"/>
      <c r="FQ75" s="10"/>
      <c r="FR75" s="7"/>
      <c r="FS75" s="11"/>
      <c r="FT75" s="10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5"/>
        <v>0</v>
      </c>
    </row>
    <row r="76" spans="1:188" x14ac:dyDescent="0.2">
      <c r="A76" s="6">
        <v>14</v>
      </c>
      <c r="B76" s="6">
        <v>1</v>
      </c>
      <c r="C76" s="6"/>
      <c r="D76" s="6"/>
      <c r="E76" s="3" t="s">
        <v>164</v>
      </c>
      <c r="F76" s="6">
        <f>$B$76*COUNTIF(U76:GD76,"e")</f>
        <v>0</v>
      </c>
      <c r="G76" s="6">
        <f>$B$76*COUNTIF(U76:GD76,"z")</f>
        <v>3</v>
      </c>
      <c r="H76" s="6">
        <f t="shared" si="56"/>
        <v>60</v>
      </c>
      <c r="I76" s="6">
        <f t="shared" si="57"/>
        <v>30</v>
      </c>
      <c r="J76" s="6">
        <f t="shared" si="58"/>
        <v>15</v>
      </c>
      <c r="K76" s="6">
        <f t="shared" si="59"/>
        <v>0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15</v>
      </c>
      <c r="P76" s="6">
        <f t="shared" si="64"/>
        <v>0</v>
      </c>
      <c r="Q76" s="6">
        <f t="shared" si="65"/>
        <v>0</v>
      </c>
      <c r="R76" s="7">
        <f t="shared" si="66"/>
        <v>3</v>
      </c>
      <c r="S76" s="7">
        <f t="shared" si="67"/>
        <v>0.8</v>
      </c>
      <c r="T76" s="7">
        <f>$B$76*2.4</f>
        <v>2.4</v>
      </c>
      <c r="U76" s="11"/>
      <c r="V76" s="10"/>
      <c r="W76" s="11"/>
      <c r="X76" s="10"/>
      <c r="Y76" s="11"/>
      <c r="Z76" s="10"/>
      <c r="AA76" s="7"/>
      <c r="AB76" s="11"/>
      <c r="AC76" s="10"/>
      <c r="AD76" s="11"/>
      <c r="AE76" s="10"/>
      <c r="AF76" s="11"/>
      <c r="AG76" s="10"/>
      <c r="AH76" s="11"/>
      <c r="AI76" s="10"/>
      <c r="AJ76" s="11"/>
      <c r="AK76" s="10"/>
      <c r="AL76" s="11"/>
      <c r="AM76" s="10"/>
      <c r="AN76" s="7"/>
      <c r="AO76" s="7">
        <f t="shared" si="68"/>
        <v>0</v>
      </c>
      <c r="AP76" s="11"/>
      <c r="AQ76" s="10"/>
      <c r="AR76" s="11"/>
      <c r="AS76" s="10"/>
      <c r="AT76" s="11"/>
      <c r="AU76" s="10"/>
      <c r="AV76" s="7"/>
      <c r="AW76" s="11"/>
      <c r="AX76" s="10"/>
      <c r="AY76" s="11"/>
      <c r="AZ76" s="10"/>
      <c r="BA76" s="11"/>
      <c r="BB76" s="10"/>
      <c r="BC76" s="11"/>
      <c r="BD76" s="10"/>
      <c r="BE76" s="11"/>
      <c r="BF76" s="10"/>
      <c r="BG76" s="11"/>
      <c r="BH76" s="10"/>
      <c r="BI76" s="7"/>
      <c r="BJ76" s="7">
        <f t="shared" si="69"/>
        <v>0</v>
      </c>
      <c r="BK76" s="11"/>
      <c r="BL76" s="10"/>
      <c r="BM76" s="11"/>
      <c r="BN76" s="10"/>
      <c r="BO76" s="11"/>
      <c r="BP76" s="10"/>
      <c r="BQ76" s="7"/>
      <c r="BR76" s="11"/>
      <c r="BS76" s="10"/>
      <c r="BT76" s="11"/>
      <c r="BU76" s="10"/>
      <c r="BV76" s="11"/>
      <c r="BW76" s="10"/>
      <c r="BX76" s="11"/>
      <c r="BY76" s="10"/>
      <c r="BZ76" s="11"/>
      <c r="CA76" s="10"/>
      <c r="CB76" s="11"/>
      <c r="CC76" s="10"/>
      <c r="CD76" s="7"/>
      <c r="CE76" s="7">
        <f t="shared" si="70"/>
        <v>0</v>
      </c>
      <c r="CF76" s="11"/>
      <c r="CG76" s="10"/>
      <c r="CH76" s="11"/>
      <c r="CI76" s="10"/>
      <c r="CJ76" s="11"/>
      <c r="CK76" s="10"/>
      <c r="CL76" s="7"/>
      <c r="CM76" s="11"/>
      <c r="CN76" s="10"/>
      <c r="CO76" s="11"/>
      <c r="CP76" s="10"/>
      <c r="CQ76" s="11"/>
      <c r="CR76" s="10"/>
      <c r="CS76" s="11"/>
      <c r="CT76" s="10"/>
      <c r="CU76" s="11"/>
      <c r="CV76" s="10"/>
      <c r="CW76" s="11"/>
      <c r="CX76" s="10"/>
      <c r="CY76" s="7"/>
      <c r="CZ76" s="7">
        <f t="shared" si="71"/>
        <v>0</v>
      </c>
      <c r="DA76" s="11"/>
      <c r="DB76" s="10"/>
      <c r="DC76" s="11"/>
      <c r="DD76" s="10"/>
      <c r="DE76" s="11"/>
      <c r="DF76" s="10"/>
      <c r="DG76" s="7"/>
      <c r="DH76" s="11"/>
      <c r="DI76" s="10"/>
      <c r="DJ76" s="11"/>
      <c r="DK76" s="10"/>
      <c r="DL76" s="11"/>
      <c r="DM76" s="10"/>
      <c r="DN76" s="11"/>
      <c r="DO76" s="10"/>
      <c r="DP76" s="11"/>
      <c r="DQ76" s="10"/>
      <c r="DR76" s="11"/>
      <c r="DS76" s="10"/>
      <c r="DT76" s="7"/>
      <c r="DU76" s="7">
        <f t="shared" si="72"/>
        <v>0</v>
      </c>
      <c r="DV76" s="11"/>
      <c r="DW76" s="10"/>
      <c r="DX76" s="11"/>
      <c r="DY76" s="10"/>
      <c r="DZ76" s="11"/>
      <c r="EA76" s="10"/>
      <c r="EB76" s="7"/>
      <c r="EC76" s="11"/>
      <c r="ED76" s="10"/>
      <c r="EE76" s="11"/>
      <c r="EF76" s="10"/>
      <c r="EG76" s="11"/>
      <c r="EH76" s="10"/>
      <c r="EI76" s="11"/>
      <c r="EJ76" s="10"/>
      <c r="EK76" s="11"/>
      <c r="EL76" s="10"/>
      <c r="EM76" s="11"/>
      <c r="EN76" s="10"/>
      <c r="EO76" s="7"/>
      <c r="EP76" s="7">
        <f t="shared" si="73"/>
        <v>0</v>
      </c>
      <c r="EQ76" s="11">
        <f>$B$76*30</f>
        <v>30</v>
      </c>
      <c r="ER76" s="10" t="s">
        <v>61</v>
      </c>
      <c r="ES76" s="11">
        <f>$B$76*15</f>
        <v>15</v>
      </c>
      <c r="ET76" s="10" t="s">
        <v>61</v>
      </c>
      <c r="EU76" s="11"/>
      <c r="EV76" s="10"/>
      <c r="EW76" s="7">
        <f>$B$76*2.2</f>
        <v>2.2000000000000002</v>
      </c>
      <c r="EX76" s="11"/>
      <c r="EY76" s="10"/>
      <c r="EZ76" s="11"/>
      <c r="FA76" s="10"/>
      <c r="FB76" s="11"/>
      <c r="FC76" s="10"/>
      <c r="FD76" s="11">
        <f>$B$76*15</f>
        <v>15</v>
      </c>
      <c r="FE76" s="10" t="s">
        <v>61</v>
      </c>
      <c r="FF76" s="11"/>
      <c r="FG76" s="10"/>
      <c r="FH76" s="11"/>
      <c r="FI76" s="10"/>
      <c r="FJ76" s="7">
        <f>$B$76*0.8</f>
        <v>0.8</v>
      </c>
      <c r="FK76" s="7">
        <f t="shared" si="74"/>
        <v>3</v>
      </c>
      <c r="FL76" s="11"/>
      <c r="FM76" s="10"/>
      <c r="FN76" s="11"/>
      <c r="FO76" s="10"/>
      <c r="FP76" s="11"/>
      <c r="FQ76" s="10"/>
      <c r="FR76" s="7"/>
      <c r="FS76" s="11"/>
      <c r="FT76" s="10"/>
      <c r="FU76" s="11"/>
      <c r="FV76" s="10"/>
      <c r="FW76" s="11"/>
      <c r="FX76" s="10"/>
      <c r="FY76" s="11"/>
      <c r="FZ76" s="10"/>
      <c r="GA76" s="11"/>
      <c r="GB76" s="10"/>
      <c r="GC76" s="11"/>
      <c r="GD76" s="10"/>
      <c r="GE76" s="7"/>
      <c r="GF76" s="7">
        <f t="shared" si="75"/>
        <v>0</v>
      </c>
    </row>
    <row r="77" spans="1:188" x14ac:dyDescent="0.2">
      <c r="A77" s="6">
        <v>3</v>
      </c>
      <c r="B77" s="6">
        <v>1</v>
      </c>
      <c r="C77" s="6"/>
      <c r="D77" s="6"/>
      <c r="E77" s="3" t="s">
        <v>165</v>
      </c>
      <c r="F77" s="6">
        <f>$B$77*COUNTIF(U77:GD77,"e")</f>
        <v>1</v>
      </c>
      <c r="G77" s="6">
        <f>$B$77*COUNTIF(U77:GD77,"z")</f>
        <v>1</v>
      </c>
      <c r="H77" s="6">
        <f t="shared" si="56"/>
        <v>60</v>
      </c>
      <c r="I77" s="6">
        <f t="shared" si="57"/>
        <v>30</v>
      </c>
      <c r="J77" s="6">
        <f t="shared" si="58"/>
        <v>0</v>
      </c>
      <c r="K77" s="6">
        <f t="shared" si="59"/>
        <v>0</v>
      </c>
      <c r="L77" s="6">
        <f t="shared" si="60"/>
        <v>0</v>
      </c>
      <c r="M77" s="6">
        <f t="shared" si="61"/>
        <v>0</v>
      </c>
      <c r="N77" s="6">
        <f t="shared" si="62"/>
        <v>0</v>
      </c>
      <c r="O77" s="6">
        <f t="shared" si="63"/>
        <v>30</v>
      </c>
      <c r="P77" s="6">
        <f t="shared" si="64"/>
        <v>0</v>
      </c>
      <c r="Q77" s="6">
        <f t="shared" si="65"/>
        <v>0</v>
      </c>
      <c r="R77" s="7">
        <f t="shared" si="66"/>
        <v>3</v>
      </c>
      <c r="S77" s="7">
        <f t="shared" si="67"/>
        <v>1.5</v>
      </c>
      <c r="T77" s="7">
        <f>$B$77*2.4</f>
        <v>2.4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si="68"/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si="69"/>
        <v>0</v>
      </c>
      <c r="BK77" s="11"/>
      <c r="BL77" s="10"/>
      <c r="BM77" s="11"/>
      <c r="BN77" s="10"/>
      <c r="BO77" s="11"/>
      <c r="BP77" s="10"/>
      <c r="BQ77" s="7"/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si="70"/>
        <v>0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si="71"/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si="72"/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si="73"/>
        <v>0</v>
      </c>
      <c r="EQ77" s="11">
        <f>$B$77*30</f>
        <v>30</v>
      </c>
      <c r="ER77" s="10" t="s">
        <v>71</v>
      </c>
      <c r="ES77" s="11"/>
      <c r="ET77" s="10"/>
      <c r="EU77" s="11"/>
      <c r="EV77" s="10"/>
      <c r="EW77" s="7">
        <f>$B$77*1.5</f>
        <v>1.5</v>
      </c>
      <c r="EX77" s="11"/>
      <c r="EY77" s="10"/>
      <c r="EZ77" s="11"/>
      <c r="FA77" s="10"/>
      <c r="FB77" s="11"/>
      <c r="FC77" s="10"/>
      <c r="FD77" s="11">
        <f>$B$77*30</f>
        <v>30</v>
      </c>
      <c r="FE77" s="10" t="s">
        <v>61</v>
      </c>
      <c r="FF77" s="11"/>
      <c r="FG77" s="10"/>
      <c r="FH77" s="11"/>
      <c r="FI77" s="10"/>
      <c r="FJ77" s="7">
        <f>$B$77*1.5</f>
        <v>1.5</v>
      </c>
      <c r="FK77" s="7">
        <f t="shared" si="74"/>
        <v>3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si="75"/>
        <v>0</v>
      </c>
    </row>
    <row r="78" spans="1:188" x14ac:dyDescent="0.2">
      <c r="A78" s="6"/>
      <c r="B78" s="6"/>
      <c r="C78" s="6"/>
      <c r="D78" s="6" t="s">
        <v>166</v>
      </c>
      <c r="E78" s="3" t="s">
        <v>167</v>
      </c>
      <c r="F78" s="6">
        <f>COUNTIF(U78:GD78,"e")</f>
        <v>0</v>
      </c>
      <c r="G78" s="6">
        <f>COUNTIF(U78:GD78,"z")</f>
        <v>1</v>
      </c>
      <c r="H78" s="6">
        <f t="shared" si="56"/>
        <v>30</v>
      </c>
      <c r="I78" s="6">
        <f t="shared" si="57"/>
        <v>0</v>
      </c>
      <c r="J78" s="6">
        <f t="shared" si="58"/>
        <v>0</v>
      </c>
      <c r="K78" s="6">
        <f t="shared" si="59"/>
        <v>30</v>
      </c>
      <c r="L78" s="6">
        <f t="shared" si="60"/>
        <v>0</v>
      </c>
      <c r="M78" s="6">
        <f t="shared" si="61"/>
        <v>0</v>
      </c>
      <c r="N78" s="6">
        <f t="shared" si="62"/>
        <v>0</v>
      </c>
      <c r="O78" s="6">
        <f t="shared" si="63"/>
        <v>0</v>
      </c>
      <c r="P78" s="6">
        <f t="shared" si="64"/>
        <v>0</v>
      </c>
      <c r="Q78" s="6">
        <f t="shared" si="65"/>
        <v>0</v>
      </c>
      <c r="R78" s="7">
        <f t="shared" si="66"/>
        <v>2</v>
      </c>
      <c r="S78" s="7">
        <f t="shared" si="67"/>
        <v>0</v>
      </c>
      <c r="T78" s="7">
        <v>1.2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68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69"/>
        <v>0</v>
      </c>
      <c r="BK78" s="11"/>
      <c r="BL78" s="10"/>
      <c r="BM78" s="11"/>
      <c r="BN78" s="10"/>
      <c r="BO78" s="11"/>
      <c r="BP78" s="10"/>
      <c r="BQ78" s="7"/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70"/>
        <v>0</v>
      </c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71"/>
        <v>0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72"/>
        <v>0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73"/>
        <v>0</v>
      </c>
      <c r="EQ78" s="11"/>
      <c r="ER78" s="10"/>
      <c r="ES78" s="11"/>
      <c r="ET78" s="10"/>
      <c r="EU78" s="11">
        <v>30</v>
      </c>
      <c r="EV78" s="10" t="s">
        <v>61</v>
      </c>
      <c r="EW78" s="7">
        <v>2</v>
      </c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74"/>
        <v>2</v>
      </c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75"/>
        <v>0</v>
      </c>
    </row>
    <row r="79" spans="1:188" x14ac:dyDescent="0.2">
      <c r="A79" s="6"/>
      <c r="B79" s="6"/>
      <c r="C79" s="6"/>
      <c r="D79" s="6" t="s">
        <v>168</v>
      </c>
      <c r="E79" s="3" t="s">
        <v>169</v>
      </c>
      <c r="F79" s="6">
        <f>COUNTIF(U79:GD79,"e")</f>
        <v>1</v>
      </c>
      <c r="G79" s="6">
        <f>COUNTIF(U79:GD79,"z")</f>
        <v>0</v>
      </c>
      <c r="H79" s="6">
        <f t="shared" si="56"/>
        <v>0</v>
      </c>
      <c r="I79" s="6">
        <f t="shared" si="57"/>
        <v>0</v>
      </c>
      <c r="J79" s="6">
        <f t="shared" si="58"/>
        <v>0</v>
      </c>
      <c r="K79" s="6">
        <f t="shared" si="59"/>
        <v>0</v>
      </c>
      <c r="L79" s="6">
        <f t="shared" si="60"/>
        <v>0</v>
      </c>
      <c r="M79" s="6">
        <f t="shared" si="61"/>
        <v>0</v>
      </c>
      <c r="N79" s="6">
        <f t="shared" si="62"/>
        <v>0</v>
      </c>
      <c r="O79" s="6">
        <f t="shared" si="63"/>
        <v>0</v>
      </c>
      <c r="P79" s="6">
        <f t="shared" si="64"/>
        <v>0</v>
      </c>
      <c r="Q79" s="6">
        <f t="shared" si="65"/>
        <v>0</v>
      </c>
      <c r="R79" s="7">
        <f t="shared" si="66"/>
        <v>15</v>
      </c>
      <c r="S79" s="7">
        <f t="shared" si="67"/>
        <v>15</v>
      </c>
      <c r="T79" s="7">
        <v>1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68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69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70"/>
        <v>0</v>
      </c>
      <c r="CF79" s="11"/>
      <c r="CG79" s="10"/>
      <c r="CH79" s="11"/>
      <c r="CI79" s="10"/>
      <c r="CJ79" s="11"/>
      <c r="CK79" s="10"/>
      <c r="CL79" s="7"/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71"/>
        <v>0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72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73"/>
        <v>0</v>
      </c>
      <c r="EQ79" s="11"/>
      <c r="ER79" s="10"/>
      <c r="ES79" s="11"/>
      <c r="ET79" s="10"/>
      <c r="EU79" s="11"/>
      <c r="EV79" s="10"/>
      <c r="EW79" s="7"/>
      <c r="EX79" s="11"/>
      <c r="EY79" s="10"/>
      <c r="EZ79" s="11"/>
      <c r="FA79" s="10"/>
      <c r="FB79" s="11"/>
      <c r="FC79" s="10"/>
      <c r="FD79" s="11"/>
      <c r="FE79" s="10"/>
      <c r="FF79" s="11">
        <v>0</v>
      </c>
      <c r="FG79" s="10" t="s">
        <v>71</v>
      </c>
      <c r="FH79" s="11"/>
      <c r="FI79" s="10"/>
      <c r="FJ79" s="7">
        <v>15</v>
      </c>
      <c r="FK79" s="7">
        <f t="shared" si="74"/>
        <v>15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75"/>
        <v>0</v>
      </c>
    </row>
    <row r="80" spans="1:188" ht="15.95" customHeight="1" x14ac:dyDescent="0.2">
      <c r="A80" s="6"/>
      <c r="B80" s="6"/>
      <c r="C80" s="6"/>
      <c r="D80" s="6"/>
      <c r="E80" s="6" t="s">
        <v>80</v>
      </c>
      <c r="F80" s="6">
        <f t="shared" ref="F80:AK80" si="76">SUM(F52:F79)</f>
        <v>9</v>
      </c>
      <c r="G80" s="6">
        <f t="shared" si="76"/>
        <v>54</v>
      </c>
      <c r="H80" s="6">
        <f t="shared" si="76"/>
        <v>1440</v>
      </c>
      <c r="I80" s="6">
        <f t="shared" si="76"/>
        <v>720</v>
      </c>
      <c r="J80" s="6">
        <f t="shared" si="76"/>
        <v>270</v>
      </c>
      <c r="K80" s="6">
        <f t="shared" si="76"/>
        <v>30</v>
      </c>
      <c r="L80" s="6">
        <f t="shared" si="76"/>
        <v>0</v>
      </c>
      <c r="M80" s="6">
        <f t="shared" si="76"/>
        <v>255</v>
      </c>
      <c r="N80" s="6">
        <f t="shared" si="76"/>
        <v>0</v>
      </c>
      <c r="O80" s="6">
        <f t="shared" si="76"/>
        <v>165</v>
      </c>
      <c r="P80" s="6">
        <f t="shared" si="76"/>
        <v>0</v>
      </c>
      <c r="Q80" s="6">
        <f t="shared" si="76"/>
        <v>0</v>
      </c>
      <c r="R80" s="7">
        <f t="shared" si="76"/>
        <v>120</v>
      </c>
      <c r="S80" s="7">
        <f t="shared" si="76"/>
        <v>45.5</v>
      </c>
      <c r="T80" s="7">
        <f t="shared" si="76"/>
        <v>60.79999999999999</v>
      </c>
      <c r="U80" s="11">
        <f t="shared" si="76"/>
        <v>30</v>
      </c>
      <c r="V80" s="10">
        <f t="shared" si="76"/>
        <v>0</v>
      </c>
      <c r="W80" s="11">
        <f t="shared" si="76"/>
        <v>15</v>
      </c>
      <c r="X80" s="10">
        <f t="shared" si="76"/>
        <v>0</v>
      </c>
      <c r="Y80" s="11">
        <f t="shared" si="76"/>
        <v>0</v>
      </c>
      <c r="Z80" s="10">
        <f t="shared" si="76"/>
        <v>0</v>
      </c>
      <c r="AA80" s="7">
        <f t="shared" si="76"/>
        <v>4</v>
      </c>
      <c r="AB80" s="11">
        <f t="shared" si="76"/>
        <v>0</v>
      </c>
      <c r="AC80" s="10">
        <f t="shared" si="76"/>
        <v>0</v>
      </c>
      <c r="AD80" s="11">
        <f t="shared" si="76"/>
        <v>0</v>
      </c>
      <c r="AE80" s="10">
        <f t="shared" si="76"/>
        <v>0</v>
      </c>
      <c r="AF80" s="11">
        <f t="shared" si="76"/>
        <v>0</v>
      </c>
      <c r="AG80" s="10">
        <f t="shared" si="76"/>
        <v>0</v>
      </c>
      <c r="AH80" s="11">
        <f t="shared" si="76"/>
        <v>0</v>
      </c>
      <c r="AI80" s="10">
        <f t="shared" si="76"/>
        <v>0</v>
      </c>
      <c r="AJ80" s="11">
        <f t="shared" si="76"/>
        <v>0</v>
      </c>
      <c r="AK80" s="10">
        <f t="shared" si="76"/>
        <v>0</v>
      </c>
      <c r="AL80" s="11">
        <f t="shared" ref="AL80:BQ80" si="77">SUM(AL52:AL79)</f>
        <v>0</v>
      </c>
      <c r="AM80" s="10">
        <f t="shared" si="77"/>
        <v>0</v>
      </c>
      <c r="AN80" s="7">
        <f t="shared" si="77"/>
        <v>0</v>
      </c>
      <c r="AO80" s="7">
        <f t="shared" si="77"/>
        <v>4</v>
      </c>
      <c r="AP80" s="11">
        <f t="shared" si="77"/>
        <v>30</v>
      </c>
      <c r="AQ80" s="10">
        <f t="shared" si="77"/>
        <v>0</v>
      </c>
      <c r="AR80" s="11">
        <f t="shared" si="77"/>
        <v>0</v>
      </c>
      <c r="AS80" s="10">
        <f t="shared" si="77"/>
        <v>0</v>
      </c>
      <c r="AT80" s="11">
        <f t="shared" si="77"/>
        <v>0</v>
      </c>
      <c r="AU80" s="10">
        <f t="shared" si="77"/>
        <v>0</v>
      </c>
      <c r="AV80" s="7">
        <f t="shared" si="77"/>
        <v>3</v>
      </c>
      <c r="AW80" s="11">
        <f t="shared" si="77"/>
        <v>0</v>
      </c>
      <c r="AX80" s="10">
        <f t="shared" si="77"/>
        <v>0</v>
      </c>
      <c r="AY80" s="11">
        <f t="shared" si="77"/>
        <v>15</v>
      </c>
      <c r="AZ80" s="10">
        <f t="shared" si="77"/>
        <v>0</v>
      </c>
      <c r="BA80" s="11">
        <f t="shared" si="77"/>
        <v>0</v>
      </c>
      <c r="BB80" s="10">
        <f t="shared" si="77"/>
        <v>0</v>
      </c>
      <c r="BC80" s="11">
        <f t="shared" si="77"/>
        <v>15</v>
      </c>
      <c r="BD80" s="10">
        <f t="shared" si="77"/>
        <v>0</v>
      </c>
      <c r="BE80" s="11">
        <f t="shared" si="77"/>
        <v>0</v>
      </c>
      <c r="BF80" s="10">
        <f t="shared" si="77"/>
        <v>0</v>
      </c>
      <c r="BG80" s="11">
        <f t="shared" si="77"/>
        <v>0</v>
      </c>
      <c r="BH80" s="10">
        <f t="shared" si="77"/>
        <v>0</v>
      </c>
      <c r="BI80" s="7">
        <f t="shared" si="77"/>
        <v>3</v>
      </c>
      <c r="BJ80" s="7">
        <f t="shared" si="77"/>
        <v>6</v>
      </c>
      <c r="BK80" s="11">
        <f t="shared" si="77"/>
        <v>15</v>
      </c>
      <c r="BL80" s="10">
        <f t="shared" si="77"/>
        <v>0</v>
      </c>
      <c r="BM80" s="11">
        <f t="shared" si="77"/>
        <v>0</v>
      </c>
      <c r="BN80" s="10">
        <f t="shared" si="77"/>
        <v>0</v>
      </c>
      <c r="BO80" s="11">
        <f t="shared" si="77"/>
        <v>0</v>
      </c>
      <c r="BP80" s="10">
        <f t="shared" si="77"/>
        <v>0</v>
      </c>
      <c r="BQ80" s="7">
        <f t="shared" si="77"/>
        <v>1.4</v>
      </c>
      <c r="BR80" s="11">
        <f t="shared" ref="BR80:CW80" si="78">SUM(BR52:BR79)</f>
        <v>0</v>
      </c>
      <c r="BS80" s="10">
        <f t="shared" si="78"/>
        <v>0</v>
      </c>
      <c r="BT80" s="11">
        <f t="shared" si="78"/>
        <v>45</v>
      </c>
      <c r="BU80" s="10">
        <f t="shared" si="78"/>
        <v>0</v>
      </c>
      <c r="BV80" s="11">
        <f t="shared" si="78"/>
        <v>0</v>
      </c>
      <c r="BW80" s="10">
        <f t="shared" si="78"/>
        <v>0</v>
      </c>
      <c r="BX80" s="11">
        <f t="shared" si="78"/>
        <v>0</v>
      </c>
      <c r="BY80" s="10">
        <f t="shared" si="78"/>
        <v>0</v>
      </c>
      <c r="BZ80" s="11">
        <f t="shared" si="78"/>
        <v>0</v>
      </c>
      <c r="CA80" s="10">
        <f t="shared" si="78"/>
        <v>0</v>
      </c>
      <c r="CB80" s="11">
        <f t="shared" si="78"/>
        <v>0</v>
      </c>
      <c r="CC80" s="10">
        <f t="shared" si="78"/>
        <v>0</v>
      </c>
      <c r="CD80" s="7">
        <f t="shared" si="78"/>
        <v>3.6</v>
      </c>
      <c r="CE80" s="7">
        <f t="shared" si="78"/>
        <v>5</v>
      </c>
      <c r="CF80" s="11">
        <f t="shared" si="78"/>
        <v>120</v>
      </c>
      <c r="CG80" s="10">
        <f t="shared" si="78"/>
        <v>0</v>
      </c>
      <c r="CH80" s="11">
        <f t="shared" si="78"/>
        <v>90</v>
      </c>
      <c r="CI80" s="10">
        <f t="shared" si="78"/>
        <v>0</v>
      </c>
      <c r="CJ80" s="11">
        <f t="shared" si="78"/>
        <v>0</v>
      </c>
      <c r="CK80" s="10">
        <f t="shared" si="78"/>
        <v>0</v>
      </c>
      <c r="CL80" s="7">
        <f t="shared" si="78"/>
        <v>16.399999999999999</v>
      </c>
      <c r="CM80" s="11">
        <f t="shared" si="78"/>
        <v>0</v>
      </c>
      <c r="CN80" s="10">
        <f t="shared" si="78"/>
        <v>0</v>
      </c>
      <c r="CO80" s="11">
        <f t="shared" si="78"/>
        <v>15</v>
      </c>
      <c r="CP80" s="10">
        <f t="shared" si="78"/>
        <v>0</v>
      </c>
      <c r="CQ80" s="11">
        <f t="shared" si="78"/>
        <v>0</v>
      </c>
      <c r="CR80" s="10">
        <f t="shared" si="78"/>
        <v>0</v>
      </c>
      <c r="CS80" s="11">
        <f t="shared" si="78"/>
        <v>15</v>
      </c>
      <c r="CT80" s="10">
        <f t="shared" si="78"/>
        <v>0</v>
      </c>
      <c r="CU80" s="11">
        <f t="shared" si="78"/>
        <v>0</v>
      </c>
      <c r="CV80" s="10">
        <f t="shared" si="78"/>
        <v>0</v>
      </c>
      <c r="CW80" s="11">
        <f t="shared" si="78"/>
        <v>0</v>
      </c>
      <c r="CX80" s="10">
        <f t="shared" ref="CX80:EC80" si="79">SUM(CX52:CX79)</f>
        <v>0</v>
      </c>
      <c r="CY80" s="7">
        <f t="shared" si="79"/>
        <v>3.6</v>
      </c>
      <c r="CZ80" s="7">
        <f t="shared" si="79"/>
        <v>20</v>
      </c>
      <c r="DA80" s="11">
        <f t="shared" si="79"/>
        <v>195</v>
      </c>
      <c r="DB80" s="10">
        <f t="shared" si="79"/>
        <v>0</v>
      </c>
      <c r="DC80" s="11">
        <f t="shared" si="79"/>
        <v>90</v>
      </c>
      <c r="DD80" s="10">
        <f t="shared" si="79"/>
        <v>0</v>
      </c>
      <c r="DE80" s="11">
        <f t="shared" si="79"/>
        <v>0</v>
      </c>
      <c r="DF80" s="10">
        <f t="shared" si="79"/>
        <v>0</v>
      </c>
      <c r="DG80" s="7">
        <f t="shared" si="79"/>
        <v>22</v>
      </c>
      <c r="DH80" s="11">
        <f t="shared" si="79"/>
        <v>0</v>
      </c>
      <c r="DI80" s="10">
        <f t="shared" si="79"/>
        <v>0</v>
      </c>
      <c r="DJ80" s="11">
        <f t="shared" si="79"/>
        <v>45</v>
      </c>
      <c r="DK80" s="10">
        <f t="shared" si="79"/>
        <v>0</v>
      </c>
      <c r="DL80" s="11">
        <f t="shared" si="79"/>
        <v>0</v>
      </c>
      <c r="DM80" s="10">
        <f t="shared" si="79"/>
        <v>0</v>
      </c>
      <c r="DN80" s="11">
        <f t="shared" si="79"/>
        <v>30</v>
      </c>
      <c r="DO80" s="10">
        <f t="shared" si="79"/>
        <v>0</v>
      </c>
      <c r="DP80" s="11">
        <f t="shared" si="79"/>
        <v>0</v>
      </c>
      <c r="DQ80" s="10">
        <f t="shared" si="79"/>
        <v>0</v>
      </c>
      <c r="DR80" s="11">
        <f t="shared" si="79"/>
        <v>0</v>
      </c>
      <c r="DS80" s="10">
        <f t="shared" si="79"/>
        <v>0</v>
      </c>
      <c r="DT80" s="7">
        <f t="shared" si="79"/>
        <v>5</v>
      </c>
      <c r="DU80" s="7">
        <f t="shared" si="79"/>
        <v>27</v>
      </c>
      <c r="DV80" s="11">
        <f t="shared" si="79"/>
        <v>210</v>
      </c>
      <c r="DW80" s="10">
        <f t="shared" si="79"/>
        <v>0</v>
      </c>
      <c r="DX80" s="11">
        <f t="shared" si="79"/>
        <v>30</v>
      </c>
      <c r="DY80" s="10">
        <f t="shared" si="79"/>
        <v>0</v>
      </c>
      <c r="DZ80" s="11">
        <f t="shared" si="79"/>
        <v>0</v>
      </c>
      <c r="EA80" s="10">
        <f t="shared" si="79"/>
        <v>0</v>
      </c>
      <c r="EB80" s="7">
        <f t="shared" si="79"/>
        <v>17</v>
      </c>
      <c r="EC80" s="11">
        <f t="shared" si="79"/>
        <v>0</v>
      </c>
      <c r="ED80" s="10">
        <f t="shared" ref="ED80:FI80" si="80">SUM(ED52:ED79)</f>
        <v>0</v>
      </c>
      <c r="EE80" s="11">
        <f t="shared" si="80"/>
        <v>105</v>
      </c>
      <c r="EF80" s="10">
        <f t="shared" si="80"/>
        <v>0</v>
      </c>
      <c r="EG80" s="11">
        <f t="shared" si="80"/>
        <v>0</v>
      </c>
      <c r="EH80" s="10">
        <f t="shared" si="80"/>
        <v>0</v>
      </c>
      <c r="EI80" s="11">
        <f t="shared" si="80"/>
        <v>60</v>
      </c>
      <c r="EJ80" s="10">
        <f t="shared" si="80"/>
        <v>0</v>
      </c>
      <c r="EK80" s="11">
        <f t="shared" si="80"/>
        <v>0</v>
      </c>
      <c r="EL80" s="10">
        <f t="shared" si="80"/>
        <v>0</v>
      </c>
      <c r="EM80" s="11">
        <f t="shared" si="80"/>
        <v>0</v>
      </c>
      <c r="EN80" s="10">
        <f t="shared" si="80"/>
        <v>0</v>
      </c>
      <c r="EO80" s="7">
        <f t="shared" si="80"/>
        <v>11</v>
      </c>
      <c r="EP80" s="7">
        <f t="shared" si="80"/>
        <v>28</v>
      </c>
      <c r="EQ80" s="11">
        <f t="shared" si="80"/>
        <v>120</v>
      </c>
      <c r="ER80" s="10">
        <f t="shared" si="80"/>
        <v>0</v>
      </c>
      <c r="ES80" s="11">
        <f t="shared" si="80"/>
        <v>45</v>
      </c>
      <c r="ET80" s="10">
        <f t="shared" si="80"/>
        <v>0</v>
      </c>
      <c r="EU80" s="11">
        <f t="shared" si="80"/>
        <v>30</v>
      </c>
      <c r="EV80" s="10">
        <f t="shared" si="80"/>
        <v>0</v>
      </c>
      <c r="EW80" s="7">
        <f t="shared" si="80"/>
        <v>10.7</v>
      </c>
      <c r="EX80" s="11">
        <f t="shared" si="80"/>
        <v>0</v>
      </c>
      <c r="EY80" s="10">
        <f t="shared" si="80"/>
        <v>0</v>
      </c>
      <c r="EZ80" s="11">
        <f t="shared" si="80"/>
        <v>30</v>
      </c>
      <c r="FA80" s="10">
        <f t="shared" si="80"/>
        <v>0</v>
      </c>
      <c r="FB80" s="11">
        <f t="shared" si="80"/>
        <v>0</v>
      </c>
      <c r="FC80" s="10">
        <f t="shared" si="80"/>
        <v>0</v>
      </c>
      <c r="FD80" s="11">
        <f t="shared" si="80"/>
        <v>45</v>
      </c>
      <c r="FE80" s="10">
        <f t="shared" si="80"/>
        <v>0</v>
      </c>
      <c r="FF80" s="11">
        <f t="shared" si="80"/>
        <v>0</v>
      </c>
      <c r="FG80" s="10">
        <f t="shared" si="80"/>
        <v>0</v>
      </c>
      <c r="FH80" s="11">
        <f t="shared" si="80"/>
        <v>0</v>
      </c>
      <c r="FI80" s="10">
        <f t="shared" si="80"/>
        <v>0</v>
      </c>
      <c r="FJ80" s="7">
        <f t="shared" ref="FJ80:GF80" si="81">SUM(FJ52:FJ79)</f>
        <v>19.3</v>
      </c>
      <c r="FK80" s="7">
        <f t="shared" si="81"/>
        <v>30</v>
      </c>
      <c r="FL80" s="11">
        <f t="shared" si="81"/>
        <v>0</v>
      </c>
      <c r="FM80" s="10">
        <f t="shared" si="81"/>
        <v>0</v>
      </c>
      <c r="FN80" s="11">
        <f t="shared" si="81"/>
        <v>0</v>
      </c>
      <c r="FO80" s="10">
        <f t="shared" si="81"/>
        <v>0</v>
      </c>
      <c r="FP80" s="11">
        <f t="shared" si="81"/>
        <v>0</v>
      </c>
      <c r="FQ80" s="10">
        <f t="shared" si="81"/>
        <v>0</v>
      </c>
      <c r="FR80" s="7">
        <f t="shared" si="81"/>
        <v>0</v>
      </c>
      <c r="FS80" s="11">
        <f t="shared" si="81"/>
        <v>0</v>
      </c>
      <c r="FT80" s="10">
        <f t="shared" si="81"/>
        <v>0</v>
      </c>
      <c r="FU80" s="11">
        <f t="shared" si="81"/>
        <v>0</v>
      </c>
      <c r="FV80" s="10">
        <f t="shared" si="81"/>
        <v>0</v>
      </c>
      <c r="FW80" s="11">
        <f t="shared" si="81"/>
        <v>0</v>
      </c>
      <c r="FX80" s="10">
        <f t="shared" si="81"/>
        <v>0</v>
      </c>
      <c r="FY80" s="11">
        <f t="shared" si="81"/>
        <v>0</v>
      </c>
      <c r="FZ80" s="10">
        <f t="shared" si="81"/>
        <v>0</v>
      </c>
      <c r="GA80" s="11">
        <f t="shared" si="81"/>
        <v>0</v>
      </c>
      <c r="GB80" s="10">
        <f t="shared" si="81"/>
        <v>0</v>
      </c>
      <c r="GC80" s="11">
        <f t="shared" si="81"/>
        <v>0</v>
      </c>
      <c r="GD80" s="10">
        <f t="shared" si="81"/>
        <v>0</v>
      </c>
      <c r="GE80" s="7">
        <f t="shared" si="81"/>
        <v>0</v>
      </c>
      <c r="GF80" s="7">
        <f t="shared" si="81"/>
        <v>0</v>
      </c>
    </row>
    <row r="81" spans="1:188" ht="20.100000000000001" customHeight="1" x14ac:dyDescent="0.2">
      <c r="A81" s="19" t="s">
        <v>170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9"/>
      <c r="GF81" s="13"/>
    </row>
    <row r="82" spans="1:188" x14ac:dyDescent="0.2">
      <c r="A82" s="20">
        <v>1</v>
      </c>
      <c r="B82" s="20">
        <v>1</v>
      </c>
      <c r="C82" s="20"/>
      <c r="D82" s="6" t="s">
        <v>171</v>
      </c>
      <c r="E82" s="3" t="s">
        <v>172</v>
      </c>
      <c r="F82" s="6">
        <f t="shared" ref="F82:F107" si="82">COUNTIF(U82:GD82,"e")</f>
        <v>0</v>
      </c>
      <c r="G82" s="6">
        <f t="shared" ref="G82:G107" si="83">COUNTIF(U82:GD82,"z")</f>
        <v>1</v>
      </c>
      <c r="H82" s="6">
        <f t="shared" ref="H82:H107" si="84">SUM(I82:Q82)</f>
        <v>45</v>
      </c>
      <c r="I82" s="6">
        <f t="shared" ref="I82:I107" si="85">U82+AP82+BK82+CF82+DA82+DV82+EQ82+FL82</f>
        <v>45</v>
      </c>
      <c r="J82" s="6">
        <f t="shared" ref="J82:J107" si="86">W82+AR82+BM82+CH82+DC82+DX82+ES82+FN82</f>
        <v>0</v>
      </c>
      <c r="K82" s="6">
        <f t="shared" ref="K82:K107" si="87">Y82+AT82+BO82+CJ82+DE82+DZ82+EU82+FP82</f>
        <v>0</v>
      </c>
      <c r="L82" s="6">
        <f t="shared" ref="L82:L107" si="88">AB82+AW82+BR82+CM82+DH82+EC82+EX82+FS82</f>
        <v>0</v>
      </c>
      <c r="M82" s="6">
        <f t="shared" ref="M82:M107" si="89">AD82+AY82+BT82+CO82+DJ82+EE82+EZ82+FU82</f>
        <v>0</v>
      </c>
      <c r="N82" s="6">
        <f t="shared" ref="N82:N107" si="90">AF82+BA82+BV82+CQ82+DL82+EG82+FB82+FW82</f>
        <v>0</v>
      </c>
      <c r="O82" s="6">
        <f t="shared" ref="O82:O107" si="91">AH82+BC82+BX82+CS82+DN82+EI82+FD82+FY82</f>
        <v>0</v>
      </c>
      <c r="P82" s="6">
        <f t="shared" ref="P82:P107" si="92">AJ82+BE82+BZ82+CU82+DP82+EK82+FF82+GA82</f>
        <v>0</v>
      </c>
      <c r="Q82" s="6">
        <f t="shared" ref="Q82:Q107" si="93">AL82+BG82+CB82+CW82+DR82+EM82+FH82+GC82</f>
        <v>0</v>
      </c>
      <c r="R82" s="7">
        <f t="shared" ref="R82:R107" si="94">AO82+BJ82+CE82+CZ82+DU82+EP82+FK82+GF82</f>
        <v>3</v>
      </c>
      <c r="S82" s="7">
        <f t="shared" ref="S82:S107" si="95">AN82+BI82+CD82+CY82+DT82+EO82+FJ82+GE82</f>
        <v>0</v>
      </c>
      <c r="T82" s="7">
        <v>1.8</v>
      </c>
      <c r="U82" s="11">
        <v>45</v>
      </c>
      <c r="V82" s="10" t="s">
        <v>61</v>
      </c>
      <c r="W82" s="11"/>
      <c r="X82" s="10"/>
      <c r="Y82" s="11"/>
      <c r="Z82" s="10"/>
      <c r="AA82" s="7">
        <v>3</v>
      </c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ref="AO82:AO107" si="96">AA82+AN82</f>
        <v>3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ref="BJ82:BJ107" si="97">AV82+BI82</f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ref="CE82:CE107" si="98">BQ82+CD82</f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ref="CZ82:CZ107" si="99">CL82+CY82</f>
        <v>0</v>
      </c>
      <c r="DA82" s="11"/>
      <c r="DB82" s="10"/>
      <c r="DC82" s="11"/>
      <c r="DD82" s="10"/>
      <c r="DE82" s="11"/>
      <c r="DF82" s="10"/>
      <c r="DG82" s="7"/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ref="DU82:DU107" si="100">DG82+DT82</f>
        <v>0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ref="EP82:EP107" si="101">EB82+EO82</f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ref="FK82:FK107" si="102">EW82+FJ82</f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ref="GF82:GF107" si="103">FR82+GE82</f>
        <v>0</v>
      </c>
    </row>
    <row r="83" spans="1:188" x14ac:dyDescent="0.2">
      <c r="A83" s="20">
        <v>1</v>
      </c>
      <c r="B83" s="20">
        <v>1</v>
      </c>
      <c r="C83" s="20"/>
      <c r="D83" s="6" t="s">
        <v>173</v>
      </c>
      <c r="E83" s="3" t="s">
        <v>174</v>
      </c>
      <c r="F83" s="6">
        <f t="shared" si="82"/>
        <v>0</v>
      </c>
      <c r="G83" s="6">
        <f t="shared" si="83"/>
        <v>1</v>
      </c>
      <c r="H83" s="6">
        <f t="shared" si="84"/>
        <v>45</v>
      </c>
      <c r="I83" s="6">
        <f t="shared" si="85"/>
        <v>45</v>
      </c>
      <c r="J83" s="6">
        <f t="shared" si="86"/>
        <v>0</v>
      </c>
      <c r="K83" s="6">
        <f t="shared" si="87"/>
        <v>0</v>
      </c>
      <c r="L83" s="6">
        <f t="shared" si="88"/>
        <v>0</v>
      </c>
      <c r="M83" s="6">
        <f t="shared" si="89"/>
        <v>0</v>
      </c>
      <c r="N83" s="6">
        <f t="shared" si="90"/>
        <v>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3</v>
      </c>
      <c r="S83" s="7">
        <f t="shared" si="95"/>
        <v>0</v>
      </c>
      <c r="T83" s="7">
        <v>1.8</v>
      </c>
      <c r="U83" s="11">
        <v>45</v>
      </c>
      <c r="V83" s="10" t="s">
        <v>61</v>
      </c>
      <c r="W83" s="11"/>
      <c r="X83" s="10"/>
      <c r="Y83" s="11"/>
      <c r="Z83" s="10"/>
      <c r="AA83" s="7">
        <v>3</v>
      </c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3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9"/>
        <v>0</v>
      </c>
      <c r="DA83" s="11"/>
      <c r="DB83" s="10"/>
      <c r="DC83" s="11"/>
      <c r="DD83" s="10"/>
      <c r="DE83" s="11"/>
      <c r="DF83" s="10"/>
      <c r="DG83" s="7"/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1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2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x14ac:dyDescent="0.2">
      <c r="A84" s="20">
        <v>4</v>
      </c>
      <c r="B84" s="20">
        <v>1</v>
      </c>
      <c r="C84" s="20"/>
      <c r="D84" s="6" t="s">
        <v>175</v>
      </c>
      <c r="E84" s="3" t="s">
        <v>176</v>
      </c>
      <c r="F84" s="6">
        <f t="shared" si="82"/>
        <v>0</v>
      </c>
      <c r="G84" s="6">
        <f t="shared" si="83"/>
        <v>1</v>
      </c>
      <c r="H84" s="6">
        <f t="shared" si="84"/>
        <v>30</v>
      </c>
      <c r="I84" s="6">
        <f t="shared" si="85"/>
        <v>0</v>
      </c>
      <c r="J84" s="6">
        <f t="shared" si="86"/>
        <v>0</v>
      </c>
      <c r="K84" s="6">
        <f t="shared" si="87"/>
        <v>0</v>
      </c>
      <c r="L84" s="6">
        <f t="shared" si="88"/>
        <v>0</v>
      </c>
      <c r="M84" s="6">
        <f t="shared" si="89"/>
        <v>0</v>
      </c>
      <c r="N84" s="6">
        <f t="shared" si="90"/>
        <v>30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2</v>
      </c>
      <c r="S84" s="7">
        <f t="shared" si="95"/>
        <v>2</v>
      </c>
      <c r="T84" s="7">
        <v>1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>
        <v>30</v>
      </c>
      <c r="BW84" s="10" t="s">
        <v>61</v>
      </c>
      <c r="BX84" s="11"/>
      <c r="BY84" s="10"/>
      <c r="BZ84" s="11"/>
      <c r="CA84" s="10"/>
      <c r="CB84" s="11"/>
      <c r="CC84" s="10"/>
      <c r="CD84" s="7">
        <v>2</v>
      </c>
      <c r="CE84" s="7">
        <f t="shared" si="98"/>
        <v>2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0</v>
      </c>
      <c r="DA84" s="11"/>
      <c r="DB84" s="10"/>
      <c r="DC84" s="11"/>
      <c r="DD84" s="10"/>
      <c r="DE84" s="11"/>
      <c r="DF84" s="10"/>
      <c r="DG84" s="7"/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0"/>
        <v>0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1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x14ac:dyDescent="0.2">
      <c r="A85" s="20">
        <v>4</v>
      </c>
      <c r="B85" s="20">
        <v>1</v>
      </c>
      <c r="C85" s="20"/>
      <c r="D85" s="6" t="s">
        <v>177</v>
      </c>
      <c r="E85" s="3" t="s">
        <v>178</v>
      </c>
      <c r="F85" s="6">
        <f t="shared" si="82"/>
        <v>0</v>
      </c>
      <c r="G85" s="6">
        <f t="shared" si="83"/>
        <v>1</v>
      </c>
      <c r="H85" s="6">
        <f t="shared" si="84"/>
        <v>30</v>
      </c>
      <c r="I85" s="6">
        <f t="shared" si="85"/>
        <v>0</v>
      </c>
      <c r="J85" s="6">
        <f t="shared" si="86"/>
        <v>0</v>
      </c>
      <c r="K85" s="6">
        <f t="shared" si="87"/>
        <v>0</v>
      </c>
      <c r="L85" s="6">
        <f t="shared" si="88"/>
        <v>0</v>
      </c>
      <c r="M85" s="6">
        <f t="shared" si="89"/>
        <v>0</v>
      </c>
      <c r="N85" s="6">
        <f t="shared" si="90"/>
        <v>30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2</v>
      </c>
      <c r="S85" s="7">
        <f t="shared" si="95"/>
        <v>2</v>
      </c>
      <c r="T85" s="7">
        <v>1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>
        <v>30</v>
      </c>
      <c r="BW85" s="10" t="s">
        <v>61</v>
      </c>
      <c r="BX85" s="11"/>
      <c r="BY85" s="10"/>
      <c r="BZ85" s="11"/>
      <c r="CA85" s="10"/>
      <c r="CB85" s="11"/>
      <c r="CC85" s="10"/>
      <c r="CD85" s="7">
        <v>2</v>
      </c>
      <c r="CE85" s="7">
        <f t="shared" si="98"/>
        <v>2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0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/>
      <c r="DW85" s="10"/>
      <c r="DX85" s="11"/>
      <c r="DY85" s="10"/>
      <c r="DZ85" s="11"/>
      <c r="EA85" s="10"/>
      <c r="EB85" s="7"/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0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0</v>
      </c>
    </row>
    <row r="86" spans="1:188" x14ac:dyDescent="0.2">
      <c r="A86" s="20">
        <v>5</v>
      </c>
      <c r="B86" s="20">
        <v>1</v>
      </c>
      <c r="C86" s="20"/>
      <c r="D86" s="6" t="s">
        <v>179</v>
      </c>
      <c r="E86" s="3" t="s">
        <v>180</v>
      </c>
      <c r="F86" s="6">
        <f t="shared" si="82"/>
        <v>0</v>
      </c>
      <c r="G86" s="6">
        <f t="shared" si="83"/>
        <v>1</v>
      </c>
      <c r="H86" s="6">
        <f t="shared" si="84"/>
        <v>60</v>
      </c>
      <c r="I86" s="6">
        <f t="shared" si="85"/>
        <v>0</v>
      </c>
      <c r="J86" s="6">
        <f t="shared" si="86"/>
        <v>0</v>
      </c>
      <c r="K86" s="6">
        <f t="shared" si="87"/>
        <v>0</v>
      </c>
      <c r="L86" s="6">
        <f t="shared" si="88"/>
        <v>0</v>
      </c>
      <c r="M86" s="6">
        <f t="shared" si="89"/>
        <v>0</v>
      </c>
      <c r="N86" s="6">
        <f t="shared" si="90"/>
        <v>60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2</v>
      </c>
      <c r="S86" s="7">
        <f t="shared" si="95"/>
        <v>2</v>
      </c>
      <c r="T86" s="7">
        <v>2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>
        <v>60</v>
      </c>
      <c r="CR86" s="10" t="s">
        <v>61</v>
      </c>
      <c r="CS86" s="11"/>
      <c r="CT86" s="10"/>
      <c r="CU86" s="11"/>
      <c r="CV86" s="10"/>
      <c r="CW86" s="11"/>
      <c r="CX86" s="10"/>
      <c r="CY86" s="7">
        <v>2</v>
      </c>
      <c r="CZ86" s="7">
        <f t="shared" si="99"/>
        <v>2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0</v>
      </c>
      <c r="DV86" s="11"/>
      <c r="DW86" s="10"/>
      <c r="DX86" s="11"/>
      <c r="DY86" s="10"/>
      <c r="DZ86" s="11"/>
      <c r="EA86" s="10"/>
      <c r="EB86" s="7"/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0</v>
      </c>
    </row>
    <row r="87" spans="1:188" x14ac:dyDescent="0.2">
      <c r="A87" s="20">
        <v>5</v>
      </c>
      <c r="B87" s="20">
        <v>1</v>
      </c>
      <c r="C87" s="20"/>
      <c r="D87" s="6" t="s">
        <v>181</v>
      </c>
      <c r="E87" s="3" t="s">
        <v>182</v>
      </c>
      <c r="F87" s="6">
        <f t="shared" si="82"/>
        <v>0</v>
      </c>
      <c r="G87" s="6">
        <f t="shared" si="83"/>
        <v>1</v>
      </c>
      <c r="H87" s="6">
        <f t="shared" si="84"/>
        <v>60</v>
      </c>
      <c r="I87" s="6">
        <f t="shared" si="85"/>
        <v>0</v>
      </c>
      <c r="J87" s="6">
        <f t="shared" si="86"/>
        <v>0</v>
      </c>
      <c r="K87" s="6">
        <f t="shared" si="87"/>
        <v>0</v>
      </c>
      <c r="L87" s="6">
        <f t="shared" si="88"/>
        <v>0</v>
      </c>
      <c r="M87" s="6">
        <f t="shared" si="89"/>
        <v>0</v>
      </c>
      <c r="N87" s="6">
        <f t="shared" si="90"/>
        <v>60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2</v>
      </c>
      <c r="S87" s="7">
        <f t="shared" si="95"/>
        <v>2</v>
      </c>
      <c r="T87" s="7">
        <v>2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11"/>
      <c r="BP87" s="10"/>
      <c r="BQ87" s="7"/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>
        <v>60</v>
      </c>
      <c r="CR87" s="10" t="s">
        <v>61</v>
      </c>
      <c r="CS87" s="11"/>
      <c r="CT87" s="10"/>
      <c r="CU87" s="11"/>
      <c r="CV87" s="10"/>
      <c r="CW87" s="11"/>
      <c r="CX87" s="10"/>
      <c r="CY87" s="7">
        <v>2</v>
      </c>
      <c r="CZ87" s="7">
        <f t="shared" si="99"/>
        <v>2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0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0</v>
      </c>
      <c r="EQ87" s="11"/>
      <c r="ER87" s="10"/>
      <c r="ES87" s="11"/>
      <c r="ET87" s="10"/>
      <c r="EU87" s="11"/>
      <c r="EV87" s="10"/>
      <c r="EW87" s="7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0</v>
      </c>
    </row>
    <row r="88" spans="1:188" x14ac:dyDescent="0.2">
      <c r="A88" s="20">
        <v>6</v>
      </c>
      <c r="B88" s="20">
        <v>1</v>
      </c>
      <c r="C88" s="20"/>
      <c r="D88" s="6" t="s">
        <v>183</v>
      </c>
      <c r="E88" s="3" t="s">
        <v>184</v>
      </c>
      <c r="F88" s="6">
        <f t="shared" si="82"/>
        <v>1</v>
      </c>
      <c r="G88" s="6">
        <f t="shared" si="83"/>
        <v>0</v>
      </c>
      <c r="H88" s="6">
        <f t="shared" si="84"/>
        <v>60</v>
      </c>
      <c r="I88" s="6">
        <f t="shared" si="85"/>
        <v>0</v>
      </c>
      <c r="J88" s="6">
        <f t="shared" si="86"/>
        <v>0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60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3</v>
      </c>
      <c r="S88" s="7">
        <f t="shared" si="95"/>
        <v>3</v>
      </c>
      <c r="T88" s="7">
        <v>2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11"/>
      <c r="BP88" s="10"/>
      <c r="BQ88" s="7"/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/>
      <c r="DK88" s="10"/>
      <c r="DL88" s="11">
        <v>60</v>
      </c>
      <c r="DM88" s="10" t="s">
        <v>71</v>
      </c>
      <c r="DN88" s="11"/>
      <c r="DO88" s="10"/>
      <c r="DP88" s="11"/>
      <c r="DQ88" s="10"/>
      <c r="DR88" s="11"/>
      <c r="DS88" s="10"/>
      <c r="DT88" s="7">
        <v>3</v>
      </c>
      <c r="DU88" s="7">
        <f t="shared" si="100"/>
        <v>3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0</v>
      </c>
    </row>
    <row r="89" spans="1:188" x14ac:dyDescent="0.2">
      <c r="A89" s="20">
        <v>6</v>
      </c>
      <c r="B89" s="20">
        <v>1</v>
      </c>
      <c r="C89" s="20"/>
      <c r="D89" s="6" t="s">
        <v>185</v>
      </c>
      <c r="E89" s="3" t="s">
        <v>186</v>
      </c>
      <c r="F89" s="6">
        <f t="shared" si="82"/>
        <v>1</v>
      </c>
      <c r="G89" s="6">
        <f t="shared" si="83"/>
        <v>0</v>
      </c>
      <c r="H89" s="6">
        <f t="shared" si="84"/>
        <v>60</v>
      </c>
      <c r="I89" s="6">
        <f t="shared" si="85"/>
        <v>0</v>
      </c>
      <c r="J89" s="6">
        <f t="shared" si="86"/>
        <v>0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60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3</v>
      </c>
      <c r="S89" s="7">
        <f t="shared" si="95"/>
        <v>3</v>
      </c>
      <c r="T89" s="7">
        <v>2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11"/>
      <c r="BP89" s="10"/>
      <c r="BQ89" s="7"/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>
        <v>60</v>
      </c>
      <c r="DM89" s="10" t="s">
        <v>71</v>
      </c>
      <c r="DN89" s="11"/>
      <c r="DO89" s="10"/>
      <c r="DP89" s="11"/>
      <c r="DQ89" s="10"/>
      <c r="DR89" s="11"/>
      <c r="DS89" s="10"/>
      <c r="DT89" s="7">
        <v>3</v>
      </c>
      <c r="DU89" s="7">
        <f t="shared" si="100"/>
        <v>3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0</v>
      </c>
    </row>
    <row r="90" spans="1:188" x14ac:dyDescent="0.2">
      <c r="A90" s="20">
        <v>7</v>
      </c>
      <c r="B90" s="20">
        <v>1</v>
      </c>
      <c r="C90" s="20"/>
      <c r="D90" s="6" t="s">
        <v>187</v>
      </c>
      <c r="E90" s="3" t="s">
        <v>188</v>
      </c>
      <c r="F90" s="6">
        <f t="shared" si="82"/>
        <v>0</v>
      </c>
      <c r="G90" s="6">
        <f t="shared" si="83"/>
        <v>2</v>
      </c>
      <c r="H90" s="6">
        <f t="shared" si="84"/>
        <v>60</v>
      </c>
      <c r="I90" s="6">
        <f t="shared" si="85"/>
        <v>45</v>
      </c>
      <c r="J90" s="6">
        <f t="shared" si="86"/>
        <v>15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4</v>
      </c>
      <c r="S90" s="7">
        <f t="shared" si="95"/>
        <v>0</v>
      </c>
      <c r="T90" s="7">
        <v>2.4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11"/>
      <c r="BP90" s="10"/>
      <c r="BQ90" s="7"/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>
        <v>45</v>
      </c>
      <c r="DB90" s="10" t="s">
        <v>61</v>
      </c>
      <c r="DC90" s="11">
        <v>15</v>
      </c>
      <c r="DD90" s="10" t="s">
        <v>61</v>
      </c>
      <c r="DE90" s="11"/>
      <c r="DF90" s="10"/>
      <c r="DG90" s="7">
        <v>4</v>
      </c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0"/>
        <v>4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0</v>
      </c>
    </row>
    <row r="91" spans="1:188" x14ac:dyDescent="0.2">
      <c r="A91" s="20">
        <v>7</v>
      </c>
      <c r="B91" s="20">
        <v>1</v>
      </c>
      <c r="C91" s="20"/>
      <c r="D91" s="6" t="s">
        <v>189</v>
      </c>
      <c r="E91" s="3" t="s">
        <v>190</v>
      </c>
      <c r="F91" s="6">
        <f t="shared" si="82"/>
        <v>0</v>
      </c>
      <c r="G91" s="6">
        <f t="shared" si="83"/>
        <v>2</v>
      </c>
      <c r="H91" s="6">
        <f t="shared" si="84"/>
        <v>60</v>
      </c>
      <c r="I91" s="6">
        <f t="shared" si="85"/>
        <v>45</v>
      </c>
      <c r="J91" s="6">
        <f t="shared" si="86"/>
        <v>15</v>
      </c>
      <c r="K91" s="6">
        <f t="shared" si="87"/>
        <v>0</v>
      </c>
      <c r="L91" s="6">
        <f t="shared" si="88"/>
        <v>0</v>
      </c>
      <c r="M91" s="6">
        <f t="shared" si="89"/>
        <v>0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4</v>
      </c>
      <c r="S91" s="7">
        <f t="shared" si="95"/>
        <v>0</v>
      </c>
      <c r="T91" s="7">
        <v>2.4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/>
      <c r="BL91" s="10"/>
      <c r="BM91" s="11"/>
      <c r="BN91" s="10"/>
      <c r="BO91" s="11"/>
      <c r="BP91" s="10"/>
      <c r="BQ91" s="7"/>
      <c r="BR91" s="11"/>
      <c r="BS91" s="10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98"/>
        <v>0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>
        <v>45</v>
      </c>
      <c r="DB91" s="10" t="s">
        <v>61</v>
      </c>
      <c r="DC91" s="11">
        <v>15</v>
      </c>
      <c r="DD91" s="10" t="s">
        <v>61</v>
      </c>
      <c r="DE91" s="11"/>
      <c r="DF91" s="10"/>
      <c r="DG91" s="7">
        <v>4</v>
      </c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0"/>
        <v>4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x14ac:dyDescent="0.2">
      <c r="A92" s="20">
        <v>8</v>
      </c>
      <c r="B92" s="20">
        <v>1</v>
      </c>
      <c r="C92" s="20"/>
      <c r="D92" s="6" t="s">
        <v>191</v>
      </c>
      <c r="E92" s="3" t="s">
        <v>192</v>
      </c>
      <c r="F92" s="6">
        <f t="shared" si="82"/>
        <v>1</v>
      </c>
      <c r="G92" s="6">
        <f t="shared" si="83"/>
        <v>2</v>
      </c>
      <c r="H92" s="6">
        <f t="shared" si="84"/>
        <v>60</v>
      </c>
      <c r="I92" s="6">
        <f t="shared" si="85"/>
        <v>30</v>
      </c>
      <c r="J92" s="6">
        <f t="shared" si="86"/>
        <v>15</v>
      </c>
      <c r="K92" s="6">
        <f t="shared" si="87"/>
        <v>0</v>
      </c>
      <c r="L92" s="6">
        <f t="shared" si="88"/>
        <v>0</v>
      </c>
      <c r="M92" s="6">
        <f t="shared" si="89"/>
        <v>15</v>
      </c>
      <c r="N92" s="6">
        <f t="shared" si="90"/>
        <v>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4</v>
      </c>
      <c r="S92" s="7">
        <f t="shared" si="95"/>
        <v>1</v>
      </c>
      <c r="T92" s="7">
        <v>2.4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/>
      <c r="BL92" s="10"/>
      <c r="BM92" s="11"/>
      <c r="BN92" s="10"/>
      <c r="BO92" s="11"/>
      <c r="BP92" s="10"/>
      <c r="BQ92" s="7"/>
      <c r="BR92" s="11"/>
      <c r="BS92" s="10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98"/>
        <v>0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99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0"/>
        <v>0</v>
      </c>
      <c r="DV92" s="11">
        <v>30</v>
      </c>
      <c r="DW92" s="10" t="s">
        <v>71</v>
      </c>
      <c r="DX92" s="11">
        <v>15</v>
      </c>
      <c r="DY92" s="10" t="s">
        <v>61</v>
      </c>
      <c r="DZ92" s="11"/>
      <c r="EA92" s="10"/>
      <c r="EB92" s="7">
        <v>3</v>
      </c>
      <c r="EC92" s="11"/>
      <c r="ED92" s="10"/>
      <c r="EE92" s="11">
        <v>15</v>
      </c>
      <c r="EF92" s="10" t="s">
        <v>61</v>
      </c>
      <c r="EG92" s="11"/>
      <c r="EH92" s="10"/>
      <c r="EI92" s="11"/>
      <c r="EJ92" s="10"/>
      <c r="EK92" s="11"/>
      <c r="EL92" s="10"/>
      <c r="EM92" s="11"/>
      <c r="EN92" s="10"/>
      <c r="EO92" s="7">
        <v>1</v>
      </c>
      <c r="EP92" s="7">
        <f t="shared" si="101"/>
        <v>4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x14ac:dyDescent="0.2">
      <c r="A93" s="20">
        <v>8</v>
      </c>
      <c r="B93" s="20">
        <v>1</v>
      </c>
      <c r="C93" s="20"/>
      <c r="D93" s="6" t="s">
        <v>193</v>
      </c>
      <c r="E93" s="3" t="s">
        <v>194</v>
      </c>
      <c r="F93" s="6">
        <f t="shared" si="82"/>
        <v>1</v>
      </c>
      <c r="G93" s="6">
        <f t="shared" si="83"/>
        <v>2</v>
      </c>
      <c r="H93" s="6">
        <f t="shared" si="84"/>
        <v>60</v>
      </c>
      <c r="I93" s="6">
        <f t="shared" si="85"/>
        <v>30</v>
      </c>
      <c r="J93" s="6">
        <f t="shared" si="86"/>
        <v>15</v>
      </c>
      <c r="K93" s="6">
        <f t="shared" si="87"/>
        <v>0</v>
      </c>
      <c r="L93" s="6">
        <f t="shared" si="88"/>
        <v>0</v>
      </c>
      <c r="M93" s="6">
        <f t="shared" si="89"/>
        <v>15</v>
      </c>
      <c r="N93" s="6">
        <f t="shared" si="90"/>
        <v>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4</v>
      </c>
      <c r="S93" s="7">
        <f t="shared" si="95"/>
        <v>1</v>
      </c>
      <c r="T93" s="7">
        <v>2.4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/>
      <c r="CG93" s="10"/>
      <c r="CH93" s="11"/>
      <c r="CI93" s="10"/>
      <c r="CJ93" s="11"/>
      <c r="CK93" s="10"/>
      <c r="CL93" s="7"/>
      <c r="CM93" s="11"/>
      <c r="CN93" s="10"/>
      <c r="CO93" s="11"/>
      <c r="CP93" s="10"/>
      <c r="CQ93" s="11"/>
      <c r="CR93" s="10"/>
      <c r="CS93" s="11"/>
      <c r="CT93" s="10"/>
      <c r="CU93" s="11"/>
      <c r="CV93" s="10"/>
      <c r="CW93" s="11"/>
      <c r="CX93" s="10"/>
      <c r="CY93" s="7"/>
      <c r="CZ93" s="7">
        <f t="shared" si="99"/>
        <v>0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0"/>
        <v>0</v>
      </c>
      <c r="DV93" s="11">
        <v>30</v>
      </c>
      <c r="DW93" s="10" t="s">
        <v>71</v>
      </c>
      <c r="DX93" s="11">
        <v>15</v>
      </c>
      <c r="DY93" s="10" t="s">
        <v>61</v>
      </c>
      <c r="DZ93" s="11"/>
      <c r="EA93" s="10"/>
      <c r="EB93" s="7">
        <v>3</v>
      </c>
      <c r="EC93" s="11"/>
      <c r="ED93" s="10"/>
      <c r="EE93" s="11">
        <v>15</v>
      </c>
      <c r="EF93" s="10" t="s">
        <v>61</v>
      </c>
      <c r="EG93" s="11"/>
      <c r="EH93" s="10"/>
      <c r="EI93" s="11"/>
      <c r="EJ93" s="10"/>
      <c r="EK93" s="11"/>
      <c r="EL93" s="10"/>
      <c r="EM93" s="11"/>
      <c r="EN93" s="10"/>
      <c r="EO93" s="7">
        <v>1</v>
      </c>
      <c r="EP93" s="7">
        <f t="shared" si="101"/>
        <v>4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x14ac:dyDescent="0.2">
      <c r="A94" s="20">
        <v>9</v>
      </c>
      <c r="B94" s="20">
        <v>1</v>
      </c>
      <c r="C94" s="20"/>
      <c r="D94" s="6" t="s">
        <v>195</v>
      </c>
      <c r="E94" s="3" t="s">
        <v>196</v>
      </c>
      <c r="F94" s="6">
        <f t="shared" si="82"/>
        <v>0</v>
      </c>
      <c r="G94" s="6">
        <f t="shared" si="83"/>
        <v>2</v>
      </c>
      <c r="H94" s="6">
        <f t="shared" si="84"/>
        <v>60</v>
      </c>
      <c r="I94" s="6">
        <f t="shared" si="85"/>
        <v>30</v>
      </c>
      <c r="J94" s="6">
        <f t="shared" si="86"/>
        <v>30</v>
      </c>
      <c r="K94" s="6">
        <f t="shared" si="87"/>
        <v>0</v>
      </c>
      <c r="L94" s="6">
        <f t="shared" si="88"/>
        <v>0</v>
      </c>
      <c r="M94" s="6">
        <f t="shared" si="89"/>
        <v>0</v>
      </c>
      <c r="N94" s="6">
        <f t="shared" si="90"/>
        <v>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3</v>
      </c>
      <c r="S94" s="7">
        <f t="shared" si="95"/>
        <v>0</v>
      </c>
      <c r="T94" s="7">
        <v>2.4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11"/>
      <c r="CK94" s="10"/>
      <c r="CL94" s="7"/>
      <c r="CM94" s="11"/>
      <c r="CN94" s="10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0"/>
        <v>0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1"/>
        <v>0</v>
      </c>
      <c r="EQ94" s="11">
        <v>30</v>
      </c>
      <c r="ER94" s="10" t="s">
        <v>61</v>
      </c>
      <c r="ES94" s="11">
        <v>30</v>
      </c>
      <c r="ET94" s="10" t="s">
        <v>61</v>
      </c>
      <c r="EU94" s="11"/>
      <c r="EV94" s="10"/>
      <c r="EW94" s="7">
        <v>3</v>
      </c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3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x14ac:dyDescent="0.2">
      <c r="A95" s="20">
        <v>9</v>
      </c>
      <c r="B95" s="20">
        <v>1</v>
      </c>
      <c r="C95" s="20"/>
      <c r="D95" s="6" t="s">
        <v>197</v>
      </c>
      <c r="E95" s="3" t="s">
        <v>198</v>
      </c>
      <c r="F95" s="6">
        <f t="shared" si="82"/>
        <v>0</v>
      </c>
      <c r="G95" s="6">
        <f t="shared" si="83"/>
        <v>2</v>
      </c>
      <c r="H95" s="6">
        <f t="shared" si="84"/>
        <v>60</v>
      </c>
      <c r="I95" s="6">
        <f t="shared" si="85"/>
        <v>30</v>
      </c>
      <c r="J95" s="6">
        <f t="shared" si="86"/>
        <v>30</v>
      </c>
      <c r="K95" s="6">
        <f t="shared" si="87"/>
        <v>0</v>
      </c>
      <c r="L95" s="6">
        <f t="shared" si="88"/>
        <v>0</v>
      </c>
      <c r="M95" s="6">
        <f t="shared" si="89"/>
        <v>0</v>
      </c>
      <c r="N95" s="6">
        <f t="shared" si="90"/>
        <v>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3</v>
      </c>
      <c r="S95" s="7">
        <f t="shared" si="95"/>
        <v>0</v>
      </c>
      <c r="T95" s="7">
        <v>2.4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11"/>
      <c r="CK95" s="10"/>
      <c r="CL95" s="7"/>
      <c r="CM95" s="11"/>
      <c r="CN95" s="10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0"/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1"/>
        <v>0</v>
      </c>
      <c r="EQ95" s="11">
        <v>30</v>
      </c>
      <c r="ER95" s="10" t="s">
        <v>61</v>
      </c>
      <c r="ES95" s="11">
        <v>30</v>
      </c>
      <c r="ET95" s="10" t="s">
        <v>61</v>
      </c>
      <c r="EU95" s="11"/>
      <c r="EV95" s="10"/>
      <c r="EW95" s="7">
        <v>3</v>
      </c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2"/>
        <v>3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x14ac:dyDescent="0.2">
      <c r="A96" s="20">
        <v>10</v>
      </c>
      <c r="B96" s="20">
        <v>1</v>
      </c>
      <c r="C96" s="20"/>
      <c r="D96" s="6" t="s">
        <v>199</v>
      </c>
      <c r="E96" s="3" t="s">
        <v>200</v>
      </c>
      <c r="F96" s="6">
        <f t="shared" si="82"/>
        <v>0</v>
      </c>
      <c r="G96" s="6">
        <f t="shared" si="83"/>
        <v>2</v>
      </c>
      <c r="H96" s="6">
        <f t="shared" si="84"/>
        <v>60</v>
      </c>
      <c r="I96" s="6">
        <f t="shared" si="85"/>
        <v>45</v>
      </c>
      <c r="J96" s="6">
        <f t="shared" si="86"/>
        <v>15</v>
      </c>
      <c r="K96" s="6">
        <f t="shared" si="87"/>
        <v>0</v>
      </c>
      <c r="L96" s="6">
        <f t="shared" si="88"/>
        <v>0</v>
      </c>
      <c r="M96" s="6">
        <f t="shared" si="89"/>
        <v>0</v>
      </c>
      <c r="N96" s="6">
        <f t="shared" si="90"/>
        <v>0</v>
      </c>
      <c r="O96" s="6">
        <f t="shared" si="91"/>
        <v>0</v>
      </c>
      <c r="P96" s="6">
        <f t="shared" si="92"/>
        <v>0</v>
      </c>
      <c r="Q96" s="6">
        <f t="shared" si="93"/>
        <v>0</v>
      </c>
      <c r="R96" s="7">
        <f t="shared" si="94"/>
        <v>4</v>
      </c>
      <c r="S96" s="7">
        <f t="shared" si="95"/>
        <v>0</v>
      </c>
      <c r="T96" s="7">
        <v>2.4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11"/>
      <c r="CK96" s="10"/>
      <c r="CL96" s="7"/>
      <c r="CM96" s="11"/>
      <c r="CN96" s="10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0"/>
        <v>0</v>
      </c>
      <c r="DV96" s="11">
        <v>45</v>
      </c>
      <c r="DW96" s="10" t="s">
        <v>61</v>
      </c>
      <c r="DX96" s="11">
        <v>15</v>
      </c>
      <c r="DY96" s="10" t="s">
        <v>61</v>
      </c>
      <c r="DZ96" s="11"/>
      <c r="EA96" s="10"/>
      <c r="EB96" s="7">
        <v>4</v>
      </c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4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2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x14ac:dyDescent="0.2">
      <c r="A97" s="20">
        <v>10</v>
      </c>
      <c r="B97" s="20">
        <v>1</v>
      </c>
      <c r="C97" s="20"/>
      <c r="D97" s="6" t="s">
        <v>201</v>
      </c>
      <c r="E97" s="3" t="s">
        <v>202</v>
      </c>
      <c r="F97" s="6">
        <f t="shared" si="82"/>
        <v>0</v>
      </c>
      <c r="G97" s="6">
        <f t="shared" si="83"/>
        <v>2</v>
      </c>
      <c r="H97" s="6">
        <f t="shared" si="84"/>
        <v>60</v>
      </c>
      <c r="I97" s="6">
        <f t="shared" si="85"/>
        <v>45</v>
      </c>
      <c r="J97" s="6">
        <f t="shared" si="86"/>
        <v>15</v>
      </c>
      <c r="K97" s="6">
        <f t="shared" si="87"/>
        <v>0</v>
      </c>
      <c r="L97" s="6">
        <f t="shared" si="88"/>
        <v>0</v>
      </c>
      <c r="M97" s="6">
        <f t="shared" si="89"/>
        <v>0</v>
      </c>
      <c r="N97" s="6">
        <f t="shared" si="90"/>
        <v>0</v>
      </c>
      <c r="O97" s="6">
        <f t="shared" si="91"/>
        <v>0</v>
      </c>
      <c r="P97" s="6">
        <f t="shared" si="92"/>
        <v>0</v>
      </c>
      <c r="Q97" s="6">
        <f t="shared" si="93"/>
        <v>0</v>
      </c>
      <c r="R97" s="7">
        <f t="shared" si="94"/>
        <v>4</v>
      </c>
      <c r="S97" s="7">
        <f t="shared" si="95"/>
        <v>0</v>
      </c>
      <c r="T97" s="7">
        <v>2.4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/>
      <c r="DB97" s="10"/>
      <c r="DC97" s="11"/>
      <c r="DD97" s="10"/>
      <c r="DE97" s="11"/>
      <c r="DF97" s="10"/>
      <c r="DG97" s="7"/>
      <c r="DH97" s="11"/>
      <c r="DI97" s="10"/>
      <c r="DJ97" s="11"/>
      <c r="DK97" s="10"/>
      <c r="DL97" s="11"/>
      <c r="DM97" s="10"/>
      <c r="DN97" s="11"/>
      <c r="DO97" s="10"/>
      <c r="DP97" s="11"/>
      <c r="DQ97" s="10"/>
      <c r="DR97" s="11"/>
      <c r="DS97" s="10"/>
      <c r="DT97" s="7"/>
      <c r="DU97" s="7">
        <f t="shared" si="100"/>
        <v>0</v>
      </c>
      <c r="DV97" s="11">
        <v>45</v>
      </c>
      <c r="DW97" s="10" t="s">
        <v>61</v>
      </c>
      <c r="DX97" s="11">
        <v>15</v>
      </c>
      <c r="DY97" s="10" t="s">
        <v>61</v>
      </c>
      <c r="DZ97" s="11"/>
      <c r="EA97" s="10"/>
      <c r="EB97" s="7">
        <v>4</v>
      </c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4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2"/>
        <v>0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x14ac:dyDescent="0.2">
      <c r="A98" s="20">
        <v>11</v>
      </c>
      <c r="B98" s="20">
        <v>1</v>
      </c>
      <c r="C98" s="20"/>
      <c r="D98" s="6" t="s">
        <v>203</v>
      </c>
      <c r="E98" s="3" t="s">
        <v>204</v>
      </c>
      <c r="F98" s="6">
        <f t="shared" si="82"/>
        <v>1</v>
      </c>
      <c r="G98" s="6">
        <f t="shared" si="83"/>
        <v>1</v>
      </c>
      <c r="H98" s="6">
        <f t="shared" si="84"/>
        <v>60</v>
      </c>
      <c r="I98" s="6">
        <f t="shared" si="85"/>
        <v>30</v>
      </c>
      <c r="J98" s="6">
        <f t="shared" si="86"/>
        <v>0</v>
      </c>
      <c r="K98" s="6">
        <f t="shared" si="87"/>
        <v>0</v>
      </c>
      <c r="L98" s="6">
        <f t="shared" si="88"/>
        <v>0</v>
      </c>
      <c r="M98" s="6">
        <f t="shared" si="89"/>
        <v>30</v>
      </c>
      <c r="N98" s="6">
        <f t="shared" si="90"/>
        <v>0</v>
      </c>
      <c r="O98" s="6">
        <f t="shared" si="91"/>
        <v>0</v>
      </c>
      <c r="P98" s="6">
        <f t="shared" si="92"/>
        <v>0</v>
      </c>
      <c r="Q98" s="6">
        <f t="shared" si="93"/>
        <v>0</v>
      </c>
      <c r="R98" s="7">
        <f t="shared" si="94"/>
        <v>4</v>
      </c>
      <c r="S98" s="7">
        <f t="shared" si="95"/>
        <v>2</v>
      </c>
      <c r="T98" s="7">
        <v>2.4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98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11"/>
      <c r="DF98" s="10"/>
      <c r="DG98" s="7"/>
      <c r="DH98" s="11"/>
      <c r="DI98" s="10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>
        <v>30</v>
      </c>
      <c r="DW98" s="10" t="s">
        <v>71</v>
      </c>
      <c r="DX98" s="11"/>
      <c r="DY98" s="10"/>
      <c r="DZ98" s="11"/>
      <c r="EA98" s="10"/>
      <c r="EB98" s="7">
        <v>2</v>
      </c>
      <c r="EC98" s="11"/>
      <c r="ED98" s="10"/>
      <c r="EE98" s="11">
        <v>30</v>
      </c>
      <c r="EF98" s="10" t="s">
        <v>61</v>
      </c>
      <c r="EG98" s="11"/>
      <c r="EH98" s="10"/>
      <c r="EI98" s="11"/>
      <c r="EJ98" s="10"/>
      <c r="EK98" s="11"/>
      <c r="EL98" s="10"/>
      <c r="EM98" s="11"/>
      <c r="EN98" s="10"/>
      <c r="EO98" s="7">
        <v>2</v>
      </c>
      <c r="EP98" s="7">
        <f t="shared" si="101"/>
        <v>4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2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x14ac:dyDescent="0.2">
      <c r="A99" s="20">
        <v>11</v>
      </c>
      <c r="B99" s="20">
        <v>1</v>
      </c>
      <c r="C99" s="20"/>
      <c r="D99" s="6" t="s">
        <v>205</v>
      </c>
      <c r="E99" s="3" t="s">
        <v>206</v>
      </c>
      <c r="F99" s="6">
        <f t="shared" si="82"/>
        <v>1</v>
      </c>
      <c r="G99" s="6">
        <f t="shared" si="83"/>
        <v>1</v>
      </c>
      <c r="H99" s="6">
        <f t="shared" si="84"/>
        <v>60</v>
      </c>
      <c r="I99" s="6">
        <f t="shared" si="85"/>
        <v>30</v>
      </c>
      <c r="J99" s="6">
        <f t="shared" si="86"/>
        <v>0</v>
      </c>
      <c r="K99" s="6">
        <f t="shared" si="87"/>
        <v>0</v>
      </c>
      <c r="L99" s="6">
        <f t="shared" si="88"/>
        <v>0</v>
      </c>
      <c r="M99" s="6">
        <f t="shared" si="89"/>
        <v>30</v>
      </c>
      <c r="N99" s="6">
        <f t="shared" si="90"/>
        <v>0</v>
      </c>
      <c r="O99" s="6">
        <f t="shared" si="91"/>
        <v>0</v>
      </c>
      <c r="P99" s="6">
        <f t="shared" si="92"/>
        <v>0</v>
      </c>
      <c r="Q99" s="6">
        <f t="shared" si="93"/>
        <v>0</v>
      </c>
      <c r="R99" s="7">
        <f t="shared" si="94"/>
        <v>4</v>
      </c>
      <c r="S99" s="7">
        <f t="shared" si="95"/>
        <v>2</v>
      </c>
      <c r="T99" s="7">
        <v>2.4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>
        <v>30</v>
      </c>
      <c r="DW99" s="10" t="s">
        <v>71</v>
      </c>
      <c r="DX99" s="11"/>
      <c r="DY99" s="10"/>
      <c r="DZ99" s="11"/>
      <c r="EA99" s="10"/>
      <c r="EB99" s="7">
        <v>2</v>
      </c>
      <c r="EC99" s="11"/>
      <c r="ED99" s="10"/>
      <c r="EE99" s="11">
        <v>30</v>
      </c>
      <c r="EF99" s="10" t="s">
        <v>61</v>
      </c>
      <c r="EG99" s="11"/>
      <c r="EH99" s="10"/>
      <c r="EI99" s="11"/>
      <c r="EJ99" s="10"/>
      <c r="EK99" s="11"/>
      <c r="EL99" s="10"/>
      <c r="EM99" s="11"/>
      <c r="EN99" s="10"/>
      <c r="EO99" s="7">
        <v>2</v>
      </c>
      <c r="EP99" s="7">
        <f t="shared" si="101"/>
        <v>4</v>
      </c>
      <c r="EQ99" s="11"/>
      <c r="ER99" s="10"/>
      <c r="ES99" s="11"/>
      <c r="ET99" s="10"/>
      <c r="EU99" s="11"/>
      <c r="EV99" s="10"/>
      <c r="EW99" s="7"/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2"/>
        <v>0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x14ac:dyDescent="0.2">
      <c r="A100" s="20">
        <v>12</v>
      </c>
      <c r="B100" s="20">
        <v>1</v>
      </c>
      <c r="C100" s="20"/>
      <c r="D100" s="6" t="s">
        <v>207</v>
      </c>
      <c r="E100" s="3" t="s">
        <v>208</v>
      </c>
      <c r="F100" s="6">
        <f t="shared" si="82"/>
        <v>1</v>
      </c>
      <c r="G100" s="6">
        <f t="shared" si="83"/>
        <v>2</v>
      </c>
      <c r="H100" s="6">
        <f t="shared" si="84"/>
        <v>60</v>
      </c>
      <c r="I100" s="6">
        <f t="shared" si="85"/>
        <v>30</v>
      </c>
      <c r="J100" s="6">
        <f t="shared" si="86"/>
        <v>15</v>
      </c>
      <c r="K100" s="6">
        <f t="shared" si="87"/>
        <v>0</v>
      </c>
      <c r="L100" s="6">
        <f t="shared" si="88"/>
        <v>0</v>
      </c>
      <c r="M100" s="6">
        <f t="shared" si="89"/>
        <v>15</v>
      </c>
      <c r="N100" s="6">
        <f t="shared" si="90"/>
        <v>0</v>
      </c>
      <c r="O100" s="6">
        <f t="shared" si="91"/>
        <v>0</v>
      </c>
      <c r="P100" s="6">
        <f t="shared" si="92"/>
        <v>0</v>
      </c>
      <c r="Q100" s="6">
        <f t="shared" si="93"/>
        <v>0</v>
      </c>
      <c r="R100" s="7">
        <f t="shared" si="94"/>
        <v>4</v>
      </c>
      <c r="S100" s="7">
        <f t="shared" si="95"/>
        <v>1</v>
      </c>
      <c r="T100" s="7">
        <v>2.4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9"/>
        <v>0</v>
      </c>
      <c r="DA100" s="11">
        <v>30</v>
      </c>
      <c r="DB100" s="10" t="s">
        <v>71</v>
      </c>
      <c r="DC100" s="11">
        <v>15</v>
      </c>
      <c r="DD100" s="10" t="s">
        <v>61</v>
      </c>
      <c r="DE100" s="11"/>
      <c r="DF100" s="10"/>
      <c r="DG100" s="7">
        <v>3</v>
      </c>
      <c r="DH100" s="11"/>
      <c r="DI100" s="10"/>
      <c r="DJ100" s="11">
        <v>15</v>
      </c>
      <c r="DK100" s="10" t="s">
        <v>61</v>
      </c>
      <c r="DL100" s="11"/>
      <c r="DM100" s="10"/>
      <c r="DN100" s="11"/>
      <c r="DO100" s="10"/>
      <c r="DP100" s="11"/>
      <c r="DQ100" s="10"/>
      <c r="DR100" s="11"/>
      <c r="DS100" s="10"/>
      <c r="DT100" s="7">
        <v>1</v>
      </c>
      <c r="DU100" s="7">
        <f t="shared" si="100"/>
        <v>4</v>
      </c>
      <c r="DV100" s="11"/>
      <c r="DW100" s="10"/>
      <c r="DX100" s="11"/>
      <c r="DY100" s="10"/>
      <c r="DZ100" s="11"/>
      <c r="EA100" s="10"/>
      <c r="EB100" s="7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/>
      <c r="ER100" s="10"/>
      <c r="ES100" s="11"/>
      <c r="ET100" s="10"/>
      <c r="EU100" s="11"/>
      <c r="EV100" s="10"/>
      <c r="EW100" s="7"/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2"/>
        <v>0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x14ac:dyDescent="0.2">
      <c r="A101" s="20">
        <v>12</v>
      </c>
      <c r="B101" s="20">
        <v>1</v>
      </c>
      <c r="C101" s="20"/>
      <c r="D101" s="6" t="s">
        <v>209</v>
      </c>
      <c r="E101" s="3" t="s">
        <v>210</v>
      </c>
      <c r="F101" s="6">
        <f t="shared" si="82"/>
        <v>1</v>
      </c>
      <c r="G101" s="6">
        <f t="shared" si="83"/>
        <v>2</v>
      </c>
      <c r="H101" s="6">
        <f t="shared" si="84"/>
        <v>60</v>
      </c>
      <c r="I101" s="6">
        <f t="shared" si="85"/>
        <v>30</v>
      </c>
      <c r="J101" s="6">
        <f t="shared" si="86"/>
        <v>15</v>
      </c>
      <c r="K101" s="6">
        <f t="shared" si="87"/>
        <v>0</v>
      </c>
      <c r="L101" s="6">
        <f t="shared" si="88"/>
        <v>0</v>
      </c>
      <c r="M101" s="6">
        <f t="shared" si="89"/>
        <v>15</v>
      </c>
      <c r="N101" s="6">
        <f t="shared" si="90"/>
        <v>0</v>
      </c>
      <c r="O101" s="6">
        <f t="shared" si="91"/>
        <v>0</v>
      </c>
      <c r="P101" s="6">
        <f t="shared" si="92"/>
        <v>0</v>
      </c>
      <c r="Q101" s="6">
        <f t="shared" si="93"/>
        <v>0</v>
      </c>
      <c r="R101" s="7">
        <f t="shared" si="94"/>
        <v>4</v>
      </c>
      <c r="S101" s="7">
        <f t="shared" si="95"/>
        <v>1</v>
      </c>
      <c r="T101" s="7">
        <v>2.4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>
        <v>30</v>
      </c>
      <c r="DB101" s="10" t="s">
        <v>71</v>
      </c>
      <c r="DC101" s="11">
        <v>15</v>
      </c>
      <c r="DD101" s="10" t="s">
        <v>61</v>
      </c>
      <c r="DE101" s="11"/>
      <c r="DF101" s="10"/>
      <c r="DG101" s="7">
        <v>3</v>
      </c>
      <c r="DH101" s="11"/>
      <c r="DI101" s="10"/>
      <c r="DJ101" s="11">
        <v>15</v>
      </c>
      <c r="DK101" s="10" t="s">
        <v>61</v>
      </c>
      <c r="DL101" s="11"/>
      <c r="DM101" s="10"/>
      <c r="DN101" s="11"/>
      <c r="DO101" s="10"/>
      <c r="DP101" s="11"/>
      <c r="DQ101" s="10"/>
      <c r="DR101" s="11"/>
      <c r="DS101" s="10"/>
      <c r="DT101" s="7">
        <v>1</v>
      </c>
      <c r="DU101" s="7">
        <f t="shared" si="100"/>
        <v>4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1"/>
        <v>0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2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x14ac:dyDescent="0.2">
      <c r="A102" s="20">
        <v>13</v>
      </c>
      <c r="B102" s="20">
        <v>1</v>
      </c>
      <c r="C102" s="20"/>
      <c r="D102" s="6" t="s">
        <v>211</v>
      </c>
      <c r="E102" s="3" t="s">
        <v>212</v>
      </c>
      <c r="F102" s="6">
        <f t="shared" si="82"/>
        <v>0</v>
      </c>
      <c r="G102" s="6">
        <f t="shared" si="83"/>
        <v>2</v>
      </c>
      <c r="H102" s="6">
        <f t="shared" si="84"/>
        <v>60</v>
      </c>
      <c r="I102" s="6">
        <f t="shared" si="85"/>
        <v>30</v>
      </c>
      <c r="J102" s="6">
        <f t="shared" si="86"/>
        <v>0</v>
      </c>
      <c r="K102" s="6">
        <f t="shared" si="87"/>
        <v>0</v>
      </c>
      <c r="L102" s="6">
        <f t="shared" si="88"/>
        <v>0</v>
      </c>
      <c r="M102" s="6">
        <f t="shared" si="89"/>
        <v>30</v>
      </c>
      <c r="N102" s="6">
        <f t="shared" si="90"/>
        <v>0</v>
      </c>
      <c r="O102" s="6">
        <f t="shared" si="91"/>
        <v>0</v>
      </c>
      <c r="P102" s="6">
        <f t="shared" si="92"/>
        <v>0</v>
      </c>
      <c r="Q102" s="6">
        <f t="shared" si="93"/>
        <v>0</v>
      </c>
      <c r="R102" s="7">
        <f t="shared" si="94"/>
        <v>4</v>
      </c>
      <c r="S102" s="7">
        <f t="shared" si="95"/>
        <v>2</v>
      </c>
      <c r="T102" s="7">
        <v>2.4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11"/>
      <c r="DF102" s="10"/>
      <c r="DG102" s="7"/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>
        <v>30</v>
      </c>
      <c r="DW102" s="10" t="s">
        <v>61</v>
      </c>
      <c r="DX102" s="11"/>
      <c r="DY102" s="10"/>
      <c r="DZ102" s="11"/>
      <c r="EA102" s="10"/>
      <c r="EB102" s="7">
        <v>2</v>
      </c>
      <c r="EC102" s="11"/>
      <c r="ED102" s="10"/>
      <c r="EE102" s="11">
        <v>30</v>
      </c>
      <c r="EF102" s="10" t="s">
        <v>61</v>
      </c>
      <c r="EG102" s="11"/>
      <c r="EH102" s="10"/>
      <c r="EI102" s="11"/>
      <c r="EJ102" s="10"/>
      <c r="EK102" s="11"/>
      <c r="EL102" s="10"/>
      <c r="EM102" s="11"/>
      <c r="EN102" s="10"/>
      <c r="EO102" s="7">
        <v>2</v>
      </c>
      <c r="EP102" s="7">
        <f t="shared" si="101"/>
        <v>4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2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x14ac:dyDescent="0.2">
      <c r="A103" s="20">
        <v>13</v>
      </c>
      <c r="B103" s="20">
        <v>1</v>
      </c>
      <c r="C103" s="20"/>
      <c r="D103" s="6" t="s">
        <v>213</v>
      </c>
      <c r="E103" s="3" t="s">
        <v>214</v>
      </c>
      <c r="F103" s="6">
        <f t="shared" si="82"/>
        <v>0</v>
      </c>
      <c r="G103" s="6">
        <f t="shared" si="83"/>
        <v>2</v>
      </c>
      <c r="H103" s="6">
        <f t="shared" si="84"/>
        <v>60</v>
      </c>
      <c r="I103" s="6">
        <f t="shared" si="85"/>
        <v>30</v>
      </c>
      <c r="J103" s="6">
        <f t="shared" si="86"/>
        <v>0</v>
      </c>
      <c r="K103" s="6">
        <f t="shared" si="87"/>
        <v>0</v>
      </c>
      <c r="L103" s="6">
        <f t="shared" si="88"/>
        <v>0</v>
      </c>
      <c r="M103" s="6">
        <f t="shared" si="89"/>
        <v>30</v>
      </c>
      <c r="N103" s="6">
        <f t="shared" si="90"/>
        <v>0</v>
      </c>
      <c r="O103" s="6">
        <f t="shared" si="91"/>
        <v>0</v>
      </c>
      <c r="P103" s="6">
        <f t="shared" si="92"/>
        <v>0</v>
      </c>
      <c r="Q103" s="6">
        <f t="shared" si="93"/>
        <v>0</v>
      </c>
      <c r="R103" s="7">
        <f t="shared" si="94"/>
        <v>4</v>
      </c>
      <c r="S103" s="7">
        <f t="shared" si="95"/>
        <v>2</v>
      </c>
      <c r="T103" s="7">
        <v>2.4</v>
      </c>
      <c r="U103" s="11"/>
      <c r="V103" s="10"/>
      <c r="W103" s="11"/>
      <c r="X103" s="10"/>
      <c r="Y103" s="11"/>
      <c r="Z103" s="10"/>
      <c r="AA103" s="7"/>
      <c r="AB103" s="11"/>
      <c r="AC103" s="10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11"/>
      <c r="AU103" s="10"/>
      <c r="AV103" s="7"/>
      <c r="AW103" s="11"/>
      <c r="AX103" s="10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11"/>
      <c r="BP103" s="10"/>
      <c r="BQ103" s="7"/>
      <c r="BR103" s="11"/>
      <c r="BS103" s="10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11"/>
      <c r="CK103" s="10"/>
      <c r="CL103" s="7"/>
      <c r="CM103" s="11"/>
      <c r="CN103" s="10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11"/>
      <c r="DF103" s="10"/>
      <c r="DG103" s="7"/>
      <c r="DH103" s="11"/>
      <c r="DI103" s="10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>
        <v>30</v>
      </c>
      <c r="DW103" s="10" t="s">
        <v>61</v>
      </c>
      <c r="DX103" s="11"/>
      <c r="DY103" s="10"/>
      <c r="DZ103" s="11"/>
      <c r="EA103" s="10"/>
      <c r="EB103" s="7">
        <v>2</v>
      </c>
      <c r="EC103" s="11"/>
      <c r="ED103" s="10"/>
      <c r="EE103" s="11">
        <v>30</v>
      </c>
      <c r="EF103" s="10" t="s">
        <v>61</v>
      </c>
      <c r="EG103" s="11"/>
      <c r="EH103" s="10"/>
      <c r="EI103" s="11"/>
      <c r="EJ103" s="10"/>
      <c r="EK103" s="11"/>
      <c r="EL103" s="10"/>
      <c r="EM103" s="11"/>
      <c r="EN103" s="10"/>
      <c r="EO103" s="7">
        <v>2</v>
      </c>
      <c r="EP103" s="7">
        <f t="shared" si="101"/>
        <v>4</v>
      </c>
      <c r="EQ103" s="11"/>
      <c r="ER103" s="10"/>
      <c r="ES103" s="11"/>
      <c r="ET103" s="10"/>
      <c r="EU103" s="11"/>
      <c r="EV103" s="10"/>
      <c r="EW103" s="7"/>
      <c r="EX103" s="11"/>
      <c r="EY103" s="10"/>
      <c r="EZ103" s="11"/>
      <c r="FA103" s="10"/>
      <c r="FB103" s="11"/>
      <c r="FC103" s="10"/>
      <c r="FD103" s="11"/>
      <c r="FE103" s="10"/>
      <c r="FF103" s="11"/>
      <c r="FG103" s="10"/>
      <c r="FH103" s="11"/>
      <c r="FI103" s="10"/>
      <c r="FJ103" s="7"/>
      <c r="FK103" s="7">
        <f t="shared" si="102"/>
        <v>0</v>
      </c>
      <c r="FL103" s="11"/>
      <c r="FM103" s="10"/>
      <c r="FN103" s="11"/>
      <c r="FO103" s="10"/>
      <c r="FP103" s="11"/>
      <c r="FQ103" s="10"/>
      <c r="FR103" s="7"/>
      <c r="FS103" s="11"/>
      <c r="FT103" s="10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x14ac:dyDescent="0.2">
      <c r="A104" s="20">
        <v>14</v>
      </c>
      <c r="B104" s="20">
        <v>1</v>
      </c>
      <c r="C104" s="20"/>
      <c r="D104" s="6" t="s">
        <v>215</v>
      </c>
      <c r="E104" s="3" t="s">
        <v>216</v>
      </c>
      <c r="F104" s="6">
        <f t="shared" si="82"/>
        <v>0</v>
      </c>
      <c r="G104" s="6">
        <f t="shared" si="83"/>
        <v>3</v>
      </c>
      <c r="H104" s="6">
        <f t="shared" si="84"/>
        <v>60</v>
      </c>
      <c r="I104" s="6">
        <f t="shared" si="85"/>
        <v>30</v>
      </c>
      <c r="J104" s="6">
        <f t="shared" si="86"/>
        <v>15</v>
      </c>
      <c r="K104" s="6">
        <f t="shared" si="87"/>
        <v>0</v>
      </c>
      <c r="L104" s="6">
        <f t="shared" si="88"/>
        <v>0</v>
      </c>
      <c r="M104" s="6">
        <f t="shared" si="89"/>
        <v>0</v>
      </c>
      <c r="N104" s="6">
        <f t="shared" si="90"/>
        <v>0</v>
      </c>
      <c r="O104" s="6">
        <f t="shared" si="91"/>
        <v>15</v>
      </c>
      <c r="P104" s="6">
        <f t="shared" si="92"/>
        <v>0</v>
      </c>
      <c r="Q104" s="6">
        <f t="shared" si="93"/>
        <v>0</v>
      </c>
      <c r="R104" s="7">
        <f t="shared" si="94"/>
        <v>3</v>
      </c>
      <c r="S104" s="7">
        <f t="shared" si="95"/>
        <v>0.8</v>
      </c>
      <c r="T104" s="7">
        <v>2.4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1"/>
        <v>0</v>
      </c>
      <c r="EQ104" s="11">
        <v>30</v>
      </c>
      <c r="ER104" s="10" t="s">
        <v>61</v>
      </c>
      <c r="ES104" s="11">
        <v>15</v>
      </c>
      <c r="ET104" s="10" t="s">
        <v>61</v>
      </c>
      <c r="EU104" s="11"/>
      <c r="EV104" s="10"/>
      <c r="EW104" s="7">
        <v>2.2000000000000002</v>
      </c>
      <c r="EX104" s="11"/>
      <c r="EY104" s="10"/>
      <c r="EZ104" s="11"/>
      <c r="FA104" s="10"/>
      <c r="FB104" s="11"/>
      <c r="FC104" s="10"/>
      <c r="FD104" s="11">
        <v>15</v>
      </c>
      <c r="FE104" s="10" t="s">
        <v>61</v>
      </c>
      <c r="FF104" s="11"/>
      <c r="FG104" s="10"/>
      <c r="FH104" s="11"/>
      <c r="FI104" s="10"/>
      <c r="FJ104" s="7">
        <v>0.8</v>
      </c>
      <c r="FK104" s="7">
        <f t="shared" si="102"/>
        <v>3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x14ac:dyDescent="0.2">
      <c r="A105" s="20">
        <v>14</v>
      </c>
      <c r="B105" s="20">
        <v>1</v>
      </c>
      <c r="C105" s="20"/>
      <c r="D105" s="6" t="s">
        <v>217</v>
      </c>
      <c r="E105" s="3" t="s">
        <v>218</v>
      </c>
      <c r="F105" s="6">
        <f t="shared" si="82"/>
        <v>0</v>
      </c>
      <c r="G105" s="6">
        <f t="shared" si="83"/>
        <v>3</v>
      </c>
      <c r="H105" s="6">
        <f t="shared" si="84"/>
        <v>60</v>
      </c>
      <c r="I105" s="6">
        <f t="shared" si="85"/>
        <v>30</v>
      </c>
      <c r="J105" s="6">
        <f t="shared" si="86"/>
        <v>15</v>
      </c>
      <c r="K105" s="6">
        <f t="shared" si="87"/>
        <v>0</v>
      </c>
      <c r="L105" s="6">
        <f t="shared" si="88"/>
        <v>0</v>
      </c>
      <c r="M105" s="6">
        <f t="shared" si="89"/>
        <v>0</v>
      </c>
      <c r="N105" s="6">
        <f t="shared" si="90"/>
        <v>0</v>
      </c>
      <c r="O105" s="6">
        <f t="shared" si="91"/>
        <v>15</v>
      </c>
      <c r="P105" s="6">
        <f t="shared" si="92"/>
        <v>0</v>
      </c>
      <c r="Q105" s="6">
        <f t="shared" si="93"/>
        <v>0</v>
      </c>
      <c r="R105" s="7">
        <f t="shared" si="94"/>
        <v>3</v>
      </c>
      <c r="S105" s="7">
        <f t="shared" si="95"/>
        <v>0.8</v>
      </c>
      <c r="T105" s="7">
        <v>2.4</v>
      </c>
      <c r="U105" s="11"/>
      <c r="V105" s="10"/>
      <c r="W105" s="11"/>
      <c r="X105" s="10"/>
      <c r="Y105" s="11"/>
      <c r="Z105" s="10"/>
      <c r="AA105" s="7"/>
      <c r="AB105" s="11"/>
      <c r="AC105" s="10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96"/>
        <v>0</v>
      </c>
      <c r="AP105" s="11"/>
      <c r="AQ105" s="10"/>
      <c r="AR105" s="11"/>
      <c r="AS105" s="10"/>
      <c r="AT105" s="11"/>
      <c r="AU105" s="10"/>
      <c r="AV105" s="7"/>
      <c r="AW105" s="11"/>
      <c r="AX105" s="10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97"/>
        <v>0</v>
      </c>
      <c r="BK105" s="11"/>
      <c r="BL105" s="10"/>
      <c r="BM105" s="11"/>
      <c r="BN105" s="10"/>
      <c r="BO105" s="11"/>
      <c r="BP105" s="10"/>
      <c r="BQ105" s="7"/>
      <c r="BR105" s="11"/>
      <c r="BS105" s="10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98"/>
        <v>0</v>
      </c>
      <c r="CF105" s="11"/>
      <c r="CG105" s="10"/>
      <c r="CH105" s="11"/>
      <c r="CI105" s="10"/>
      <c r="CJ105" s="11"/>
      <c r="CK105" s="10"/>
      <c r="CL105" s="7"/>
      <c r="CM105" s="11"/>
      <c r="CN105" s="10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99"/>
        <v>0</v>
      </c>
      <c r="DA105" s="11"/>
      <c r="DB105" s="10"/>
      <c r="DC105" s="11"/>
      <c r="DD105" s="10"/>
      <c r="DE105" s="11"/>
      <c r="DF105" s="10"/>
      <c r="DG105" s="7"/>
      <c r="DH105" s="11"/>
      <c r="DI105" s="10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0"/>
        <v>0</v>
      </c>
      <c r="DV105" s="11"/>
      <c r="DW105" s="10"/>
      <c r="DX105" s="11"/>
      <c r="DY105" s="10"/>
      <c r="DZ105" s="11"/>
      <c r="EA105" s="10"/>
      <c r="EB105" s="7"/>
      <c r="EC105" s="11"/>
      <c r="ED105" s="10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1"/>
        <v>0</v>
      </c>
      <c r="EQ105" s="11">
        <v>30</v>
      </c>
      <c r="ER105" s="10" t="s">
        <v>61</v>
      </c>
      <c r="ES105" s="11">
        <v>15</v>
      </c>
      <c r="ET105" s="10" t="s">
        <v>61</v>
      </c>
      <c r="EU105" s="11"/>
      <c r="EV105" s="10"/>
      <c r="EW105" s="7">
        <v>2.2000000000000002</v>
      </c>
      <c r="EX105" s="11"/>
      <c r="EY105" s="10"/>
      <c r="EZ105" s="11"/>
      <c r="FA105" s="10"/>
      <c r="FB105" s="11"/>
      <c r="FC105" s="10"/>
      <c r="FD105" s="11">
        <v>15</v>
      </c>
      <c r="FE105" s="10" t="s">
        <v>61</v>
      </c>
      <c r="FF105" s="11"/>
      <c r="FG105" s="10"/>
      <c r="FH105" s="11"/>
      <c r="FI105" s="10"/>
      <c r="FJ105" s="7">
        <v>0.8</v>
      </c>
      <c r="FK105" s="7">
        <f t="shared" si="102"/>
        <v>3</v>
      </c>
      <c r="FL105" s="11"/>
      <c r="FM105" s="10"/>
      <c r="FN105" s="11"/>
      <c r="FO105" s="10"/>
      <c r="FP105" s="11"/>
      <c r="FQ105" s="10"/>
      <c r="FR105" s="7"/>
      <c r="FS105" s="11"/>
      <c r="FT105" s="10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3"/>
        <v>0</v>
      </c>
    </row>
    <row r="106" spans="1:188" x14ac:dyDescent="0.2">
      <c r="A106" s="20">
        <v>3</v>
      </c>
      <c r="B106" s="20">
        <v>1</v>
      </c>
      <c r="C106" s="20"/>
      <c r="D106" s="6" t="s">
        <v>219</v>
      </c>
      <c r="E106" s="3" t="s">
        <v>220</v>
      </c>
      <c r="F106" s="6">
        <f t="shared" si="82"/>
        <v>1</v>
      </c>
      <c r="G106" s="6">
        <f t="shared" si="83"/>
        <v>1</v>
      </c>
      <c r="H106" s="6">
        <f t="shared" si="84"/>
        <v>60</v>
      </c>
      <c r="I106" s="6">
        <f t="shared" si="85"/>
        <v>30</v>
      </c>
      <c r="J106" s="6">
        <f t="shared" si="86"/>
        <v>0</v>
      </c>
      <c r="K106" s="6">
        <f t="shared" si="87"/>
        <v>0</v>
      </c>
      <c r="L106" s="6">
        <f t="shared" si="88"/>
        <v>0</v>
      </c>
      <c r="M106" s="6">
        <f t="shared" si="89"/>
        <v>0</v>
      </c>
      <c r="N106" s="6">
        <f t="shared" si="90"/>
        <v>0</v>
      </c>
      <c r="O106" s="6">
        <f t="shared" si="91"/>
        <v>30</v>
      </c>
      <c r="P106" s="6">
        <f t="shared" si="92"/>
        <v>0</v>
      </c>
      <c r="Q106" s="6">
        <f t="shared" si="93"/>
        <v>0</v>
      </c>
      <c r="R106" s="7">
        <f t="shared" si="94"/>
        <v>3</v>
      </c>
      <c r="S106" s="7">
        <f t="shared" si="95"/>
        <v>1.5</v>
      </c>
      <c r="T106" s="7">
        <v>2.4</v>
      </c>
      <c r="U106" s="11"/>
      <c r="V106" s="10"/>
      <c r="W106" s="11"/>
      <c r="X106" s="10"/>
      <c r="Y106" s="11"/>
      <c r="Z106" s="10"/>
      <c r="AA106" s="7"/>
      <c r="AB106" s="11"/>
      <c r="AC106" s="10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96"/>
        <v>0</v>
      </c>
      <c r="AP106" s="11"/>
      <c r="AQ106" s="10"/>
      <c r="AR106" s="11"/>
      <c r="AS106" s="10"/>
      <c r="AT106" s="11"/>
      <c r="AU106" s="10"/>
      <c r="AV106" s="7"/>
      <c r="AW106" s="11"/>
      <c r="AX106" s="10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97"/>
        <v>0</v>
      </c>
      <c r="BK106" s="11"/>
      <c r="BL106" s="10"/>
      <c r="BM106" s="11"/>
      <c r="BN106" s="10"/>
      <c r="BO106" s="11"/>
      <c r="BP106" s="10"/>
      <c r="BQ106" s="7"/>
      <c r="BR106" s="11"/>
      <c r="BS106" s="10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98"/>
        <v>0</v>
      </c>
      <c r="CF106" s="11"/>
      <c r="CG106" s="10"/>
      <c r="CH106" s="11"/>
      <c r="CI106" s="10"/>
      <c r="CJ106" s="11"/>
      <c r="CK106" s="10"/>
      <c r="CL106" s="7"/>
      <c r="CM106" s="11"/>
      <c r="CN106" s="10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99"/>
        <v>0</v>
      </c>
      <c r="DA106" s="11"/>
      <c r="DB106" s="10"/>
      <c r="DC106" s="11"/>
      <c r="DD106" s="10"/>
      <c r="DE106" s="11"/>
      <c r="DF106" s="10"/>
      <c r="DG106" s="7"/>
      <c r="DH106" s="11"/>
      <c r="DI106" s="10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0"/>
        <v>0</v>
      </c>
      <c r="DV106" s="11"/>
      <c r="DW106" s="10"/>
      <c r="DX106" s="11"/>
      <c r="DY106" s="10"/>
      <c r="DZ106" s="11"/>
      <c r="EA106" s="10"/>
      <c r="EB106" s="7"/>
      <c r="EC106" s="11"/>
      <c r="ED106" s="10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01"/>
        <v>0</v>
      </c>
      <c r="EQ106" s="11">
        <v>30</v>
      </c>
      <c r="ER106" s="10" t="s">
        <v>71</v>
      </c>
      <c r="ES106" s="11"/>
      <c r="ET106" s="10"/>
      <c r="EU106" s="11"/>
      <c r="EV106" s="10"/>
      <c r="EW106" s="7">
        <v>1.5</v>
      </c>
      <c r="EX106" s="11"/>
      <c r="EY106" s="10"/>
      <c r="EZ106" s="11"/>
      <c r="FA106" s="10"/>
      <c r="FB106" s="11"/>
      <c r="FC106" s="10"/>
      <c r="FD106" s="11">
        <v>30</v>
      </c>
      <c r="FE106" s="10" t="s">
        <v>61</v>
      </c>
      <c r="FF106" s="11"/>
      <c r="FG106" s="10"/>
      <c r="FH106" s="11"/>
      <c r="FI106" s="10"/>
      <c r="FJ106" s="7">
        <v>1.5</v>
      </c>
      <c r="FK106" s="7">
        <f t="shared" si="102"/>
        <v>3</v>
      </c>
      <c r="FL106" s="11"/>
      <c r="FM106" s="10"/>
      <c r="FN106" s="11"/>
      <c r="FO106" s="10"/>
      <c r="FP106" s="11"/>
      <c r="FQ106" s="10"/>
      <c r="FR106" s="7"/>
      <c r="FS106" s="11"/>
      <c r="FT106" s="10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3"/>
        <v>0</v>
      </c>
    </row>
    <row r="107" spans="1:188" x14ac:dyDescent="0.2">
      <c r="A107" s="20">
        <v>3</v>
      </c>
      <c r="B107" s="20">
        <v>1</v>
      </c>
      <c r="C107" s="20"/>
      <c r="D107" s="6" t="s">
        <v>221</v>
      </c>
      <c r="E107" s="3" t="s">
        <v>222</v>
      </c>
      <c r="F107" s="6">
        <f t="shared" si="82"/>
        <v>1</v>
      </c>
      <c r="G107" s="6">
        <f t="shared" si="83"/>
        <v>1</v>
      </c>
      <c r="H107" s="6">
        <f t="shared" si="84"/>
        <v>60</v>
      </c>
      <c r="I107" s="6">
        <f t="shared" si="85"/>
        <v>30</v>
      </c>
      <c r="J107" s="6">
        <f t="shared" si="86"/>
        <v>0</v>
      </c>
      <c r="K107" s="6">
        <f t="shared" si="87"/>
        <v>0</v>
      </c>
      <c r="L107" s="6">
        <f t="shared" si="88"/>
        <v>0</v>
      </c>
      <c r="M107" s="6">
        <f t="shared" si="89"/>
        <v>0</v>
      </c>
      <c r="N107" s="6">
        <f t="shared" si="90"/>
        <v>0</v>
      </c>
      <c r="O107" s="6">
        <f t="shared" si="91"/>
        <v>30</v>
      </c>
      <c r="P107" s="6">
        <f t="shared" si="92"/>
        <v>0</v>
      </c>
      <c r="Q107" s="6">
        <f t="shared" si="93"/>
        <v>0</v>
      </c>
      <c r="R107" s="7">
        <f t="shared" si="94"/>
        <v>3</v>
      </c>
      <c r="S107" s="7">
        <f t="shared" si="95"/>
        <v>1.5</v>
      </c>
      <c r="T107" s="7">
        <v>2.4</v>
      </c>
      <c r="U107" s="11"/>
      <c r="V107" s="10"/>
      <c r="W107" s="11"/>
      <c r="X107" s="10"/>
      <c r="Y107" s="11"/>
      <c r="Z107" s="10"/>
      <c r="AA107" s="7"/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96"/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97"/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98"/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99"/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0"/>
        <v>0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01"/>
        <v>0</v>
      </c>
      <c r="EQ107" s="11">
        <v>30</v>
      </c>
      <c r="ER107" s="10" t="s">
        <v>71</v>
      </c>
      <c r="ES107" s="11"/>
      <c r="ET107" s="10"/>
      <c r="EU107" s="11"/>
      <c r="EV107" s="10"/>
      <c r="EW107" s="7">
        <v>1.5</v>
      </c>
      <c r="EX107" s="11"/>
      <c r="EY107" s="10"/>
      <c r="EZ107" s="11"/>
      <c r="FA107" s="10"/>
      <c r="FB107" s="11"/>
      <c r="FC107" s="10"/>
      <c r="FD107" s="11">
        <v>30</v>
      </c>
      <c r="FE107" s="10" t="s">
        <v>61</v>
      </c>
      <c r="FF107" s="11"/>
      <c r="FG107" s="10"/>
      <c r="FH107" s="11"/>
      <c r="FI107" s="10"/>
      <c r="FJ107" s="7">
        <v>1.5</v>
      </c>
      <c r="FK107" s="7">
        <f t="shared" si="102"/>
        <v>3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3"/>
        <v>0</v>
      </c>
    </row>
    <row r="108" spans="1:188" ht="20.100000000000001" customHeight="1" x14ac:dyDescent="0.2">
      <c r="A108" s="19" t="s">
        <v>223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9"/>
      <c r="GF108" s="13"/>
    </row>
    <row r="109" spans="1:188" x14ac:dyDescent="0.2">
      <c r="A109" s="6"/>
      <c r="B109" s="6"/>
      <c r="C109" s="6"/>
      <c r="D109" s="6" t="s">
        <v>224</v>
      </c>
      <c r="E109" s="3" t="s">
        <v>225</v>
      </c>
      <c r="F109" s="6">
        <f>COUNTIF(U109:GD109,"e")</f>
        <v>0</v>
      </c>
      <c r="G109" s="6">
        <f>COUNTIF(U109:GD109,"z")</f>
        <v>1</v>
      </c>
      <c r="H109" s="6">
        <f>SUM(I109:Q109)</f>
        <v>4</v>
      </c>
      <c r="I109" s="6">
        <f>U109+AP109+BK109+CF109+DA109+DV109+EQ109+FL109</f>
        <v>0</v>
      </c>
      <c r="J109" s="6">
        <f>W109+AR109+BM109+CH109+DC109+DX109+ES109+FN109</f>
        <v>0</v>
      </c>
      <c r="K109" s="6">
        <f>Y109+AT109+BO109+CJ109+DE109+DZ109+EU109+FP109</f>
        <v>0</v>
      </c>
      <c r="L109" s="6">
        <f>AB109+AW109+BR109+CM109+DH109+EC109+EX109+FS109</f>
        <v>0</v>
      </c>
      <c r="M109" s="6">
        <f>AD109+AY109+BT109+CO109+DJ109+EE109+EZ109+FU109</f>
        <v>0</v>
      </c>
      <c r="N109" s="6">
        <f>AF109+BA109+BV109+CQ109+DL109+EG109+FB109+FW109</f>
        <v>0</v>
      </c>
      <c r="O109" s="6">
        <f>AH109+BC109+BX109+CS109+DN109+EI109+FD109+FY109</f>
        <v>0</v>
      </c>
      <c r="P109" s="6">
        <f>AJ109+BE109+BZ109+CU109+DP109+EK109+FF109+GA109</f>
        <v>0</v>
      </c>
      <c r="Q109" s="6">
        <f>AL109+BG109+CB109+CW109+DR109+EM109+FH109+GC109</f>
        <v>4</v>
      </c>
      <c r="R109" s="7">
        <f>AO109+BJ109+CE109+CZ109+DU109+EP109+FK109+GF109</f>
        <v>4</v>
      </c>
      <c r="S109" s="7">
        <f>AN109+BI109+CD109+CY109+DT109+EO109+FJ109+GE109</f>
        <v>4</v>
      </c>
      <c r="T109" s="7">
        <v>4</v>
      </c>
      <c r="U109" s="11"/>
      <c r="V109" s="10"/>
      <c r="W109" s="11"/>
      <c r="X109" s="10"/>
      <c r="Y109" s="11"/>
      <c r="Z109" s="10"/>
      <c r="AA109" s="7"/>
      <c r="AB109" s="11"/>
      <c r="AC109" s="10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AA109+AN109</f>
        <v>0</v>
      </c>
      <c r="AP109" s="11"/>
      <c r="AQ109" s="10"/>
      <c r="AR109" s="11"/>
      <c r="AS109" s="10"/>
      <c r="AT109" s="11"/>
      <c r="AU109" s="10"/>
      <c r="AV109" s="7"/>
      <c r="AW109" s="11"/>
      <c r="AX109" s="10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AV109+BI109</f>
        <v>0</v>
      </c>
      <c r="BK109" s="11"/>
      <c r="BL109" s="10"/>
      <c r="BM109" s="11"/>
      <c r="BN109" s="10"/>
      <c r="BO109" s="11"/>
      <c r="BP109" s="10"/>
      <c r="BQ109" s="7"/>
      <c r="BR109" s="11"/>
      <c r="BS109" s="10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BQ109+CD109</f>
        <v>0</v>
      </c>
      <c r="CF109" s="11"/>
      <c r="CG109" s="10"/>
      <c r="CH109" s="11"/>
      <c r="CI109" s="10"/>
      <c r="CJ109" s="11"/>
      <c r="CK109" s="10"/>
      <c r="CL109" s="7"/>
      <c r="CM109" s="11"/>
      <c r="CN109" s="10"/>
      <c r="CO109" s="11"/>
      <c r="CP109" s="10"/>
      <c r="CQ109" s="11"/>
      <c r="CR109" s="10"/>
      <c r="CS109" s="11"/>
      <c r="CT109" s="10"/>
      <c r="CU109" s="11"/>
      <c r="CV109" s="10"/>
      <c r="CW109" s="11">
        <v>4</v>
      </c>
      <c r="CX109" s="10" t="s">
        <v>61</v>
      </c>
      <c r="CY109" s="7">
        <v>4</v>
      </c>
      <c r="CZ109" s="7">
        <f>CL109+CY109</f>
        <v>4</v>
      </c>
      <c r="DA109" s="11"/>
      <c r="DB109" s="10"/>
      <c r="DC109" s="11"/>
      <c r="DD109" s="10"/>
      <c r="DE109" s="11"/>
      <c r="DF109" s="10"/>
      <c r="DG109" s="7"/>
      <c r="DH109" s="11"/>
      <c r="DI109" s="10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DG109+DT109</f>
        <v>0</v>
      </c>
      <c r="DV109" s="11"/>
      <c r="DW109" s="10"/>
      <c r="DX109" s="11"/>
      <c r="DY109" s="10"/>
      <c r="DZ109" s="11"/>
      <c r="EA109" s="10"/>
      <c r="EB109" s="7"/>
      <c r="EC109" s="11"/>
      <c r="ED109" s="10"/>
      <c r="EE109" s="11"/>
      <c r="EF109" s="10"/>
      <c r="EG109" s="11"/>
      <c r="EH109" s="10"/>
      <c r="EI109" s="11"/>
      <c r="EJ109" s="10"/>
      <c r="EK109" s="11"/>
      <c r="EL109" s="10"/>
      <c r="EM109" s="11"/>
      <c r="EN109" s="10"/>
      <c r="EO109" s="7"/>
      <c r="EP109" s="7">
        <f>EB109+EO109</f>
        <v>0</v>
      </c>
      <c r="EQ109" s="11"/>
      <c r="ER109" s="10"/>
      <c r="ES109" s="11"/>
      <c r="ET109" s="10"/>
      <c r="EU109" s="11"/>
      <c r="EV109" s="10"/>
      <c r="EW109" s="7"/>
      <c r="EX109" s="11"/>
      <c r="EY109" s="10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EW109+FJ109</f>
        <v>0</v>
      </c>
      <c r="FL109" s="11"/>
      <c r="FM109" s="10"/>
      <c r="FN109" s="11"/>
      <c r="FO109" s="10"/>
      <c r="FP109" s="11"/>
      <c r="FQ109" s="10"/>
      <c r="FR109" s="7"/>
      <c r="FS109" s="11"/>
      <c r="FT109" s="10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FR109+GE109</f>
        <v>0</v>
      </c>
    </row>
    <row r="110" spans="1:188" x14ac:dyDescent="0.2">
      <c r="A110" s="6"/>
      <c r="B110" s="6"/>
      <c r="C110" s="6"/>
      <c r="D110" s="6" t="s">
        <v>226</v>
      </c>
      <c r="E110" s="3" t="s">
        <v>227</v>
      </c>
      <c r="F110" s="6">
        <f>COUNTIF(U110:GD110,"e")</f>
        <v>0</v>
      </c>
      <c r="G110" s="6">
        <f>COUNTIF(U110:GD110,"z")</f>
        <v>1</v>
      </c>
      <c r="H110" s="6">
        <f>SUM(I110:Q110)</f>
        <v>2</v>
      </c>
      <c r="I110" s="6">
        <f>U110+AP110+BK110+CF110+DA110+DV110+EQ110+FL110</f>
        <v>0</v>
      </c>
      <c r="J110" s="6">
        <f>W110+AR110+BM110+CH110+DC110+DX110+ES110+FN110</f>
        <v>0</v>
      </c>
      <c r="K110" s="6">
        <f>Y110+AT110+BO110+CJ110+DE110+DZ110+EU110+FP110</f>
        <v>0</v>
      </c>
      <c r="L110" s="6">
        <f>AB110+AW110+BR110+CM110+DH110+EC110+EX110+FS110</f>
        <v>0</v>
      </c>
      <c r="M110" s="6">
        <f>AD110+AY110+BT110+CO110+DJ110+EE110+EZ110+FU110</f>
        <v>0</v>
      </c>
      <c r="N110" s="6">
        <f>AF110+BA110+BV110+CQ110+DL110+EG110+FB110+FW110</f>
        <v>0</v>
      </c>
      <c r="O110" s="6">
        <f>AH110+BC110+BX110+CS110+DN110+EI110+FD110+FY110</f>
        <v>0</v>
      </c>
      <c r="P110" s="6">
        <f>AJ110+BE110+BZ110+CU110+DP110+EK110+FF110+GA110</f>
        <v>0</v>
      </c>
      <c r="Q110" s="6">
        <f>AL110+BG110+CB110+CW110+DR110+EM110+FH110+GC110</f>
        <v>2</v>
      </c>
      <c r="R110" s="7">
        <f>AO110+BJ110+CE110+CZ110+DU110+EP110+FK110+GF110</f>
        <v>2</v>
      </c>
      <c r="S110" s="7">
        <f>AN110+BI110+CD110+CY110+DT110+EO110+FJ110+GE110</f>
        <v>2</v>
      </c>
      <c r="T110" s="7">
        <v>2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AA110+AN110</f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AV110+BI110</f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BQ110+CD110</f>
        <v>0</v>
      </c>
      <c r="CF110" s="11"/>
      <c r="CG110" s="10"/>
      <c r="CH110" s="11"/>
      <c r="CI110" s="10"/>
      <c r="CJ110" s="11"/>
      <c r="CK110" s="10"/>
      <c r="CL110" s="7"/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CL110+CY110</f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DG110+DT110</f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>
        <v>2</v>
      </c>
      <c r="EN110" s="10" t="s">
        <v>61</v>
      </c>
      <c r="EO110" s="7">
        <v>2</v>
      </c>
      <c r="EP110" s="7">
        <f>EB110+EO110</f>
        <v>2</v>
      </c>
      <c r="EQ110" s="11"/>
      <c r="ER110" s="10"/>
      <c r="ES110" s="11"/>
      <c r="ET110" s="10"/>
      <c r="EU110" s="11"/>
      <c r="EV110" s="10"/>
      <c r="EW110" s="7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EW110+FJ110</f>
        <v>0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FR110+GE110</f>
        <v>0</v>
      </c>
    </row>
    <row r="111" spans="1:188" ht="15.95" customHeight="1" x14ac:dyDescent="0.2">
      <c r="A111" s="6"/>
      <c r="B111" s="6"/>
      <c r="C111" s="6"/>
      <c r="D111" s="6"/>
      <c r="E111" s="6" t="s">
        <v>80</v>
      </c>
      <c r="F111" s="6">
        <f t="shared" ref="F111:AK111" si="104">SUM(F109:F110)</f>
        <v>0</v>
      </c>
      <c r="G111" s="6">
        <f t="shared" si="104"/>
        <v>2</v>
      </c>
      <c r="H111" s="6">
        <f t="shared" si="104"/>
        <v>6</v>
      </c>
      <c r="I111" s="6">
        <f t="shared" si="104"/>
        <v>0</v>
      </c>
      <c r="J111" s="6">
        <f t="shared" si="104"/>
        <v>0</v>
      </c>
      <c r="K111" s="6">
        <f t="shared" si="104"/>
        <v>0</v>
      </c>
      <c r="L111" s="6">
        <f t="shared" si="104"/>
        <v>0</v>
      </c>
      <c r="M111" s="6">
        <f t="shared" si="104"/>
        <v>0</v>
      </c>
      <c r="N111" s="6">
        <f t="shared" si="104"/>
        <v>0</v>
      </c>
      <c r="O111" s="6">
        <f t="shared" si="104"/>
        <v>0</v>
      </c>
      <c r="P111" s="6">
        <f t="shared" si="104"/>
        <v>0</v>
      </c>
      <c r="Q111" s="6">
        <f t="shared" si="104"/>
        <v>6</v>
      </c>
      <c r="R111" s="7">
        <f t="shared" si="104"/>
        <v>6</v>
      </c>
      <c r="S111" s="7">
        <f t="shared" si="104"/>
        <v>6</v>
      </c>
      <c r="T111" s="7">
        <f t="shared" si="104"/>
        <v>6</v>
      </c>
      <c r="U111" s="11">
        <f t="shared" si="104"/>
        <v>0</v>
      </c>
      <c r="V111" s="10">
        <f t="shared" si="104"/>
        <v>0</v>
      </c>
      <c r="W111" s="11">
        <f t="shared" si="104"/>
        <v>0</v>
      </c>
      <c r="X111" s="10">
        <f t="shared" si="104"/>
        <v>0</v>
      </c>
      <c r="Y111" s="11">
        <f t="shared" si="104"/>
        <v>0</v>
      </c>
      <c r="Z111" s="10">
        <f t="shared" si="104"/>
        <v>0</v>
      </c>
      <c r="AA111" s="7">
        <f t="shared" si="104"/>
        <v>0</v>
      </c>
      <c r="AB111" s="11">
        <f t="shared" si="104"/>
        <v>0</v>
      </c>
      <c r="AC111" s="10">
        <f t="shared" si="104"/>
        <v>0</v>
      </c>
      <c r="AD111" s="11">
        <f t="shared" si="104"/>
        <v>0</v>
      </c>
      <c r="AE111" s="10">
        <f t="shared" si="104"/>
        <v>0</v>
      </c>
      <c r="AF111" s="11">
        <f t="shared" si="104"/>
        <v>0</v>
      </c>
      <c r="AG111" s="10">
        <f t="shared" si="104"/>
        <v>0</v>
      </c>
      <c r="AH111" s="11">
        <f t="shared" si="104"/>
        <v>0</v>
      </c>
      <c r="AI111" s="10">
        <f t="shared" si="104"/>
        <v>0</v>
      </c>
      <c r="AJ111" s="11">
        <f t="shared" si="104"/>
        <v>0</v>
      </c>
      <c r="AK111" s="10">
        <f t="shared" si="104"/>
        <v>0</v>
      </c>
      <c r="AL111" s="11">
        <f t="shared" ref="AL111:BQ111" si="105">SUM(AL109:AL110)</f>
        <v>0</v>
      </c>
      <c r="AM111" s="10">
        <f t="shared" si="105"/>
        <v>0</v>
      </c>
      <c r="AN111" s="7">
        <f t="shared" si="105"/>
        <v>0</v>
      </c>
      <c r="AO111" s="7">
        <f t="shared" si="105"/>
        <v>0</v>
      </c>
      <c r="AP111" s="11">
        <f t="shared" si="105"/>
        <v>0</v>
      </c>
      <c r="AQ111" s="10">
        <f t="shared" si="105"/>
        <v>0</v>
      </c>
      <c r="AR111" s="11">
        <f t="shared" si="105"/>
        <v>0</v>
      </c>
      <c r="AS111" s="10">
        <f t="shared" si="105"/>
        <v>0</v>
      </c>
      <c r="AT111" s="11">
        <f t="shared" si="105"/>
        <v>0</v>
      </c>
      <c r="AU111" s="10">
        <f t="shared" si="105"/>
        <v>0</v>
      </c>
      <c r="AV111" s="7">
        <f t="shared" si="105"/>
        <v>0</v>
      </c>
      <c r="AW111" s="11">
        <f t="shared" si="105"/>
        <v>0</v>
      </c>
      <c r="AX111" s="10">
        <f t="shared" si="105"/>
        <v>0</v>
      </c>
      <c r="AY111" s="11">
        <f t="shared" si="105"/>
        <v>0</v>
      </c>
      <c r="AZ111" s="10">
        <f t="shared" si="105"/>
        <v>0</v>
      </c>
      <c r="BA111" s="11">
        <f t="shared" si="105"/>
        <v>0</v>
      </c>
      <c r="BB111" s="10">
        <f t="shared" si="105"/>
        <v>0</v>
      </c>
      <c r="BC111" s="11">
        <f t="shared" si="105"/>
        <v>0</v>
      </c>
      <c r="BD111" s="10">
        <f t="shared" si="105"/>
        <v>0</v>
      </c>
      <c r="BE111" s="11">
        <f t="shared" si="105"/>
        <v>0</v>
      </c>
      <c r="BF111" s="10">
        <f t="shared" si="105"/>
        <v>0</v>
      </c>
      <c r="BG111" s="11">
        <f t="shared" si="105"/>
        <v>0</v>
      </c>
      <c r="BH111" s="10">
        <f t="shared" si="105"/>
        <v>0</v>
      </c>
      <c r="BI111" s="7">
        <f t="shared" si="105"/>
        <v>0</v>
      </c>
      <c r="BJ111" s="7">
        <f t="shared" si="105"/>
        <v>0</v>
      </c>
      <c r="BK111" s="11">
        <f t="shared" si="105"/>
        <v>0</v>
      </c>
      <c r="BL111" s="10">
        <f t="shared" si="105"/>
        <v>0</v>
      </c>
      <c r="BM111" s="11">
        <f t="shared" si="105"/>
        <v>0</v>
      </c>
      <c r="BN111" s="10">
        <f t="shared" si="105"/>
        <v>0</v>
      </c>
      <c r="BO111" s="11">
        <f t="shared" si="105"/>
        <v>0</v>
      </c>
      <c r="BP111" s="10">
        <f t="shared" si="105"/>
        <v>0</v>
      </c>
      <c r="BQ111" s="7">
        <f t="shared" si="105"/>
        <v>0</v>
      </c>
      <c r="BR111" s="11">
        <f t="shared" ref="BR111:CW111" si="106">SUM(BR109:BR110)</f>
        <v>0</v>
      </c>
      <c r="BS111" s="10">
        <f t="shared" si="106"/>
        <v>0</v>
      </c>
      <c r="BT111" s="11">
        <f t="shared" si="106"/>
        <v>0</v>
      </c>
      <c r="BU111" s="10">
        <f t="shared" si="106"/>
        <v>0</v>
      </c>
      <c r="BV111" s="11">
        <f t="shared" si="106"/>
        <v>0</v>
      </c>
      <c r="BW111" s="10">
        <f t="shared" si="106"/>
        <v>0</v>
      </c>
      <c r="BX111" s="11">
        <f t="shared" si="106"/>
        <v>0</v>
      </c>
      <c r="BY111" s="10">
        <f t="shared" si="106"/>
        <v>0</v>
      </c>
      <c r="BZ111" s="11">
        <f t="shared" si="106"/>
        <v>0</v>
      </c>
      <c r="CA111" s="10">
        <f t="shared" si="106"/>
        <v>0</v>
      </c>
      <c r="CB111" s="11">
        <f t="shared" si="106"/>
        <v>0</v>
      </c>
      <c r="CC111" s="10">
        <f t="shared" si="106"/>
        <v>0</v>
      </c>
      <c r="CD111" s="7">
        <f t="shared" si="106"/>
        <v>0</v>
      </c>
      <c r="CE111" s="7">
        <f t="shared" si="106"/>
        <v>0</v>
      </c>
      <c r="CF111" s="11">
        <f t="shared" si="106"/>
        <v>0</v>
      </c>
      <c r="CG111" s="10">
        <f t="shared" si="106"/>
        <v>0</v>
      </c>
      <c r="CH111" s="11">
        <f t="shared" si="106"/>
        <v>0</v>
      </c>
      <c r="CI111" s="10">
        <f t="shared" si="106"/>
        <v>0</v>
      </c>
      <c r="CJ111" s="11">
        <f t="shared" si="106"/>
        <v>0</v>
      </c>
      <c r="CK111" s="10">
        <f t="shared" si="106"/>
        <v>0</v>
      </c>
      <c r="CL111" s="7">
        <f t="shared" si="106"/>
        <v>0</v>
      </c>
      <c r="CM111" s="11">
        <f t="shared" si="106"/>
        <v>0</v>
      </c>
      <c r="CN111" s="10">
        <f t="shared" si="106"/>
        <v>0</v>
      </c>
      <c r="CO111" s="11">
        <f t="shared" si="106"/>
        <v>0</v>
      </c>
      <c r="CP111" s="10">
        <f t="shared" si="106"/>
        <v>0</v>
      </c>
      <c r="CQ111" s="11">
        <f t="shared" si="106"/>
        <v>0</v>
      </c>
      <c r="CR111" s="10">
        <f t="shared" si="106"/>
        <v>0</v>
      </c>
      <c r="CS111" s="11">
        <f t="shared" si="106"/>
        <v>0</v>
      </c>
      <c r="CT111" s="10">
        <f t="shared" si="106"/>
        <v>0</v>
      </c>
      <c r="CU111" s="11">
        <f t="shared" si="106"/>
        <v>0</v>
      </c>
      <c r="CV111" s="10">
        <f t="shared" si="106"/>
        <v>0</v>
      </c>
      <c r="CW111" s="11">
        <f t="shared" si="106"/>
        <v>4</v>
      </c>
      <c r="CX111" s="10">
        <f t="shared" ref="CX111:EC111" si="107">SUM(CX109:CX110)</f>
        <v>0</v>
      </c>
      <c r="CY111" s="7">
        <f t="shared" si="107"/>
        <v>4</v>
      </c>
      <c r="CZ111" s="7">
        <f t="shared" si="107"/>
        <v>4</v>
      </c>
      <c r="DA111" s="11">
        <f t="shared" si="107"/>
        <v>0</v>
      </c>
      <c r="DB111" s="10">
        <f t="shared" si="107"/>
        <v>0</v>
      </c>
      <c r="DC111" s="11">
        <f t="shared" si="107"/>
        <v>0</v>
      </c>
      <c r="DD111" s="10">
        <f t="shared" si="107"/>
        <v>0</v>
      </c>
      <c r="DE111" s="11">
        <f t="shared" si="107"/>
        <v>0</v>
      </c>
      <c r="DF111" s="10">
        <f t="shared" si="107"/>
        <v>0</v>
      </c>
      <c r="DG111" s="7">
        <f t="shared" si="107"/>
        <v>0</v>
      </c>
      <c r="DH111" s="11">
        <f t="shared" si="107"/>
        <v>0</v>
      </c>
      <c r="DI111" s="10">
        <f t="shared" si="107"/>
        <v>0</v>
      </c>
      <c r="DJ111" s="11">
        <f t="shared" si="107"/>
        <v>0</v>
      </c>
      <c r="DK111" s="10">
        <f t="shared" si="107"/>
        <v>0</v>
      </c>
      <c r="DL111" s="11">
        <f t="shared" si="107"/>
        <v>0</v>
      </c>
      <c r="DM111" s="10">
        <f t="shared" si="107"/>
        <v>0</v>
      </c>
      <c r="DN111" s="11">
        <f t="shared" si="107"/>
        <v>0</v>
      </c>
      <c r="DO111" s="10">
        <f t="shared" si="107"/>
        <v>0</v>
      </c>
      <c r="DP111" s="11">
        <f t="shared" si="107"/>
        <v>0</v>
      </c>
      <c r="DQ111" s="10">
        <f t="shared" si="107"/>
        <v>0</v>
      </c>
      <c r="DR111" s="11">
        <f t="shared" si="107"/>
        <v>0</v>
      </c>
      <c r="DS111" s="10">
        <f t="shared" si="107"/>
        <v>0</v>
      </c>
      <c r="DT111" s="7">
        <f t="shared" si="107"/>
        <v>0</v>
      </c>
      <c r="DU111" s="7">
        <f t="shared" si="107"/>
        <v>0</v>
      </c>
      <c r="DV111" s="11">
        <f t="shared" si="107"/>
        <v>0</v>
      </c>
      <c r="DW111" s="10">
        <f t="shared" si="107"/>
        <v>0</v>
      </c>
      <c r="DX111" s="11">
        <f t="shared" si="107"/>
        <v>0</v>
      </c>
      <c r="DY111" s="10">
        <f t="shared" si="107"/>
        <v>0</v>
      </c>
      <c r="DZ111" s="11">
        <f t="shared" si="107"/>
        <v>0</v>
      </c>
      <c r="EA111" s="10">
        <f t="shared" si="107"/>
        <v>0</v>
      </c>
      <c r="EB111" s="7">
        <f t="shared" si="107"/>
        <v>0</v>
      </c>
      <c r="EC111" s="11">
        <f t="shared" si="107"/>
        <v>0</v>
      </c>
      <c r="ED111" s="10">
        <f t="shared" ref="ED111:FI111" si="108">SUM(ED109:ED110)</f>
        <v>0</v>
      </c>
      <c r="EE111" s="11">
        <f t="shared" si="108"/>
        <v>0</v>
      </c>
      <c r="EF111" s="10">
        <f t="shared" si="108"/>
        <v>0</v>
      </c>
      <c r="EG111" s="11">
        <f t="shared" si="108"/>
        <v>0</v>
      </c>
      <c r="EH111" s="10">
        <f t="shared" si="108"/>
        <v>0</v>
      </c>
      <c r="EI111" s="11">
        <f t="shared" si="108"/>
        <v>0</v>
      </c>
      <c r="EJ111" s="10">
        <f t="shared" si="108"/>
        <v>0</v>
      </c>
      <c r="EK111" s="11">
        <f t="shared" si="108"/>
        <v>0</v>
      </c>
      <c r="EL111" s="10">
        <f t="shared" si="108"/>
        <v>0</v>
      </c>
      <c r="EM111" s="11">
        <f t="shared" si="108"/>
        <v>2</v>
      </c>
      <c r="EN111" s="10">
        <f t="shared" si="108"/>
        <v>0</v>
      </c>
      <c r="EO111" s="7">
        <f t="shared" si="108"/>
        <v>2</v>
      </c>
      <c r="EP111" s="7">
        <f t="shared" si="108"/>
        <v>2</v>
      </c>
      <c r="EQ111" s="11">
        <f t="shared" si="108"/>
        <v>0</v>
      </c>
      <c r="ER111" s="10">
        <f t="shared" si="108"/>
        <v>0</v>
      </c>
      <c r="ES111" s="11">
        <f t="shared" si="108"/>
        <v>0</v>
      </c>
      <c r="ET111" s="10">
        <f t="shared" si="108"/>
        <v>0</v>
      </c>
      <c r="EU111" s="11">
        <f t="shared" si="108"/>
        <v>0</v>
      </c>
      <c r="EV111" s="10">
        <f t="shared" si="108"/>
        <v>0</v>
      </c>
      <c r="EW111" s="7">
        <f t="shared" si="108"/>
        <v>0</v>
      </c>
      <c r="EX111" s="11">
        <f t="shared" si="108"/>
        <v>0</v>
      </c>
      <c r="EY111" s="10">
        <f t="shared" si="108"/>
        <v>0</v>
      </c>
      <c r="EZ111" s="11">
        <f t="shared" si="108"/>
        <v>0</v>
      </c>
      <c r="FA111" s="10">
        <f t="shared" si="108"/>
        <v>0</v>
      </c>
      <c r="FB111" s="11">
        <f t="shared" si="108"/>
        <v>0</v>
      </c>
      <c r="FC111" s="10">
        <f t="shared" si="108"/>
        <v>0</v>
      </c>
      <c r="FD111" s="11">
        <f t="shared" si="108"/>
        <v>0</v>
      </c>
      <c r="FE111" s="10">
        <f t="shared" si="108"/>
        <v>0</v>
      </c>
      <c r="FF111" s="11">
        <f t="shared" si="108"/>
        <v>0</v>
      </c>
      <c r="FG111" s="10">
        <f t="shared" si="108"/>
        <v>0</v>
      </c>
      <c r="FH111" s="11">
        <f t="shared" si="108"/>
        <v>0</v>
      </c>
      <c r="FI111" s="10">
        <f t="shared" si="108"/>
        <v>0</v>
      </c>
      <c r="FJ111" s="7">
        <f t="shared" ref="FJ111:GF111" si="109">SUM(FJ109:FJ110)</f>
        <v>0</v>
      </c>
      <c r="FK111" s="7">
        <f t="shared" si="109"/>
        <v>0</v>
      </c>
      <c r="FL111" s="11">
        <f t="shared" si="109"/>
        <v>0</v>
      </c>
      <c r="FM111" s="10">
        <f t="shared" si="109"/>
        <v>0</v>
      </c>
      <c r="FN111" s="11">
        <f t="shared" si="109"/>
        <v>0</v>
      </c>
      <c r="FO111" s="10">
        <f t="shared" si="109"/>
        <v>0</v>
      </c>
      <c r="FP111" s="11">
        <f t="shared" si="109"/>
        <v>0</v>
      </c>
      <c r="FQ111" s="10">
        <f t="shared" si="109"/>
        <v>0</v>
      </c>
      <c r="FR111" s="7">
        <f t="shared" si="109"/>
        <v>0</v>
      </c>
      <c r="FS111" s="11">
        <f t="shared" si="109"/>
        <v>0</v>
      </c>
      <c r="FT111" s="10">
        <f t="shared" si="109"/>
        <v>0</v>
      </c>
      <c r="FU111" s="11">
        <f t="shared" si="109"/>
        <v>0</v>
      </c>
      <c r="FV111" s="10">
        <f t="shared" si="109"/>
        <v>0</v>
      </c>
      <c r="FW111" s="11">
        <f t="shared" si="109"/>
        <v>0</v>
      </c>
      <c r="FX111" s="10">
        <f t="shared" si="109"/>
        <v>0</v>
      </c>
      <c r="FY111" s="11">
        <f t="shared" si="109"/>
        <v>0</v>
      </c>
      <c r="FZ111" s="10">
        <f t="shared" si="109"/>
        <v>0</v>
      </c>
      <c r="GA111" s="11">
        <f t="shared" si="109"/>
        <v>0</v>
      </c>
      <c r="GB111" s="10">
        <f t="shared" si="109"/>
        <v>0</v>
      </c>
      <c r="GC111" s="11">
        <f t="shared" si="109"/>
        <v>0</v>
      </c>
      <c r="GD111" s="10">
        <f t="shared" si="109"/>
        <v>0</v>
      </c>
      <c r="GE111" s="7">
        <f t="shared" si="109"/>
        <v>0</v>
      </c>
      <c r="GF111" s="7">
        <f t="shared" si="109"/>
        <v>0</v>
      </c>
    </row>
    <row r="112" spans="1:188" ht="20.100000000000001" customHeight="1" x14ac:dyDescent="0.2">
      <c r="A112" s="6"/>
      <c r="B112" s="6"/>
      <c r="C112" s="6"/>
      <c r="D112" s="6"/>
      <c r="E112" s="8" t="s">
        <v>228</v>
      </c>
      <c r="F112" s="6">
        <f>F28+F50+F80+F111</f>
        <v>16</v>
      </c>
      <c r="G112" s="6">
        <f>G28+G50+G80+G111</f>
        <v>96</v>
      </c>
      <c r="H112" s="6">
        <f t="shared" ref="H112:Q112" si="110">H28+H50+H80</f>
        <v>2529</v>
      </c>
      <c r="I112" s="6">
        <f t="shared" si="110"/>
        <v>1209</v>
      </c>
      <c r="J112" s="6">
        <f t="shared" si="110"/>
        <v>435</v>
      </c>
      <c r="K112" s="6">
        <f t="shared" si="110"/>
        <v>30</v>
      </c>
      <c r="L112" s="6">
        <f t="shared" si="110"/>
        <v>60</v>
      </c>
      <c r="M112" s="6">
        <f t="shared" si="110"/>
        <v>435</v>
      </c>
      <c r="N112" s="6">
        <f t="shared" si="110"/>
        <v>150</v>
      </c>
      <c r="O112" s="6">
        <f t="shared" si="110"/>
        <v>210</v>
      </c>
      <c r="P112" s="6">
        <f t="shared" si="110"/>
        <v>0</v>
      </c>
      <c r="Q112" s="6">
        <f t="shared" si="110"/>
        <v>0</v>
      </c>
      <c r="R112" s="7">
        <f>R28+R50+R80+R111</f>
        <v>210</v>
      </c>
      <c r="S112" s="7">
        <f>S28+S50+S80+S111</f>
        <v>77.5</v>
      </c>
      <c r="T112" s="7">
        <f>T28+T50+T80+T111</f>
        <v>106.79999999999998</v>
      </c>
      <c r="U112" s="11">
        <f t="shared" ref="U112:Z112" si="111">U28+U50+U80</f>
        <v>252</v>
      </c>
      <c r="V112" s="10">
        <f t="shared" si="111"/>
        <v>0</v>
      </c>
      <c r="W112" s="11">
        <f t="shared" si="111"/>
        <v>60</v>
      </c>
      <c r="X112" s="10">
        <f t="shared" si="111"/>
        <v>0</v>
      </c>
      <c r="Y112" s="11">
        <f t="shared" si="111"/>
        <v>0</v>
      </c>
      <c r="Z112" s="10">
        <f t="shared" si="111"/>
        <v>0</v>
      </c>
      <c r="AA112" s="7">
        <f>AA28+AA50+AA80+AA111</f>
        <v>27</v>
      </c>
      <c r="AB112" s="11">
        <f t="shared" ref="AB112:AM112" si="112">AB28+AB50+AB80</f>
        <v>0</v>
      </c>
      <c r="AC112" s="10">
        <f t="shared" si="112"/>
        <v>0</v>
      </c>
      <c r="AD112" s="11">
        <f t="shared" si="112"/>
        <v>30</v>
      </c>
      <c r="AE112" s="10">
        <f t="shared" si="112"/>
        <v>0</v>
      </c>
      <c r="AF112" s="11">
        <f t="shared" si="112"/>
        <v>0</v>
      </c>
      <c r="AG112" s="10">
        <f t="shared" si="112"/>
        <v>0</v>
      </c>
      <c r="AH112" s="11">
        <f t="shared" si="112"/>
        <v>0</v>
      </c>
      <c r="AI112" s="10">
        <f t="shared" si="112"/>
        <v>0</v>
      </c>
      <c r="AJ112" s="11">
        <f t="shared" si="112"/>
        <v>0</v>
      </c>
      <c r="AK112" s="10">
        <f t="shared" si="112"/>
        <v>0</v>
      </c>
      <c r="AL112" s="11">
        <f t="shared" si="112"/>
        <v>0</v>
      </c>
      <c r="AM112" s="10">
        <f t="shared" si="112"/>
        <v>0</v>
      </c>
      <c r="AN112" s="7">
        <f>AN28+AN50+AN80+AN111</f>
        <v>3</v>
      </c>
      <c r="AO112" s="7">
        <f>AO28+AO50+AO80+AO111</f>
        <v>30</v>
      </c>
      <c r="AP112" s="11">
        <f t="shared" ref="AP112:AU112" si="113">AP28+AP50+AP80</f>
        <v>160</v>
      </c>
      <c r="AQ112" s="10">
        <f t="shared" si="113"/>
        <v>0</v>
      </c>
      <c r="AR112" s="11">
        <f t="shared" si="113"/>
        <v>60</v>
      </c>
      <c r="AS112" s="10">
        <f t="shared" si="113"/>
        <v>0</v>
      </c>
      <c r="AT112" s="11">
        <f t="shared" si="113"/>
        <v>0</v>
      </c>
      <c r="AU112" s="10">
        <f t="shared" si="113"/>
        <v>0</v>
      </c>
      <c r="AV112" s="7">
        <f>AV28+AV50+AV80+AV111</f>
        <v>22</v>
      </c>
      <c r="AW112" s="11">
        <f t="shared" ref="AW112:BH112" si="114">AW28+AW50+AW80</f>
        <v>0</v>
      </c>
      <c r="AX112" s="10">
        <f t="shared" si="114"/>
        <v>0</v>
      </c>
      <c r="AY112" s="11">
        <f t="shared" si="114"/>
        <v>45</v>
      </c>
      <c r="AZ112" s="10">
        <f t="shared" si="114"/>
        <v>0</v>
      </c>
      <c r="BA112" s="11">
        <f t="shared" si="114"/>
        <v>0</v>
      </c>
      <c r="BB112" s="10">
        <f t="shared" si="114"/>
        <v>0</v>
      </c>
      <c r="BC112" s="11">
        <f t="shared" si="114"/>
        <v>45</v>
      </c>
      <c r="BD112" s="10">
        <f t="shared" si="114"/>
        <v>0</v>
      </c>
      <c r="BE112" s="11">
        <f t="shared" si="114"/>
        <v>0</v>
      </c>
      <c r="BF112" s="10">
        <f t="shared" si="114"/>
        <v>0</v>
      </c>
      <c r="BG112" s="11">
        <f t="shared" si="114"/>
        <v>0</v>
      </c>
      <c r="BH112" s="10">
        <f t="shared" si="114"/>
        <v>0</v>
      </c>
      <c r="BI112" s="7">
        <f>BI28+BI50+BI80+BI111</f>
        <v>8</v>
      </c>
      <c r="BJ112" s="7">
        <f>BJ28+BJ50+BJ80+BJ111</f>
        <v>30</v>
      </c>
      <c r="BK112" s="11">
        <f t="shared" ref="BK112:BP112" si="115">BK28+BK50+BK80</f>
        <v>135</v>
      </c>
      <c r="BL112" s="10">
        <f t="shared" si="115"/>
        <v>0</v>
      </c>
      <c r="BM112" s="11">
        <f t="shared" si="115"/>
        <v>60</v>
      </c>
      <c r="BN112" s="10">
        <f t="shared" si="115"/>
        <v>0</v>
      </c>
      <c r="BO112" s="11">
        <f t="shared" si="115"/>
        <v>0</v>
      </c>
      <c r="BP112" s="10">
        <f t="shared" si="115"/>
        <v>0</v>
      </c>
      <c r="BQ112" s="7">
        <f>BQ28+BQ50+BQ80+BQ111</f>
        <v>15.4</v>
      </c>
      <c r="BR112" s="11">
        <f t="shared" ref="BR112:CC112" si="116">BR28+BR50+BR80</f>
        <v>0</v>
      </c>
      <c r="BS112" s="10">
        <f t="shared" si="116"/>
        <v>0</v>
      </c>
      <c r="BT112" s="11">
        <f t="shared" si="116"/>
        <v>135</v>
      </c>
      <c r="BU112" s="10">
        <f t="shared" si="116"/>
        <v>0</v>
      </c>
      <c r="BV112" s="11">
        <f t="shared" si="116"/>
        <v>30</v>
      </c>
      <c r="BW112" s="10">
        <f t="shared" si="116"/>
        <v>0</v>
      </c>
      <c r="BX112" s="11">
        <f t="shared" si="116"/>
        <v>15</v>
      </c>
      <c r="BY112" s="10">
        <f t="shared" si="116"/>
        <v>0</v>
      </c>
      <c r="BZ112" s="11">
        <f t="shared" si="116"/>
        <v>0</v>
      </c>
      <c r="CA112" s="10">
        <f t="shared" si="116"/>
        <v>0</v>
      </c>
      <c r="CB112" s="11">
        <f t="shared" si="116"/>
        <v>0</v>
      </c>
      <c r="CC112" s="10">
        <f t="shared" si="116"/>
        <v>0</v>
      </c>
      <c r="CD112" s="7">
        <f>CD28+CD50+CD80+CD111</f>
        <v>14.6</v>
      </c>
      <c r="CE112" s="7">
        <f>CE28+CE50+CE80+CE111</f>
        <v>30</v>
      </c>
      <c r="CF112" s="11">
        <f t="shared" ref="CF112:CK112" si="117">CF28+CF50+CF80</f>
        <v>135</v>
      </c>
      <c r="CG112" s="10">
        <f t="shared" si="117"/>
        <v>0</v>
      </c>
      <c r="CH112" s="11">
        <f t="shared" si="117"/>
        <v>90</v>
      </c>
      <c r="CI112" s="10">
        <f t="shared" si="117"/>
        <v>0</v>
      </c>
      <c r="CJ112" s="11">
        <f t="shared" si="117"/>
        <v>0</v>
      </c>
      <c r="CK112" s="10">
        <f t="shared" si="117"/>
        <v>0</v>
      </c>
      <c r="CL112" s="7">
        <f>CL28+CL50+CL80+CL111</f>
        <v>18.399999999999999</v>
      </c>
      <c r="CM112" s="11">
        <f t="shared" ref="CM112:CX112" si="118">CM28+CM50+CM80</f>
        <v>15</v>
      </c>
      <c r="CN112" s="10">
        <f t="shared" si="118"/>
        <v>0</v>
      </c>
      <c r="CO112" s="11">
        <f t="shared" si="118"/>
        <v>45</v>
      </c>
      <c r="CP112" s="10">
        <f t="shared" si="118"/>
        <v>0</v>
      </c>
      <c r="CQ112" s="11">
        <f t="shared" si="118"/>
        <v>60</v>
      </c>
      <c r="CR112" s="10">
        <f t="shared" si="118"/>
        <v>0</v>
      </c>
      <c r="CS112" s="11">
        <f t="shared" si="118"/>
        <v>15</v>
      </c>
      <c r="CT112" s="10">
        <f t="shared" si="118"/>
        <v>0</v>
      </c>
      <c r="CU112" s="11">
        <f t="shared" si="118"/>
        <v>0</v>
      </c>
      <c r="CV112" s="10">
        <f t="shared" si="118"/>
        <v>0</v>
      </c>
      <c r="CW112" s="11">
        <f t="shared" si="118"/>
        <v>0</v>
      </c>
      <c r="CX112" s="10">
        <f t="shared" si="118"/>
        <v>0</v>
      </c>
      <c r="CY112" s="7">
        <f>CY28+CY50+CY80+CY111</f>
        <v>11.6</v>
      </c>
      <c r="CZ112" s="7">
        <f>CZ28+CZ50+CZ80+CZ111</f>
        <v>30</v>
      </c>
      <c r="DA112" s="11">
        <f t="shared" ref="DA112:DF112" si="119">DA28+DA50+DA80</f>
        <v>195</v>
      </c>
      <c r="DB112" s="10">
        <f t="shared" si="119"/>
        <v>0</v>
      </c>
      <c r="DC112" s="11">
        <f t="shared" si="119"/>
        <v>90</v>
      </c>
      <c r="DD112" s="10">
        <f t="shared" si="119"/>
        <v>0</v>
      </c>
      <c r="DE112" s="11">
        <f t="shared" si="119"/>
        <v>0</v>
      </c>
      <c r="DF112" s="10">
        <f t="shared" si="119"/>
        <v>0</v>
      </c>
      <c r="DG112" s="7">
        <f>DG28+DG50+DG80+DG111</f>
        <v>22</v>
      </c>
      <c r="DH112" s="11">
        <f t="shared" ref="DH112:DS112" si="120">DH28+DH50+DH80</f>
        <v>0</v>
      </c>
      <c r="DI112" s="10">
        <f t="shared" si="120"/>
        <v>0</v>
      </c>
      <c r="DJ112" s="11">
        <f t="shared" si="120"/>
        <v>45</v>
      </c>
      <c r="DK112" s="10">
        <f t="shared" si="120"/>
        <v>0</v>
      </c>
      <c r="DL112" s="11">
        <f t="shared" si="120"/>
        <v>60</v>
      </c>
      <c r="DM112" s="10">
        <f t="shared" si="120"/>
        <v>0</v>
      </c>
      <c r="DN112" s="11">
        <f t="shared" si="120"/>
        <v>30</v>
      </c>
      <c r="DO112" s="10">
        <f t="shared" si="120"/>
        <v>0</v>
      </c>
      <c r="DP112" s="11">
        <f t="shared" si="120"/>
        <v>0</v>
      </c>
      <c r="DQ112" s="10">
        <f t="shared" si="120"/>
        <v>0</v>
      </c>
      <c r="DR112" s="11">
        <f t="shared" si="120"/>
        <v>0</v>
      </c>
      <c r="DS112" s="10">
        <f t="shared" si="120"/>
        <v>0</v>
      </c>
      <c r="DT112" s="7">
        <f>DT28+DT50+DT80+DT111</f>
        <v>8</v>
      </c>
      <c r="DU112" s="7">
        <f>DU28+DU50+DU80+DU111</f>
        <v>30</v>
      </c>
      <c r="DV112" s="11">
        <f t="shared" ref="DV112:EA112" si="121">DV28+DV50+DV80</f>
        <v>212</v>
      </c>
      <c r="DW112" s="10">
        <f t="shared" si="121"/>
        <v>0</v>
      </c>
      <c r="DX112" s="11">
        <f t="shared" si="121"/>
        <v>30</v>
      </c>
      <c r="DY112" s="10">
        <f t="shared" si="121"/>
        <v>0</v>
      </c>
      <c r="DZ112" s="11">
        <f t="shared" si="121"/>
        <v>0</v>
      </c>
      <c r="EA112" s="10">
        <f t="shared" si="121"/>
        <v>0</v>
      </c>
      <c r="EB112" s="7">
        <f>EB28+EB50+EB80+EB111</f>
        <v>17</v>
      </c>
      <c r="EC112" s="11">
        <f t="shared" ref="EC112:EN112" si="122">EC28+EC50+EC80</f>
        <v>0</v>
      </c>
      <c r="ED112" s="10">
        <f t="shared" si="122"/>
        <v>0</v>
      </c>
      <c r="EE112" s="11">
        <f t="shared" si="122"/>
        <v>105</v>
      </c>
      <c r="EF112" s="10">
        <f t="shared" si="122"/>
        <v>0</v>
      </c>
      <c r="EG112" s="11">
        <f t="shared" si="122"/>
        <v>0</v>
      </c>
      <c r="EH112" s="10">
        <f t="shared" si="122"/>
        <v>0</v>
      </c>
      <c r="EI112" s="11">
        <f t="shared" si="122"/>
        <v>60</v>
      </c>
      <c r="EJ112" s="10">
        <f t="shared" si="122"/>
        <v>0</v>
      </c>
      <c r="EK112" s="11">
        <f t="shared" si="122"/>
        <v>0</v>
      </c>
      <c r="EL112" s="10">
        <f t="shared" si="122"/>
        <v>0</v>
      </c>
      <c r="EM112" s="11">
        <f t="shared" si="122"/>
        <v>0</v>
      </c>
      <c r="EN112" s="10">
        <f t="shared" si="122"/>
        <v>0</v>
      </c>
      <c r="EO112" s="7">
        <f>EO28+EO50+EO80+EO111</f>
        <v>13</v>
      </c>
      <c r="EP112" s="7">
        <f>EP28+EP50+EP80+EP111</f>
        <v>30</v>
      </c>
      <c r="EQ112" s="11">
        <f t="shared" ref="EQ112:EV112" si="123">EQ28+EQ50+EQ80</f>
        <v>120</v>
      </c>
      <c r="ER112" s="10">
        <f t="shared" si="123"/>
        <v>0</v>
      </c>
      <c r="ES112" s="11">
        <f t="shared" si="123"/>
        <v>45</v>
      </c>
      <c r="ET112" s="10">
        <f t="shared" si="123"/>
        <v>0</v>
      </c>
      <c r="EU112" s="11">
        <f t="shared" si="123"/>
        <v>30</v>
      </c>
      <c r="EV112" s="10">
        <f t="shared" si="123"/>
        <v>0</v>
      </c>
      <c r="EW112" s="7">
        <f>EW28+EW50+EW80+EW111</f>
        <v>10.7</v>
      </c>
      <c r="EX112" s="11">
        <f t="shared" ref="EX112:FI112" si="124">EX28+EX50+EX80</f>
        <v>45</v>
      </c>
      <c r="EY112" s="10">
        <f t="shared" si="124"/>
        <v>0</v>
      </c>
      <c r="EZ112" s="11">
        <f t="shared" si="124"/>
        <v>30</v>
      </c>
      <c r="FA112" s="10">
        <f t="shared" si="124"/>
        <v>0</v>
      </c>
      <c r="FB112" s="11">
        <f t="shared" si="124"/>
        <v>0</v>
      </c>
      <c r="FC112" s="10">
        <f t="shared" si="124"/>
        <v>0</v>
      </c>
      <c r="FD112" s="11">
        <f t="shared" si="124"/>
        <v>45</v>
      </c>
      <c r="FE112" s="10">
        <f t="shared" si="124"/>
        <v>0</v>
      </c>
      <c r="FF112" s="11">
        <f t="shared" si="124"/>
        <v>0</v>
      </c>
      <c r="FG112" s="10">
        <f t="shared" si="124"/>
        <v>0</v>
      </c>
      <c r="FH112" s="11">
        <f t="shared" si="124"/>
        <v>0</v>
      </c>
      <c r="FI112" s="10">
        <f t="shared" si="124"/>
        <v>0</v>
      </c>
      <c r="FJ112" s="7">
        <f>FJ28+FJ50+FJ80+FJ111</f>
        <v>19.3</v>
      </c>
      <c r="FK112" s="7">
        <f>FK28+FK50+FK80+FK111</f>
        <v>30</v>
      </c>
      <c r="FL112" s="11">
        <f t="shared" ref="FL112:FQ112" si="125">FL28+FL50+FL80</f>
        <v>0</v>
      </c>
      <c r="FM112" s="10">
        <f t="shared" si="125"/>
        <v>0</v>
      </c>
      <c r="FN112" s="11">
        <f t="shared" si="125"/>
        <v>0</v>
      </c>
      <c r="FO112" s="10">
        <f t="shared" si="125"/>
        <v>0</v>
      </c>
      <c r="FP112" s="11">
        <f t="shared" si="125"/>
        <v>0</v>
      </c>
      <c r="FQ112" s="10">
        <f t="shared" si="125"/>
        <v>0</v>
      </c>
      <c r="FR112" s="7">
        <f>FR28+FR50+FR80+FR111</f>
        <v>0</v>
      </c>
      <c r="FS112" s="11">
        <f t="shared" ref="FS112:GD112" si="126">FS28+FS50+FS80</f>
        <v>0</v>
      </c>
      <c r="FT112" s="10">
        <f t="shared" si="126"/>
        <v>0</v>
      </c>
      <c r="FU112" s="11">
        <f t="shared" si="126"/>
        <v>0</v>
      </c>
      <c r="FV112" s="10">
        <f t="shared" si="126"/>
        <v>0</v>
      </c>
      <c r="FW112" s="11">
        <f t="shared" si="126"/>
        <v>0</v>
      </c>
      <c r="FX112" s="10">
        <f t="shared" si="126"/>
        <v>0</v>
      </c>
      <c r="FY112" s="11">
        <f t="shared" si="126"/>
        <v>0</v>
      </c>
      <c r="FZ112" s="10">
        <f t="shared" si="126"/>
        <v>0</v>
      </c>
      <c r="GA112" s="11">
        <f t="shared" si="126"/>
        <v>0</v>
      </c>
      <c r="GB112" s="10">
        <f t="shared" si="126"/>
        <v>0</v>
      </c>
      <c r="GC112" s="11">
        <f t="shared" si="126"/>
        <v>0</v>
      </c>
      <c r="GD112" s="10">
        <f t="shared" si="126"/>
        <v>0</v>
      </c>
      <c r="GE112" s="7">
        <f>GE28+GE50+GE80+GE111</f>
        <v>0</v>
      </c>
      <c r="GF112" s="7">
        <f>GF28+GF50+GF80+GF111</f>
        <v>0</v>
      </c>
    </row>
    <row r="114" spans="4:29" x14ac:dyDescent="0.2">
      <c r="D114" s="3" t="s">
        <v>22</v>
      </c>
      <c r="E114" s="3" t="s">
        <v>229</v>
      </c>
    </row>
    <row r="115" spans="4:29" x14ac:dyDescent="0.2">
      <c r="D115" s="3" t="s">
        <v>26</v>
      </c>
      <c r="E115" s="3" t="s">
        <v>230</v>
      </c>
    </row>
    <row r="116" spans="4:29" x14ac:dyDescent="0.2">
      <c r="D116" s="21" t="s">
        <v>32</v>
      </c>
      <c r="E116" s="21"/>
    </row>
    <row r="117" spans="4:29" x14ac:dyDescent="0.2">
      <c r="D117" s="3" t="s">
        <v>34</v>
      </c>
      <c r="E117" s="3" t="s">
        <v>231</v>
      </c>
    </row>
    <row r="118" spans="4:29" x14ac:dyDescent="0.2">
      <c r="D118" s="3" t="s">
        <v>35</v>
      </c>
      <c r="E118" s="3" t="s">
        <v>232</v>
      </c>
    </row>
    <row r="119" spans="4:29" x14ac:dyDescent="0.2">
      <c r="D119" s="3" t="s">
        <v>36</v>
      </c>
      <c r="E119" s="3" t="s">
        <v>233</v>
      </c>
    </row>
    <row r="120" spans="4:29" x14ac:dyDescent="0.2">
      <c r="D120" s="21" t="s">
        <v>33</v>
      </c>
      <c r="E120" s="21"/>
      <c r="M120" s="9"/>
      <c r="U120" s="9"/>
      <c r="AC120" s="9"/>
    </row>
    <row r="121" spans="4:29" x14ac:dyDescent="0.2">
      <c r="D121" s="3" t="s">
        <v>35</v>
      </c>
      <c r="E121" s="3" t="s">
        <v>232</v>
      </c>
    </row>
    <row r="122" spans="4:29" x14ac:dyDescent="0.2">
      <c r="D122" s="3" t="s">
        <v>37</v>
      </c>
      <c r="E122" s="3" t="s">
        <v>234</v>
      </c>
    </row>
    <row r="123" spans="4:29" x14ac:dyDescent="0.2">
      <c r="D123" s="3" t="s">
        <v>38</v>
      </c>
      <c r="E123" s="3" t="s">
        <v>235</v>
      </c>
    </row>
    <row r="124" spans="4:29" x14ac:dyDescent="0.2">
      <c r="D124" s="3" t="s">
        <v>39</v>
      </c>
      <c r="E124" s="3" t="s">
        <v>236</v>
      </c>
    </row>
    <row r="125" spans="4:29" x14ac:dyDescent="0.2">
      <c r="D125" s="3" t="s">
        <v>40</v>
      </c>
      <c r="E125" s="3" t="s">
        <v>237</v>
      </c>
    </row>
    <row r="126" spans="4:29" x14ac:dyDescent="0.2">
      <c r="D126" s="3" t="s">
        <v>41</v>
      </c>
      <c r="E126" s="3" t="s">
        <v>238</v>
      </c>
    </row>
  </sheetData>
  <mergeCells count="185">
    <mergeCell ref="A108:GF108"/>
    <mergeCell ref="D116:E116"/>
    <mergeCell ref="D120:E120"/>
    <mergeCell ref="C104:C105"/>
    <mergeCell ref="A104:A105"/>
    <mergeCell ref="B104:B105"/>
    <mergeCell ref="C106:C107"/>
    <mergeCell ref="A106:A107"/>
    <mergeCell ref="B106:B107"/>
    <mergeCell ref="C100:C101"/>
    <mergeCell ref="A100:A101"/>
    <mergeCell ref="B100:B101"/>
    <mergeCell ref="C102:C103"/>
    <mergeCell ref="A102:A103"/>
    <mergeCell ref="B102:B103"/>
    <mergeCell ref="C96:C97"/>
    <mergeCell ref="A96:A97"/>
    <mergeCell ref="B96:B97"/>
    <mergeCell ref="C98:C99"/>
    <mergeCell ref="A98:A99"/>
    <mergeCell ref="B98:B99"/>
    <mergeCell ref="C92:C93"/>
    <mergeCell ref="A92:A93"/>
    <mergeCell ref="B92:B93"/>
    <mergeCell ref="C94:C95"/>
    <mergeCell ref="A94:A95"/>
    <mergeCell ref="B94:B95"/>
    <mergeCell ref="C88:C89"/>
    <mergeCell ref="A88:A89"/>
    <mergeCell ref="B88:B89"/>
    <mergeCell ref="C90:C91"/>
    <mergeCell ref="A90:A91"/>
    <mergeCell ref="B90:B91"/>
    <mergeCell ref="C84:C85"/>
    <mergeCell ref="A84:A85"/>
    <mergeCell ref="B84:B85"/>
    <mergeCell ref="C86:C87"/>
    <mergeCell ref="A86:A87"/>
    <mergeCell ref="B86:B87"/>
    <mergeCell ref="A29:GF29"/>
    <mergeCell ref="A51:GF51"/>
    <mergeCell ref="A81:GF81"/>
    <mergeCell ref="C82:C83"/>
    <mergeCell ref="A82:A83"/>
    <mergeCell ref="B82:B83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Chłodnictwo i Klimatyzacja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2021-06-14T11:03:12Z</dcterms:created>
  <dcterms:modified xsi:type="dcterms:W3CDTF">2021-06-29T09:30:17Z</dcterms:modified>
</cp:coreProperties>
</file>