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F072A3E9-6BC3-453A-8102-870C53F296CA}" xr6:coauthVersionLast="45" xr6:coauthVersionMax="45" xr10:uidLastSave="{00000000-0000-0000-0000-000000000000}"/>
  <bookViews>
    <workbookView xWindow="-120" yWindow="-120" windowWidth="38640" windowHeight="15840"/>
  </bookViews>
  <sheets>
    <sheet name="Budowa jacht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J17" i="1"/>
  <c r="K17" i="1"/>
  <c r="L17" i="1"/>
  <c r="M17" i="1"/>
  <c r="N17" i="1"/>
  <c r="O17" i="1"/>
  <c r="P17" i="1"/>
  <c r="R17" i="1"/>
  <c r="AL17" i="1"/>
  <c r="F17" i="1"/>
  <c r="BE17" i="1"/>
  <c r="BX17" i="1"/>
  <c r="CQ17" i="1"/>
  <c r="DJ17" i="1"/>
  <c r="EC17" i="1"/>
  <c r="EV17" i="1"/>
  <c r="FO17" i="1"/>
  <c r="J18" i="1"/>
  <c r="K18" i="1"/>
  <c r="L18" i="1"/>
  <c r="M18" i="1"/>
  <c r="N18" i="1"/>
  <c r="O18" i="1"/>
  <c r="P18" i="1"/>
  <c r="R18" i="1"/>
  <c r="S18" i="1"/>
  <c r="T18" i="1"/>
  <c r="G18" i="1"/>
  <c r="Z18" i="1"/>
  <c r="AL18" i="1"/>
  <c r="Q18" i="1"/>
  <c r="BE18" i="1"/>
  <c r="BX18" i="1"/>
  <c r="CQ18" i="1"/>
  <c r="DJ18" i="1"/>
  <c r="EC18" i="1"/>
  <c r="EV18" i="1"/>
  <c r="FO18" i="1"/>
  <c r="I19" i="1"/>
  <c r="J19" i="1"/>
  <c r="H19" i="1"/>
  <c r="K19" i="1"/>
  <c r="L19" i="1"/>
  <c r="M19" i="1"/>
  <c r="N19" i="1"/>
  <c r="O19" i="1"/>
  <c r="P19" i="1"/>
  <c r="R19" i="1"/>
  <c r="AL19" i="1"/>
  <c r="G19" i="1"/>
  <c r="BE19" i="1"/>
  <c r="BX19" i="1"/>
  <c r="CQ19" i="1"/>
  <c r="DJ19" i="1"/>
  <c r="EC19" i="1"/>
  <c r="EV19" i="1"/>
  <c r="FO19" i="1"/>
  <c r="I20" i="1"/>
  <c r="J20" i="1"/>
  <c r="K20" i="1"/>
  <c r="L20" i="1"/>
  <c r="N20" i="1"/>
  <c r="O20" i="1"/>
  <c r="P20" i="1"/>
  <c r="S20" i="1"/>
  <c r="AL20" i="1"/>
  <c r="BE20" i="1"/>
  <c r="BO20" i="1"/>
  <c r="M20" i="1"/>
  <c r="BW20" i="1"/>
  <c r="R20" i="1"/>
  <c r="CQ20" i="1"/>
  <c r="DJ20" i="1"/>
  <c r="EC20" i="1"/>
  <c r="EV20" i="1"/>
  <c r="FO20" i="1"/>
  <c r="I21" i="1"/>
  <c r="J21" i="1"/>
  <c r="K21" i="1"/>
  <c r="L21" i="1"/>
  <c r="N21" i="1"/>
  <c r="O21" i="1"/>
  <c r="P21" i="1"/>
  <c r="S21" i="1"/>
  <c r="AL21" i="1"/>
  <c r="F21" i="1"/>
  <c r="BE21" i="1"/>
  <c r="BX21" i="1"/>
  <c r="CH21" i="1"/>
  <c r="M21" i="1"/>
  <c r="CP21" i="1"/>
  <c r="R21" i="1"/>
  <c r="CQ21" i="1"/>
  <c r="DJ21" i="1"/>
  <c r="EC21" i="1"/>
  <c r="EV21" i="1"/>
  <c r="FO21" i="1"/>
  <c r="I22" i="1"/>
  <c r="J22" i="1"/>
  <c r="K22" i="1"/>
  <c r="L22" i="1"/>
  <c r="N22" i="1"/>
  <c r="O22" i="1"/>
  <c r="P22" i="1"/>
  <c r="R22" i="1"/>
  <c r="S22" i="1"/>
  <c r="AL22" i="1"/>
  <c r="F22" i="1"/>
  <c r="BE22" i="1"/>
  <c r="BX22" i="1"/>
  <c r="CQ22" i="1"/>
  <c r="DA22" i="1"/>
  <c r="M22" i="1"/>
  <c r="DI22" i="1"/>
  <c r="DJ22" i="1"/>
  <c r="EC22" i="1"/>
  <c r="EV22" i="1"/>
  <c r="FO22" i="1"/>
  <c r="I23" i="1"/>
  <c r="H23" i="1"/>
  <c r="J23" i="1"/>
  <c r="K23" i="1"/>
  <c r="K28" i="1"/>
  <c r="L23" i="1"/>
  <c r="M23" i="1"/>
  <c r="N23" i="1"/>
  <c r="O23" i="1"/>
  <c r="O28" i="1"/>
  <c r="P23" i="1"/>
  <c r="R23" i="1"/>
  <c r="AL23" i="1"/>
  <c r="F23" i="1"/>
  <c r="BE23" i="1"/>
  <c r="BX23" i="1"/>
  <c r="CQ23" i="1"/>
  <c r="DJ23" i="1"/>
  <c r="EC23" i="1"/>
  <c r="EV23" i="1"/>
  <c r="FO23" i="1"/>
  <c r="I24" i="1"/>
  <c r="J24" i="1"/>
  <c r="H24" i="1"/>
  <c r="K24" i="1"/>
  <c r="L24" i="1"/>
  <c r="M24" i="1"/>
  <c r="N24" i="1"/>
  <c r="O24" i="1"/>
  <c r="P24" i="1"/>
  <c r="R24" i="1"/>
  <c r="AL24" i="1"/>
  <c r="G24" i="1"/>
  <c r="BE24" i="1"/>
  <c r="BE28" i="1"/>
  <c r="BX24" i="1"/>
  <c r="CQ24" i="1"/>
  <c r="CQ28" i="1"/>
  <c r="DJ24" i="1"/>
  <c r="EC24" i="1"/>
  <c r="EC28" i="1"/>
  <c r="EV24" i="1"/>
  <c r="FO24" i="1"/>
  <c r="FO28" i="1"/>
  <c r="I25" i="1"/>
  <c r="H25" i="1"/>
  <c r="J25" i="1"/>
  <c r="K25" i="1"/>
  <c r="L25" i="1"/>
  <c r="M25" i="1"/>
  <c r="N25" i="1"/>
  <c r="O25" i="1"/>
  <c r="P25" i="1"/>
  <c r="R25" i="1"/>
  <c r="AL25" i="1"/>
  <c r="F25" i="1"/>
  <c r="BE25" i="1"/>
  <c r="BX25" i="1"/>
  <c r="CQ25" i="1"/>
  <c r="DJ25" i="1"/>
  <c r="EC25" i="1"/>
  <c r="EV25" i="1"/>
  <c r="FO25" i="1"/>
  <c r="I26" i="1"/>
  <c r="J26" i="1"/>
  <c r="H26" i="1"/>
  <c r="K26" i="1"/>
  <c r="L26" i="1"/>
  <c r="M26" i="1"/>
  <c r="N26" i="1"/>
  <c r="O26" i="1"/>
  <c r="P26" i="1"/>
  <c r="R26" i="1"/>
  <c r="AL26" i="1"/>
  <c r="G26" i="1"/>
  <c r="BE26" i="1"/>
  <c r="F26" i="1"/>
  <c r="BX26" i="1"/>
  <c r="CQ26" i="1"/>
  <c r="DJ26" i="1"/>
  <c r="EC26" i="1"/>
  <c r="EV26" i="1"/>
  <c r="FO26" i="1"/>
  <c r="I27" i="1"/>
  <c r="H27" i="1"/>
  <c r="J27" i="1"/>
  <c r="K27" i="1"/>
  <c r="L27" i="1"/>
  <c r="M27" i="1"/>
  <c r="N27" i="1"/>
  <c r="O27" i="1"/>
  <c r="P27" i="1"/>
  <c r="R27" i="1"/>
  <c r="AL27" i="1"/>
  <c r="F27" i="1"/>
  <c r="BE27" i="1"/>
  <c r="BX27" i="1"/>
  <c r="CQ27" i="1"/>
  <c r="DJ27" i="1"/>
  <c r="EC27" i="1"/>
  <c r="EV27" i="1"/>
  <c r="FO27" i="1"/>
  <c r="J28" i="1"/>
  <c r="L28" i="1"/>
  <c r="N28" i="1"/>
  <c r="P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BZ28" i="1"/>
  <c r="CA28" i="1"/>
  <c r="CB28" i="1"/>
  <c r="CC28" i="1"/>
  <c r="CD28" i="1"/>
  <c r="CE28" i="1"/>
  <c r="CF28" i="1"/>
  <c r="CG28" i="1"/>
  <c r="CH28" i="1"/>
  <c r="CH128" i="1"/>
  <c r="CI28" i="1"/>
  <c r="CJ28" i="1"/>
  <c r="CJ128" i="1"/>
  <c r="CK28" i="1"/>
  <c r="CL28" i="1"/>
  <c r="CL128" i="1"/>
  <c r="CM28" i="1"/>
  <c r="CN28" i="1"/>
  <c r="CN128" i="1"/>
  <c r="CO28" i="1"/>
  <c r="CP28" i="1"/>
  <c r="CP1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D28" i="1"/>
  <c r="EE28" i="1"/>
  <c r="EF28" i="1"/>
  <c r="EF128" i="1"/>
  <c r="EG28" i="1"/>
  <c r="EH28" i="1"/>
  <c r="EH128" i="1"/>
  <c r="EI28" i="1"/>
  <c r="EJ28" i="1"/>
  <c r="EJ128" i="1"/>
  <c r="EK28" i="1"/>
  <c r="EL28" i="1"/>
  <c r="EL128" i="1"/>
  <c r="EM28" i="1"/>
  <c r="EN28" i="1"/>
  <c r="EN128" i="1"/>
  <c r="EO28" i="1"/>
  <c r="EP28" i="1"/>
  <c r="EP128" i="1"/>
  <c r="EQ28" i="1"/>
  <c r="ER28" i="1"/>
  <c r="ER128" i="1"/>
  <c r="ES28" i="1"/>
  <c r="ET28" i="1"/>
  <c r="ET128" i="1"/>
  <c r="EU28" i="1"/>
  <c r="EV28" i="1"/>
  <c r="EW28" i="1"/>
  <c r="EX28" i="1"/>
  <c r="EX128" i="1"/>
  <c r="EY28" i="1"/>
  <c r="EZ28" i="1"/>
  <c r="EZ128" i="1"/>
  <c r="FA28" i="1"/>
  <c r="FB28" i="1"/>
  <c r="FB128" i="1"/>
  <c r="FC28" i="1"/>
  <c r="FD28" i="1"/>
  <c r="FD128" i="1"/>
  <c r="FE28" i="1"/>
  <c r="FF28" i="1"/>
  <c r="FF128" i="1"/>
  <c r="FG28" i="1"/>
  <c r="FH28" i="1"/>
  <c r="FH128" i="1"/>
  <c r="FI28" i="1"/>
  <c r="FJ28" i="1"/>
  <c r="FJ128" i="1"/>
  <c r="FK28" i="1"/>
  <c r="FL28" i="1"/>
  <c r="FL128" i="1"/>
  <c r="FM28" i="1"/>
  <c r="FN28" i="1"/>
  <c r="FN128" i="1"/>
  <c r="I30" i="1"/>
  <c r="J30" i="1"/>
  <c r="K30" i="1"/>
  <c r="L30" i="1"/>
  <c r="M30" i="1"/>
  <c r="N30" i="1"/>
  <c r="O30" i="1"/>
  <c r="P30" i="1"/>
  <c r="R30" i="1"/>
  <c r="AL30" i="1"/>
  <c r="G30" i="1"/>
  <c r="BE30" i="1"/>
  <c r="F30" i="1"/>
  <c r="BX30" i="1"/>
  <c r="CQ30" i="1"/>
  <c r="DJ30" i="1"/>
  <c r="EC30" i="1"/>
  <c r="EV30" i="1"/>
  <c r="FO30" i="1"/>
  <c r="G31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DJ31" i="1"/>
  <c r="EC31" i="1"/>
  <c r="EV31" i="1"/>
  <c r="FO31" i="1"/>
  <c r="I32" i="1"/>
  <c r="J32" i="1"/>
  <c r="H32" i="1"/>
  <c r="K32" i="1"/>
  <c r="L32" i="1"/>
  <c r="M32" i="1"/>
  <c r="N32" i="1"/>
  <c r="O32" i="1"/>
  <c r="P32" i="1"/>
  <c r="R32" i="1"/>
  <c r="AL32" i="1"/>
  <c r="G32" i="1"/>
  <c r="BE32" i="1"/>
  <c r="F32" i="1"/>
  <c r="BX32" i="1"/>
  <c r="CQ32" i="1"/>
  <c r="DJ32" i="1"/>
  <c r="EC32" i="1"/>
  <c r="EV32" i="1"/>
  <c r="FO32" i="1"/>
  <c r="G33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DJ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DJ34" i="1"/>
  <c r="EC34" i="1"/>
  <c r="EV34" i="1"/>
  <c r="FO34" i="1"/>
  <c r="G35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DJ35" i="1"/>
  <c r="EC35" i="1"/>
  <c r="EV35" i="1"/>
  <c r="FO35" i="1"/>
  <c r="I36" i="1"/>
  <c r="J36" i="1"/>
  <c r="H36" i="1"/>
  <c r="K36" i="1"/>
  <c r="L36" i="1"/>
  <c r="M36" i="1"/>
  <c r="N36" i="1"/>
  <c r="O36" i="1"/>
  <c r="P36" i="1"/>
  <c r="R36" i="1"/>
  <c r="AL36" i="1"/>
  <c r="G36" i="1"/>
  <c r="BE36" i="1"/>
  <c r="F36" i="1"/>
  <c r="BX36" i="1"/>
  <c r="CQ36" i="1"/>
  <c r="DJ36" i="1"/>
  <c r="EC36" i="1"/>
  <c r="EV36" i="1"/>
  <c r="FO36" i="1"/>
  <c r="G37" i="1"/>
  <c r="I37" i="1"/>
  <c r="J37" i="1"/>
  <c r="K37" i="1"/>
  <c r="L37" i="1"/>
  <c r="M37" i="1"/>
  <c r="N37" i="1"/>
  <c r="O37" i="1"/>
  <c r="P37" i="1"/>
  <c r="R37" i="1"/>
  <c r="AL37" i="1"/>
  <c r="BE37" i="1"/>
  <c r="BX37" i="1"/>
  <c r="CQ37" i="1"/>
  <c r="DJ37" i="1"/>
  <c r="EC37" i="1"/>
  <c r="EV37" i="1"/>
  <c r="FO37" i="1"/>
  <c r="I38" i="1"/>
  <c r="J38" i="1"/>
  <c r="H38" i="1"/>
  <c r="K38" i="1"/>
  <c r="L38" i="1"/>
  <c r="M38" i="1"/>
  <c r="N38" i="1"/>
  <c r="O38" i="1"/>
  <c r="P38" i="1"/>
  <c r="R38" i="1"/>
  <c r="AL38" i="1"/>
  <c r="G38" i="1"/>
  <c r="BE38" i="1"/>
  <c r="F38" i="1"/>
  <c r="BX38" i="1"/>
  <c r="CQ38" i="1"/>
  <c r="DJ38" i="1"/>
  <c r="EC38" i="1"/>
  <c r="EV38" i="1"/>
  <c r="FO38" i="1"/>
  <c r="G39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J40" i="1"/>
  <c r="H40" i="1"/>
  <c r="K40" i="1"/>
  <c r="L40" i="1"/>
  <c r="M40" i="1"/>
  <c r="N40" i="1"/>
  <c r="O40" i="1"/>
  <c r="P40" i="1"/>
  <c r="R40" i="1"/>
  <c r="AL40" i="1"/>
  <c r="G40" i="1"/>
  <c r="BE40" i="1"/>
  <c r="F40" i="1"/>
  <c r="BX40" i="1"/>
  <c r="CQ40" i="1"/>
  <c r="DJ40" i="1"/>
  <c r="EC40" i="1"/>
  <c r="EV40" i="1"/>
  <c r="FO40" i="1"/>
  <c r="G41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FO41" i="1"/>
  <c r="I42" i="1"/>
  <c r="J42" i="1"/>
  <c r="H42" i="1"/>
  <c r="K42" i="1"/>
  <c r="L42" i="1"/>
  <c r="M42" i="1"/>
  <c r="N42" i="1"/>
  <c r="O42" i="1"/>
  <c r="P42" i="1"/>
  <c r="R42" i="1"/>
  <c r="AL42" i="1"/>
  <c r="G42" i="1"/>
  <c r="BE42" i="1"/>
  <c r="F42" i="1"/>
  <c r="BX42" i="1"/>
  <c r="CQ42" i="1"/>
  <c r="DJ42" i="1"/>
  <c r="EC42" i="1"/>
  <c r="EV42" i="1"/>
  <c r="FO42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H44" i="1"/>
  <c r="K44" i="1"/>
  <c r="L44" i="1"/>
  <c r="M44" i="1"/>
  <c r="N44" i="1"/>
  <c r="O44" i="1"/>
  <c r="P44" i="1"/>
  <c r="R44" i="1"/>
  <c r="AL44" i="1"/>
  <c r="G44" i="1"/>
  <c r="BE44" i="1"/>
  <c r="F44" i="1"/>
  <c r="BX44" i="1"/>
  <c r="CQ44" i="1"/>
  <c r="DJ44" i="1"/>
  <c r="EC44" i="1"/>
  <c r="EV44" i="1"/>
  <c r="FO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J46" i="1"/>
  <c r="H46" i="1"/>
  <c r="K46" i="1"/>
  <c r="L46" i="1"/>
  <c r="M46" i="1"/>
  <c r="N46" i="1"/>
  <c r="O46" i="1"/>
  <c r="P46" i="1"/>
  <c r="R46" i="1"/>
  <c r="AL46" i="1"/>
  <c r="G46" i="1"/>
  <c r="BE46" i="1"/>
  <c r="F46" i="1"/>
  <c r="BX46" i="1"/>
  <c r="CQ46" i="1"/>
  <c r="DJ46" i="1"/>
  <c r="EC46" i="1"/>
  <c r="EV46" i="1"/>
  <c r="FO46" i="1"/>
  <c r="G47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DJ47" i="1"/>
  <c r="EC47" i="1"/>
  <c r="EV47" i="1"/>
  <c r="FO47" i="1"/>
  <c r="I48" i="1"/>
  <c r="J48" i="1"/>
  <c r="H48" i="1"/>
  <c r="K48" i="1"/>
  <c r="L48" i="1"/>
  <c r="M48" i="1"/>
  <c r="N48" i="1"/>
  <c r="O48" i="1"/>
  <c r="P48" i="1"/>
  <c r="R48" i="1"/>
  <c r="AL48" i="1"/>
  <c r="G48" i="1"/>
  <c r="BE48" i="1"/>
  <c r="F48" i="1"/>
  <c r="BX48" i="1"/>
  <c r="CQ48" i="1"/>
  <c r="DJ48" i="1"/>
  <c r="EC48" i="1"/>
  <c r="EV48" i="1"/>
  <c r="FO48" i="1"/>
  <c r="G49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DJ49" i="1"/>
  <c r="EC49" i="1"/>
  <c r="EV49" i="1"/>
  <c r="FO49" i="1"/>
  <c r="I50" i="1"/>
  <c r="J50" i="1"/>
  <c r="H50" i="1"/>
  <c r="K50" i="1"/>
  <c r="L50" i="1"/>
  <c r="M50" i="1"/>
  <c r="N50" i="1"/>
  <c r="O50" i="1"/>
  <c r="P50" i="1"/>
  <c r="R50" i="1"/>
  <c r="AL50" i="1"/>
  <c r="G50" i="1"/>
  <c r="BE50" i="1"/>
  <c r="F50" i="1"/>
  <c r="BX50" i="1"/>
  <c r="CQ50" i="1"/>
  <c r="DJ50" i="1"/>
  <c r="EC50" i="1"/>
  <c r="EV50" i="1"/>
  <c r="FO50" i="1"/>
  <c r="G51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L52" i="1"/>
  <c r="P52" i="1"/>
  <c r="R52" i="1"/>
  <c r="S52" i="1"/>
  <c r="T52" i="1"/>
  <c r="T128" i="1"/>
  <c r="U52" i="1"/>
  <c r="V52" i="1"/>
  <c r="V128" i="1"/>
  <c r="W52" i="1"/>
  <c r="X52" i="1"/>
  <c r="X128" i="1"/>
  <c r="Y52" i="1"/>
  <c r="Z52" i="1"/>
  <c r="Z128" i="1"/>
  <c r="AA52" i="1"/>
  <c r="AB52" i="1"/>
  <c r="AB128" i="1"/>
  <c r="AC52" i="1"/>
  <c r="AD52" i="1"/>
  <c r="AD128" i="1"/>
  <c r="AE52" i="1"/>
  <c r="AF52" i="1"/>
  <c r="AF128" i="1"/>
  <c r="AG52" i="1"/>
  <c r="AH52" i="1"/>
  <c r="AH128" i="1"/>
  <c r="AI52" i="1"/>
  <c r="AJ52" i="1"/>
  <c r="AJ128" i="1"/>
  <c r="AK52" i="1"/>
  <c r="AL52" i="1"/>
  <c r="AM52" i="1"/>
  <c r="AN52" i="1"/>
  <c r="AN128" i="1"/>
  <c r="AO52" i="1"/>
  <c r="AP52" i="1"/>
  <c r="AP128" i="1"/>
  <c r="AQ52" i="1"/>
  <c r="AR52" i="1"/>
  <c r="AR128" i="1"/>
  <c r="AS52" i="1"/>
  <c r="AT52" i="1"/>
  <c r="AT128" i="1"/>
  <c r="AU52" i="1"/>
  <c r="AV52" i="1"/>
  <c r="AV128" i="1"/>
  <c r="AW52" i="1"/>
  <c r="AX52" i="1"/>
  <c r="AX128" i="1"/>
  <c r="AY52" i="1"/>
  <c r="AZ52" i="1"/>
  <c r="AZ128" i="1"/>
  <c r="BA52" i="1"/>
  <c r="BB52" i="1"/>
  <c r="BB128" i="1"/>
  <c r="BC52" i="1"/>
  <c r="BD52" i="1"/>
  <c r="BD128" i="1"/>
  <c r="BE52" i="1"/>
  <c r="BF52" i="1"/>
  <c r="BF128" i="1"/>
  <c r="BG52" i="1"/>
  <c r="BH52" i="1"/>
  <c r="BH128" i="1"/>
  <c r="BI52" i="1"/>
  <c r="BJ52" i="1"/>
  <c r="BJ128" i="1"/>
  <c r="BK52" i="1"/>
  <c r="BL52" i="1"/>
  <c r="BL128" i="1"/>
  <c r="BM52" i="1"/>
  <c r="BN52" i="1"/>
  <c r="BN128" i="1"/>
  <c r="BO52" i="1"/>
  <c r="BP52" i="1"/>
  <c r="BP128" i="1"/>
  <c r="BQ52" i="1"/>
  <c r="BR52" i="1"/>
  <c r="BR128" i="1"/>
  <c r="BS52" i="1"/>
  <c r="BT52" i="1"/>
  <c r="BT128" i="1"/>
  <c r="BU52" i="1"/>
  <c r="BV52" i="1"/>
  <c r="BV128" i="1"/>
  <c r="BW52" i="1"/>
  <c r="BX52" i="1"/>
  <c r="BY52" i="1"/>
  <c r="BZ52" i="1"/>
  <c r="BZ128" i="1"/>
  <c r="CA52" i="1"/>
  <c r="CB52" i="1"/>
  <c r="CB128" i="1"/>
  <c r="CC52" i="1"/>
  <c r="CD52" i="1"/>
  <c r="CD128" i="1"/>
  <c r="CE52" i="1"/>
  <c r="CF52" i="1"/>
  <c r="CF128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T128" i="1"/>
  <c r="CU52" i="1"/>
  <c r="CV52" i="1"/>
  <c r="CV128" i="1"/>
  <c r="CW52" i="1"/>
  <c r="CX52" i="1"/>
  <c r="CX128" i="1"/>
  <c r="CY52" i="1"/>
  <c r="CZ52" i="1"/>
  <c r="CZ128" i="1"/>
  <c r="DA52" i="1"/>
  <c r="DB52" i="1"/>
  <c r="DB128" i="1"/>
  <c r="DC52" i="1"/>
  <c r="DD52" i="1"/>
  <c r="DD128" i="1"/>
  <c r="DE52" i="1"/>
  <c r="DF52" i="1"/>
  <c r="DF128" i="1"/>
  <c r="DG52" i="1"/>
  <c r="DH52" i="1"/>
  <c r="DH128" i="1"/>
  <c r="DI52" i="1"/>
  <c r="DJ52" i="1"/>
  <c r="DK52" i="1"/>
  <c r="DL52" i="1"/>
  <c r="DL128" i="1"/>
  <c r="DM52" i="1"/>
  <c r="DN52" i="1"/>
  <c r="DN128" i="1"/>
  <c r="DO52" i="1"/>
  <c r="DP52" i="1"/>
  <c r="DP128" i="1"/>
  <c r="DQ52" i="1"/>
  <c r="DR52" i="1"/>
  <c r="DR128" i="1"/>
  <c r="DS52" i="1"/>
  <c r="DT52" i="1"/>
  <c r="DT128" i="1"/>
  <c r="DU52" i="1"/>
  <c r="DV52" i="1"/>
  <c r="DV128" i="1"/>
  <c r="DW52" i="1"/>
  <c r="DX52" i="1"/>
  <c r="DX128" i="1"/>
  <c r="DY52" i="1"/>
  <c r="DZ52" i="1"/>
  <c r="DZ128" i="1"/>
  <c r="EA52" i="1"/>
  <c r="EB52" i="1"/>
  <c r="EB128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54" i="1"/>
  <c r="I54" i="1"/>
  <c r="J54" i="1"/>
  <c r="H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I55" i="1"/>
  <c r="J55" i="1"/>
  <c r="K55" i="1"/>
  <c r="L55" i="1"/>
  <c r="M55" i="1"/>
  <c r="N55" i="1"/>
  <c r="O55" i="1"/>
  <c r="P55" i="1"/>
  <c r="R55" i="1"/>
  <c r="AL55" i="1"/>
  <c r="F55" i="1"/>
  <c r="BE55" i="1"/>
  <c r="BX55" i="1"/>
  <c r="CQ55" i="1"/>
  <c r="DJ55" i="1"/>
  <c r="DJ88" i="1"/>
  <c r="EC55" i="1"/>
  <c r="EV55" i="1"/>
  <c r="EV88" i="1"/>
  <c r="FO55" i="1"/>
  <c r="I56" i="1"/>
  <c r="J56" i="1"/>
  <c r="H56" i="1"/>
  <c r="K56" i="1"/>
  <c r="L56" i="1"/>
  <c r="M56" i="1"/>
  <c r="N56" i="1"/>
  <c r="O56" i="1"/>
  <c r="P56" i="1"/>
  <c r="R56" i="1"/>
  <c r="AL56" i="1"/>
  <c r="BE56" i="1"/>
  <c r="F56" i="1"/>
  <c r="BX56" i="1"/>
  <c r="CQ56" i="1"/>
  <c r="DJ56" i="1"/>
  <c r="EC56" i="1"/>
  <c r="EV56" i="1"/>
  <c r="FO56" i="1"/>
  <c r="I57" i="1"/>
  <c r="J57" i="1"/>
  <c r="K57" i="1"/>
  <c r="L57" i="1"/>
  <c r="M57" i="1"/>
  <c r="N57" i="1"/>
  <c r="O57" i="1"/>
  <c r="P57" i="1"/>
  <c r="R57" i="1"/>
  <c r="AL57" i="1"/>
  <c r="F57" i="1"/>
  <c r="BE57" i="1"/>
  <c r="BX57" i="1"/>
  <c r="CQ57" i="1"/>
  <c r="DJ57" i="1"/>
  <c r="EC57" i="1"/>
  <c r="EV57" i="1"/>
  <c r="FO57" i="1"/>
  <c r="I58" i="1"/>
  <c r="J58" i="1"/>
  <c r="H58" i="1"/>
  <c r="K58" i="1"/>
  <c r="L58" i="1"/>
  <c r="M58" i="1"/>
  <c r="N58" i="1"/>
  <c r="O58" i="1"/>
  <c r="P58" i="1"/>
  <c r="R58" i="1"/>
  <c r="AL58" i="1"/>
  <c r="BE58" i="1"/>
  <c r="F58" i="1"/>
  <c r="BX58" i="1"/>
  <c r="CQ58" i="1"/>
  <c r="DJ58" i="1"/>
  <c r="EC58" i="1"/>
  <c r="EV58" i="1"/>
  <c r="FO58" i="1"/>
  <c r="I59" i="1"/>
  <c r="J59" i="1"/>
  <c r="K59" i="1"/>
  <c r="L59" i="1"/>
  <c r="M59" i="1"/>
  <c r="N59" i="1"/>
  <c r="O59" i="1"/>
  <c r="P59" i="1"/>
  <c r="R59" i="1"/>
  <c r="AL59" i="1"/>
  <c r="F59" i="1"/>
  <c r="BE59" i="1"/>
  <c r="BX59" i="1"/>
  <c r="CQ59" i="1"/>
  <c r="DJ59" i="1"/>
  <c r="EC59" i="1"/>
  <c r="EV59" i="1"/>
  <c r="FO59" i="1"/>
  <c r="I60" i="1"/>
  <c r="J60" i="1"/>
  <c r="H60" i="1"/>
  <c r="K60" i="1"/>
  <c r="L60" i="1"/>
  <c r="M60" i="1"/>
  <c r="N60" i="1"/>
  <c r="O60" i="1"/>
  <c r="P60" i="1"/>
  <c r="R60" i="1"/>
  <c r="AL60" i="1"/>
  <c r="BE60" i="1"/>
  <c r="F60" i="1"/>
  <c r="BX60" i="1"/>
  <c r="CQ60" i="1"/>
  <c r="DJ60" i="1"/>
  <c r="EC60" i="1"/>
  <c r="EV60" i="1"/>
  <c r="FO60" i="1"/>
  <c r="I61" i="1"/>
  <c r="J61" i="1"/>
  <c r="K61" i="1"/>
  <c r="L61" i="1"/>
  <c r="M61" i="1"/>
  <c r="N61" i="1"/>
  <c r="O61" i="1"/>
  <c r="P61" i="1"/>
  <c r="R61" i="1"/>
  <c r="AL61" i="1"/>
  <c r="F61" i="1"/>
  <c r="BE61" i="1"/>
  <c r="BX61" i="1"/>
  <c r="CQ61" i="1"/>
  <c r="DJ61" i="1"/>
  <c r="EC61" i="1"/>
  <c r="EV61" i="1"/>
  <c r="FO61" i="1"/>
  <c r="I62" i="1"/>
  <c r="J62" i="1"/>
  <c r="H62" i="1"/>
  <c r="K62" i="1"/>
  <c r="L62" i="1"/>
  <c r="M62" i="1"/>
  <c r="N62" i="1"/>
  <c r="O62" i="1"/>
  <c r="P62" i="1"/>
  <c r="R62" i="1"/>
  <c r="AL62" i="1"/>
  <c r="BE62" i="1"/>
  <c r="F62" i="1"/>
  <c r="BX62" i="1"/>
  <c r="CQ62" i="1"/>
  <c r="DJ62" i="1"/>
  <c r="EC62" i="1"/>
  <c r="EV62" i="1"/>
  <c r="FO62" i="1"/>
  <c r="I63" i="1"/>
  <c r="J63" i="1"/>
  <c r="K63" i="1"/>
  <c r="L63" i="1"/>
  <c r="M63" i="1"/>
  <c r="N63" i="1"/>
  <c r="O63" i="1"/>
  <c r="P63" i="1"/>
  <c r="R63" i="1"/>
  <c r="AL63" i="1"/>
  <c r="F63" i="1"/>
  <c r="BE63" i="1"/>
  <c r="BX63" i="1"/>
  <c r="CQ63" i="1"/>
  <c r="DJ63" i="1"/>
  <c r="EC63" i="1"/>
  <c r="EV63" i="1"/>
  <c r="FO63" i="1"/>
  <c r="I64" i="1"/>
  <c r="J64" i="1"/>
  <c r="H64" i="1"/>
  <c r="K64" i="1"/>
  <c r="L64" i="1"/>
  <c r="M64" i="1"/>
  <c r="N64" i="1"/>
  <c r="O64" i="1"/>
  <c r="P64" i="1"/>
  <c r="R64" i="1"/>
  <c r="AL64" i="1"/>
  <c r="BE64" i="1"/>
  <c r="F64" i="1"/>
  <c r="BX64" i="1"/>
  <c r="CQ64" i="1"/>
  <c r="DJ64" i="1"/>
  <c r="EC64" i="1"/>
  <c r="EV64" i="1"/>
  <c r="FO64" i="1"/>
  <c r="I65" i="1"/>
  <c r="J65" i="1"/>
  <c r="K65" i="1"/>
  <c r="L65" i="1"/>
  <c r="M65" i="1"/>
  <c r="N65" i="1"/>
  <c r="O65" i="1"/>
  <c r="P65" i="1"/>
  <c r="R65" i="1"/>
  <c r="AL65" i="1"/>
  <c r="F65" i="1"/>
  <c r="BE65" i="1"/>
  <c r="BX65" i="1"/>
  <c r="CQ65" i="1"/>
  <c r="DJ65" i="1"/>
  <c r="EC65" i="1"/>
  <c r="EV65" i="1"/>
  <c r="FO65" i="1"/>
  <c r="I66" i="1"/>
  <c r="J66" i="1"/>
  <c r="H66" i="1"/>
  <c r="K66" i="1"/>
  <c r="L66" i="1"/>
  <c r="M66" i="1"/>
  <c r="N66" i="1"/>
  <c r="O66" i="1"/>
  <c r="P66" i="1"/>
  <c r="R66" i="1"/>
  <c r="AL66" i="1"/>
  <c r="BE66" i="1"/>
  <c r="F66" i="1"/>
  <c r="BX66" i="1"/>
  <c r="CQ66" i="1"/>
  <c r="DJ66" i="1"/>
  <c r="EC66" i="1"/>
  <c r="EV66" i="1"/>
  <c r="FO66" i="1"/>
  <c r="I67" i="1"/>
  <c r="J67" i="1"/>
  <c r="K67" i="1"/>
  <c r="L67" i="1"/>
  <c r="M67" i="1"/>
  <c r="N67" i="1"/>
  <c r="O67" i="1"/>
  <c r="P67" i="1"/>
  <c r="R67" i="1"/>
  <c r="AL67" i="1"/>
  <c r="F67" i="1"/>
  <c r="BE67" i="1"/>
  <c r="BX67" i="1"/>
  <c r="CQ67" i="1"/>
  <c r="DJ67" i="1"/>
  <c r="EC67" i="1"/>
  <c r="EV67" i="1"/>
  <c r="FO67" i="1"/>
  <c r="I68" i="1"/>
  <c r="J68" i="1"/>
  <c r="H68" i="1"/>
  <c r="K68" i="1"/>
  <c r="L68" i="1"/>
  <c r="M68" i="1"/>
  <c r="N68" i="1"/>
  <c r="O68" i="1"/>
  <c r="P68" i="1"/>
  <c r="R68" i="1"/>
  <c r="AL68" i="1"/>
  <c r="BE68" i="1"/>
  <c r="F68" i="1"/>
  <c r="BX68" i="1"/>
  <c r="CQ68" i="1"/>
  <c r="DJ68" i="1"/>
  <c r="EC68" i="1"/>
  <c r="EV68" i="1"/>
  <c r="FO68" i="1"/>
  <c r="I69" i="1"/>
  <c r="J69" i="1"/>
  <c r="K69" i="1"/>
  <c r="L69" i="1"/>
  <c r="M69" i="1"/>
  <c r="N69" i="1"/>
  <c r="O69" i="1"/>
  <c r="P69" i="1"/>
  <c r="R69" i="1"/>
  <c r="AL69" i="1"/>
  <c r="F69" i="1"/>
  <c r="BE69" i="1"/>
  <c r="BX69" i="1"/>
  <c r="CQ69" i="1"/>
  <c r="DJ69" i="1"/>
  <c r="EC69" i="1"/>
  <c r="EV69" i="1"/>
  <c r="FO69" i="1"/>
  <c r="I70" i="1"/>
  <c r="J70" i="1"/>
  <c r="H70" i="1"/>
  <c r="K70" i="1"/>
  <c r="L70" i="1"/>
  <c r="M70" i="1"/>
  <c r="N70" i="1"/>
  <c r="O70" i="1"/>
  <c r="P70" i="1"/>
  <c r="R70" i="1"/>
  <c r="AL70" i="1"/>
  <c r="BE70" i="1"/>
  <c r="F70" i="1"/>
  <c r="BX70" i="1"/>
  <c r="CQ70" i="1"/>
  <c r="DJ70" i="1"/>
  <c r="EC70" i="1"/>
  <c r="EV70" i="1"/>
  <c r="FO70" i="1"/>
  <c r="I71" i="1"/>
  <c r="J71" i="1"/>
  <c r="K71" i="1"/>
  <c r="L71" i="1"/>
  <c r="M71" i="1"/>
  <c r="N71" i="1"/>
  <c r="O71" i="1"/>
  <c r="P71" i="1"/>
  <c r="R71" i="1"/>
  <c r="AL71" i="1"/>
  <c r="F71" i="1"/>
  <c r="BE71" i="1"/>
  <c r="BX71" i="1"/>
  <c r="CQ71" i="1"/>
  <c r="DJ71" i="1"/>
  <c r="EC71" i="1"/>
  <c r="EV71" i="1"/>
  <c r="FO71" i="1"/>
  <c r="I72" i="1"/>
  <c r="J72" i="1"/>
  <c r="H72" i="1"/>
  <c r="K72" i="1"/>
  <c r="L72" i="1"/>
  <c r="M72" i="1"/>
  <c r="N72" i="1"/>
  <c r="O72" i="1"/>
  <c r="P72" i="1"/>
  <c r="R72" i="1"/>
  <c r="AL72" i="1"/>
  <c r="BE72" i="1"/>
  <c r="F72" i="1"/>
  <c r="BX72" i="1"/>
  <c r="CQ72" i="1"/>
  <c r="DJ72" i="1"/>
  <c r="EC72" i="1"/>
  <c r="EV72" i="1"/>
  <c r="FO72" i="1"/>
  <c r="I73" i="1"/>
  <c r="J73" i="1"/>
  <c r="K73" i="1"/>
  <c r="L73" i="1"/>
  <c r="M73" i="1"/>
  <c r="N73" i="1"/>
  <c r="O73" i="1"/>
  <c r="P73" i="1"/>
  <c r="R73" i="1"/>
  <c r="AL73" i="1"/>
  <c r="F73" i="1"/>
  <c r="BE73" i="1"/>
  <c r="BX73" i="1"/>
  <c r="CQ73" i="1"/>
  <c r="DJ73" i="1"/>
  <c r="EC73" i="1"/>
  <c r="EV73" i="1"/>
  <c r="FO73" i="1"/>
  <c r="I74" i="1"/>
  <c r="J74" i="1"/>
  <c r="H74" i="1"/>
  <c r="K74" i="1"/>
  <c r="L74" i="1"/>
  <c r="M74" i="1"/>
  <c r="N74" i="1"/>
  <c r="O74" i="1"/>
  <c r="P74" i="1"/>
  <c r="R74" i="1"/>
  <c r="AL74" i="1"/>
  <c r="BE74" i="1"/>
  <c r="F74" i="1"/>
  <c r="BX74" i="1"/>
  <c r="CQ74" i="1"/>
  <c r="DJ74" i="1"/>
  <c r="EC74" i="1"/>
  <c r="EV74" i="1"/>
  <c r="FO74" i="1"/>
  <c r="I75" i="1"/>
  <c r="J75" i="1"/>
  <c r="K75" i="1"/>
  <c r="L75" i="1"/>
  <c r="M75" i="1"/>
  <c r="N75" i="1"/>
  <c r="O75" i="1"/>
  <c r="P75" i="1"/>
  <c r="R75" i="1"/>
  <c r="AL75" i="1"/>
  <c r="F75" i="1"/>
  <c r="BE75" i="1"/>
  <c r="BX75" i="1"/>
  <c r="CQ75" i="1"/>
  <c r="DJ75" i="1"/>
  <c r="EC75" i="1"/>
  <c r="EV75" i="1"/>
  <c r="FO75" i="1"/>
  <c r="J76" i="1"/>
  <c r="J88" i="1"/>
  <c r="K76" i="1"/>
  <c r="L76" i="1"/>
  <c r="M76" i="1"/>
  <c r="N76" i="1"/>
  <c r="O76" i="1"/>
  <c r="P76" i="1"/>
  <c r="S76" i="1"/>
  <c r="AL76" i="1"/>
  <c r="BE76" i="1"/>
  <c r="BX76" i="1"/>
  <c r="CQ76" i="1"/>
  <c r="DJ76" i="1"/>
  <c r="DK76" i="1"/>
  <c r="I76" i="1"/>
  <c r="H76" i="1"/>
  <c r="DQ76" i="1"/>
  <c r="DV76" i="1"/>
  <c r="EB76" i="1"/>
  <c r="R76" i="1"/>
  <c r="EV76" i="1"/>
  <c r="FO76" i="1"/>
  <c r="J77" i="1"/>
  <c r="K77" i="1"/>
  <c r="L77" i="1"/>
  <c r="M77" i="1"/>
  <c r="N77" i="1"/>
  <c r="O77" i="1"/>
  <c r="P77" i="1"/>
  <c r="S77" i="1"/>
  <c r="AL77" i="1"/>
  <c r="BE77" i="1"/>
  <c r="BX77" i="1"/>
  <c r="CQ77" i="1"/>
  <c r="DJ77" i="1"/>
  <c r="DK77" i="1"/>
  <c r="I77" i="1"/>
  <c r="H77" i="1"/>
  <c r="DQ77" i="1"/>
  <c r="DR77" i="1"/>
  <c r="EB77" i="1"/>
  <c r="R77" i="1"/>
  <c r="EV77" i="1"/>
  <c r="FO77" i="1"/>
  <c r="J78" i="1"/>
  <c r="K78" i="1"/>
  <c r="L78" i="1"/>
  <c r="M78" i="1"/>
  <c r="N78" i="1"/>
  <c r="O78" i="1"/>
  <c r="P78" i="1"/>
  <c r="S78" i="1"/>
  <c r="AL78" i="1"/>
  <c r="BE78" i="1"/>
  <c r="BX78" i="1"/>
  <c r="CQ78" i="1"/>
  <c r="DJ78" i="1"/>
  <c r="DK78" i="1"/>
  <c r="I78" i="1"/>
  <c r="H78" i="1"/>
  <c r="DQ78" i="1"/>
  <c r="DV78" i="1"/>
  <c r="EB78" i="1"/>
  <c r="R78" i="1"/>
  <c r="EV78" i="1"/>
  <c r="FO78" i="1"/>
  <c r="F79" i="1"/>
  <c r="J79" i="1"/>
  <c r="K79" i="1"/>
  <c r="L79" i="1"/>
  <c r="M79" i="1"/>
  <c r="N79" i="1"/>
  <c r="O79" i="1"/>
  <c r="P79" i="1"/>
  <c r="R79" i="1"/>
  <c r="S79" i="1"/>
  <c r="AL79" i="1"/>
  <c r="BE79" i="1"/>
  <c r="BX79" i="1"/>
  <c r="CQ79" i="1"/>
  <c r="CR79" i="1"/>
  <c r="I79" i="1"/>
  <c r="H79" i="1"/>
  <c r="CX79" i="1"/>
  <c r="CY79" i="1"/>
  <c r="DI79" i="1"/>
  <c r="DJ79" i="1"/>
  <c r="EC79" i="1"/>
  <c r="EV79" i="1"/>
  <c r="FO79" i="1"/>
  <c r="J80" i="1"/>
  <c r="K80" i="1"/>
  <c r="M80" i="1"/>
  <c r="N80" i="1"/>
  <c r="O80" i="1"/>
  <c r="P80" i="1"/>
  <c r="R80" i="1"/>
  <c r="S80" i="1"/>
  <c r="AL80" i="1"/>
  <c r="BE80" i="1"/>
  <c r="BX80" i="1"/>
  <c r="CQ80" i="1"/>
  <c r="CR80" i="1"/>
  <c r="I80" i="1"/>
  <c r="CX80" i="1"/>
  <c r="CY80" i="1"/>
  <c r="L80" i="1"/>
  <c r="L88" i="1"/>
  <c r="DI80" i="1"/>
  <c r="DJ80" i="1"/>
  <c r="EC80" i="1"/>
  <c r="EV80" i="1"/>
  <c r="FO80" i="1"/>
  <c r="F81" i="1"/>
  <c r="I81" i="1"/>
  <c r="J81" i="1"/>
  <c r="H81" i="1"/>
  <c r="K81" i="1"/>
  <c r="L81" i="1"/>
  <c r="M81" i="1"/>
  <c r="N81" i="1"/>
  <c r="O81" i="1"/>
  <c r="P81" i="1"/>
  <c r="S81" i="1"/>
  <c r="AL81" i="1"/>
  <c r="BE81" i="1"/>
  <c r="BX81" i="1"/>
  <c r="CQ81" i="1"/>
  <c r="DJ81" i="1"/>
  <c r="DR81" i="1"/>
  <c r="EB81" i="1"/>
  <c r="EC81" i="1"/>
  <c r="EV81" i="1"/>
  <c r="FO81" i="1"/>
  <c r="H82" i="1"/>
  <c r="J82" i="1"/>
  <c r="K82" i="1"/>
  <c r="L82" i="1"/>
  <c r="M82" i="1"/>
  <c r="N82" i="1"/>
  <c r="O82" i="1"/>
  <c r="P82" i="1"/>
  <c r="S82" i="1"/>
  <c r="AL82" i="1"/>
  <c r="BE82" i="1"/>
  <c r="BX82" i="1"/>
  <c r="CQ82" i="1"/>
  <c r="DJ82" i="1"/>
  <c r="DK82" i="1"/>
  <c r="I82" i="1"/>
  <c r="DQ82" i="1"/>
  <c r="DV82" i="1"/>
  <c r="EB82" i="1"/>
  <c r="R82" i="1"/>
  <c r="EV82" i="1"/>
  <c r="FO82" i="1"/>
  <c r="J83" i="1"/>
  <c r="K83" i="1"/>
  <c r="L83" i="1"/>
  <c r="M83" i="1"/>
  <c r="O83" i="1"/>
  <c r="P83" i="1"/>
  <c r="R83" i="1"/>
  <c r="S83" i="1"/>
  <c r="AL83" i="1"/>
  <c r="BE83" i="1"/>
  <c r="BX83" i="1"/>
  <c r="CQ83" i="1"/>
  <c r="CR83" i="1"/>
  <c r="I83" i="1"/>
  <c r="CX83" i="1"/>
  <c r="DC83" i="1"/>
  <c r="DC88" i="1"/>
  <c r="DI83" i="1"/>
  <c r="DJ83" i="1"/>
  <c r="EC83" i="1"/>
  <c r="EV83" i="1"/>
  <c r="FO83" i="1"/>
  <c r="J84" i="1"/>
  <c r="K84" i="1"/>
  <c r="L84" i="1"/>
  <c r="M84" i="1"/>
  <c r="N84" i="1"/>
  <c r="O84" i="1"/>
  <c r="P84" i="1"/>
  <c r="S84" i="1"/>
  <c r="AL84" i="1"/>
  <c r="BE84" i="1"/>
  <c r="BX84" i="1"/>
  <c r="CQ84" i="1"/>
  <c r="DJ84" i="1"/>
  <c r="DK84" i="1"/>
  <c r="I84" i="1"/>
  <c r="H84" i="1"/>
  <c r="DQ84" i="1"/>
  <c r="DV84" i="1"/>
  <c r="EB84" i="1"/>
  <c r="R84" i="1"/>
  <c r="EV84" i="1"/>
  <c r="FO84" i="1"/>
  <c r="F85" i="1"/>
  <c r="J85" i="1"/>
  <c r="K85" i="1"/>
  <c r="L85" i="1"/>
  <c r="M85" i="1"/>
  <c r="N85" i="1"/>
  <c r="O85" i="1"/>
  <c r="P85" i="1"/>
  <c r="R85" i="1"/>
  <c r="S85" i="1"/>
  <c r="AL85" i="1"/>
  <c r="BE85" i="1"/>
  <c r="BX85" i="1"/>
  <c r="CQ85" i="1"/>
  <c r="DJ85" i="1"/>
  <c r="EC85" i="1"/>
  <c r="ED85" i="1"/>
  <c r="I85" i="1"/>
  <c r="H85" i="1"/>
  <c r="EJ85" i="1"/>
  <c r="EO85" i="1"/>
  <c r="EO88" i="1"/>
  <c r="EU85" i="1"/>
  <c r="EV85" i="1"/>
  <c r="FO85" i="1"/>
  <c r="J86" i="1"/>
  <c r="K86" i="1"/>
  <c r="L86" i="1"/>
  <c r="M86" i="1"/>
  <c r="N86" i="1"/>
  <c r="O86" i="1"/>
  <c r="P86" i="1"/>
  <c r="R86" i="1"/>
  <c r="S86" i="1"/>
  <c r="AL86" i="1"/>
  <c r="BE86" i="1"/>
  <c r="BX86" i="1"/>
  <c r="CQ86" i="1"/>
  <c r="DJ86" i="1"/>
  <c r="EC86" i="1"/>
  <c r="ED86" i="1"/>
  <c r="I86" i="1"/>
  <c r="H86" i="1"/>
  <c r="EJ86" i="1"/>
  <c r="EV86" i="1"/>
  <c r="FO86" i="1"/>
  <c r="F87" i="1"/>
  <c r="J87" i="1"/>
  <c r="K87" i="1"/>
  <c r="L87" i="1"/>
  <c r="M87" i="1"/>
  <c r="N87" i="1"/>
  <c r="O87" i="1"/>
  <c r="P87" i="1"/>
  <c r="R87" i="1"/>
  <c r="S87" i="1"/>
  <c r="AL87" i="1"/>
  <c r="BE87" i="1"/>
  <c r="BX87" i="1"/>
  <c r="CQ87" i="1"/>
  <c r="DJ87" i="1"/>
  <c r="EC87" i="1"/>
  <c r="ED87" i="1"/>
  <c r="I87" i="1"/>
  <c r="H87" i="1"/>
  <c r="EJ87" i="1"/>
  <c r="EK87" i="1"/>
  <c r="EK88" i="1"/>
  <c r="EU87" i="1"/>
  <c r="EV87" i="1"/>
  <c r="FO87" i="1"/>
  <c r="P88" i="1"/>
  <c r="P12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S88" i="1"/>
  <c r="CT88" i="1"/>
  <c r="CU88" i="1"/>
  <c r="CV88" i="1"/>
  <c r="CW88" i="1"/>
  <c r="CX88" i="1"/>
  <c r="CZ88" i="1"/>
  <c r="DA88" i="1"/>
  <c r="DB88" i="1"/>
  <c r="DD88" i="1"/>
  <c r="DE88" i="1"/>
  <c r="DF88" i="1"/>
  <c r="DG88" i="1"/>
  <c r="DH88" i="1"/>
  <c r="DI88" i="1"/>
  <c r="DK88" i="1"/>
  <c r="DL88" i="1"/>
  <c r="DM88" i="1"/>
  <c r="DN88" i="1"/>
  <c r="DO88" i="1"/>
  <c r="DP88" i="1"/>
  <c r="DR88" i="1"/>
  <c r="DS88" i="1"/>
  <c r="DT88" i="1"/>
  <c r="DU88" i="1"/>
  <c r="DV88" i="1"/>
  <c r="DW88" i="1"/>
  <c r="DX88" i="1"/>
  <c r="DY88" i="1"/>
  <c r="DZ88" i="1"/>
  <c r="EA88" i="1"/>
  <c r="EB88" i="1"/>
  <c r="EE88" i="1"/>
  <c r="EF88" i="1"/>
  <c r="EG88" i="1"/>
  <c r="EH88" i="1"/>
  <c r="EI88" i="1"/>
  <c r="EJ88" i="1"/>
  <c r="EL88" i="1"/>
  <c r="EM88" i="1"/>
  <c r="EN88" i="1"/>
  <c r="EP88" i="1"/>
  <c r="EQ88" i="1"/>
  <c r="ER88" i="1"/>
  <c r="ES88" i="1"/>
  <c r="ET88" i="1"/>
  <c r="EU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90" i="1"/>
  <c r="I90" i="1"/>
  <c r="J90" i="1"/>
  <c r="H90" i="1"/>
  <c r="K90" i="1"/>
  <c r="L90" i="1"/>
  <c r="M90" i="1"/>
  <c r="N90" i="1"/>
  <c r="O90" i="1"/>
  <c r="P90" i="1"/>
  <c r="R90" i="1"/>
  <c r="AL90" i="1"/>
  <c r="BE90" i="1"/>
  <c r="BX90" i="1"/>
  <c r="CQ90" i="1"/>
  <c r="DJ90" i="1"/>
  <c r="EC90" i="1"/>
  <c r="EV90" i="1"/>
  <c r="FO90" i="1"/>
  <c r="I91" i="1"/>
  <c r="J91" i="1"/>
  <c r="K91" i="1"/>
  <c r="L91" i="1"/>
  <c r="M91" i="1"/>
  <c r="N91" i="1"/>
  <c r="O91" i="1"/>
  <c r="P91" i="1"/>
  <c r="R91" i="1"/>
  <c r="AL91" i="1"/>
  <c r="F91" i="1"/>
  <c r="BE91" i="1"/>
  <c r="BX91" i="1"/>
  <c r="CQ91" i="1"/>
  <c r="DJ91" i="1"/>
  <c r="EC91" i="1"/>
  <c r="EV91" i="1"/>
  <c r="FO91" i="1"/>
  <c r="I92" i="1"/>
  <c r="J92" i="1"/>
  <c r="H92" i="1"/>
  <c r="K92" i="1"/>
  <c r="L92" i="1"/>
  <c r="M92" i="1"/>
  <c r="N92" i="1"/>
  <c r="O92" i="1"/>
  <c r="P92" i="1"/>
  <c r="R92" i="1"/>
  <c r="AL92" i="1"/>
  <c r="BE92" i="1"/>
  <c r="F92" i="1"/>
  <c r="BX92" i="1"/>
  <c r="CQ92" i="1"/>
  <c r="DJ92" i="1"/>
  <c r="EC92" i="1"/>
  <c r="EV92" i="1"/>
  <c r="FO92" i="1"/>
  <c r="I93" i="1"/>
  <c r="J93" i="1"/>
  <c r="K93" i="1"/>
  <c r="L93" i="1"/>
  <c r="M93" i="1"/>
  <c r="N93" i="1"/>
  <c r="O93" i="1"/>
  <c r="P93" i="1"/>
  <c r="R93" i="1"/>
  <c r="AL93" i="1"/>
  <c r="F93" i="1"/>
  <c r="BE93" i="1"/>
  <c r="BX93" i="1"/>
  <c r="CQ93" i="1"/>
  <c r="DJ93" i="1"/>
  <c r="EC93" i="1"/>
  <c r="EV93" i="1"/>
  <c r="FO93" i="1"/>
  <c r="I94" i="1"/>
  <c r="J94" i="1"/>
  <c r="H94" i="1"/>
  <c r="K94" i="1"/>
  <c r="L94" i="1"/>
  <c r="M94" i="1"/>
  <c r="N94" i="1"/>
  <c r="O94" i="1"/>
  <c r="P94" i="1"/>
  <c r="R94" i="1"/>
  <c r="AL94" i="1"/>
  <c r="BE94" i="1"/>
  <c r="F94" i="1"/>
  <c r="BX94" i="1"/>
  <c r="CQ94" i="1"/>
  <c r="DJ94" i="1"/>
  <c r="EC94" i="1"/>
  <c r="EV94" i="1"/>
  <c r="FO94" i="1"/>
  <c r="I95" i="1"/>
  <c r="J95" i="1"/>
  <c r="K95" i="1"/>
  <c r="L95" i="1"/>
  <c r="M95" i="1"/>
  <c r="N95" i="1"/>
  <c r="O95" i="1"/>
  <c r="P95" i="1"/>
  <c r="R95" i="1"/>
  <c r="AL95" i="1"/>
  <c r="F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BE96" i="1"/>
  <c r="F96" i="1"/>
  <c r="BX96" i="1"/>
  <c r="CQ96" i="1"/>
  <c r="DJ96" i="1"/>
  <c r="EC96" i="1"/>
  <c r="EV96" i="1"/>
  <c r="FO96" i="1"/>
  <c r="I97" i="1"/>
  <c r="J97" i="1"/>
  <c r="H97" i="1"/>
  <c r="K97" i="1"/>
  <c r="L97" i="1"/>
  <c r="M97" i="1"/>
  <c r="N97" i="1"/>
  <c r="O97" i="1"/>
  <c r="P97" i="1"/>
  <c r="R97" i="1"/>
  <c r="AL97" i="1"/>
  <c r="BE97" i="1"/>
  <c r="BX97" i="1"/>
  <c r="CQ97" i="1"/>
  <c r="DJ97" i="1"/>
  <c r="EC97" i="1"/>
  <c r="EV97" i="1"/>
  <c r="FO97" i="1"/>
  <c r="I98" i="1"/>
  <c r="H98" i="1"/>
  <c r="J98" i="1"/>
  <c r="K98" i="1"/>
  <c r="L98" i="1"/>
  <c r="M98" i="1"/>
  <c r="N98" i="1"/>
  <c r="O98" i="1"/>
  <c r="P98" i="1"/>
  <c r="R98" i="1"/>
  <c r="AL98" i="1"/>
  <c r="F98" i="1"/>
  <c r="BE98" i="1"/>
  <c r="BX98" i="1"/>
  <c r="CQ98" i="1"/>
  <c r="DJ98" i="1"/>
  <c r="EC98" i="1"/>
  <c r="EV98" i="1"/>
  <c r="FO98" i="1"/>
  <c r="I99" i="1"/>
  <c r="J99" i="1"/>
  <c r="H99" i="1"/>
  <c r="K99" i="1"/>
  <c r="L99" i="1"/>
  <c r="M99" i="1"/>
  <c r="N99" i="1"/>
  <c r="O99" i="1"/>
  <c r="P99" i="1"/>
  <c r="R99" i="1"/>
  <c r="AL99" i="1"/>
  <c r="G99" i="1"/>
  <c r="BE99" i="1"/>
  <c r="F99" i="1"/>
  <c r="BX99" i="1"/>
  <c r="CQ99" i="1"/>
  <c r="DJ99" i="1"/>
  <c r="EC99" i="1"/>
  <c r="EV99" i="1"/>
  <c r="FO99" i="1"/>
  <c r="I100" i="1"/>
  <c r="H100" i="1"/>
  <c r="J100" i="1"/>
  <c r="K100" i="1"/>
  <c r="L100" i="1"/>
  <c r="M100" i="1"/>
  <c r="N100" i="1"/>
  <c r="O100" i="1"/>
  <c r="P100" i="1"/>
  <c r="R100" i="1"/>
  <c r="AL100" i="1"/>
  <c r="F100" i="1"/>
  <c r="BE100" i="1"/>
  <c r="BX100" i="1"/>
  <c r="CQ100" i="1"/>
  <c r="DJ100" i="1"/>
  <c r="EC100" i="1"/>
  <c r="EV100" i="1"/>
  <c r="FO100" i="1"/>
  <c r="I101" i="1"/>
  <c r="J101" i="1"/>
  <c r="H101" i="1"/>
  <c r="K101" i="1"/>
  <c r="L101" i="1"/>
  <c r="M101" i="1"/>
  <c r="N101" i="1"/>
  <c r="O101" i="1"/>
  <c r="P101" i="1"/>
  <c r="R101" i="1"/>
  <c r="AL101" i="1"/>
  <c r="G101" i="1"/>
  <c r="BE101" i="1"/>
  <c r="F101" i="1"/>
  <c r="BX101" i="1"/>
  <c r="CQ101" i="1"/>
  <c r="DJ101" i="1"/>
  <c r="EC101" i="1"/>
  <c r="EV101" i="1"/>
  <c r="FO101" i="1"/>
  <c r="I102" i="1"/>
  <c r="H102" i="1"/>
  <c r="J102" i="1"/>
  <c r="K102" i="1"/>
  <c r="L102" i="1"/>
  <c r="M102" i="1"/>
  <c r="N102" i="1"/>
  <c r="O102" i="1"/>
  <c r="P102" i="1"/>
  <c r="R102" i="1"/>
  <c r="AL102" i="1"/>
  <c r="F102" i="1"/>
  <c r="BE102" i="1"/>
  <c r="BX102" i="1"/>
  <c r="CQ102" i="1"/>
  <c r="DJ102" i="1"/>
  <c r="EC102" i="1"/>
  <c r="EV102" i="1"/>
  <c r="FO102" i="1"/>
  <c r="I103" i="1"/>
  <c r="J103" i="1"/>
  <c r="H103" i="1"/>
  <c r="K103" i="1"/>
  <c r="L103" i="1"/>
  <c r="M103" i="1"/>
  <c r="N103" i="1"/>
  <c r="O103" i="1"/>
  <c r="P103" i="1"/>
  <c r="R103" i="1"/>
  <c r="AL103" i="1"/>
  <c r="G103" i="1"/>
  <c r="BE103" i="1"/>
  <c r="F103" i="1"/>
  <c r="BX103" i="1"/>
  <c r="CQ103" i="1"/>
  <c r="DJ103" i="1"/>
  <c r="EC103" i="1"/>
  <c r="EV103" i="1"/>
  <c r="FO103" i="1"/>
  <c r="I104" i="1"/>
  <c r="H104" i="1"/>
  <c r="J104" i="1"/>
  <c r="K104" i="1"/>
  <c r="L104" i="1"/>
  <c r="M104" i="1"/>
  <c r="N104" i="1"/>
  <c r="O104" i="1"/>
  <c r="P104" i="1"/>
  <c r="R104" i="1"/>
  <c r="AL104" i="1"/>
  <c r="F104" i="1"/>
  <c r="BE104" i="1"/>
  <c r="BX104" i="1"/>
  <c r="CQ104" i="1"/>
  <c r="DJ104" i="1"/>
  <c r="EC104" i="1"/>
  <c r="EV104" i="1"/>
  <c r="FO104" i="1"/>
  <c r="I105" i="1"/>
  <c r="J105" i="1"/>
  <c r="H105" i="1"/>
  <c r="K105" i="1"/>
  <c r="L105" i="1"/>
  <c r="M105" i="1"/>
  <c r="N105" i="1"/>
  <c r="O105" i="1"/>
  <c r="P105" i="1"/>
  <c r="R105" i="1"/>
  <c r="AL105" i="1"/>
  <c r="G105" i="1"/>
  <c r="BE105" i="1"/>
  <c r="F105" i="1"/>
  <c r="BX105" i="1"/>
  <c r="CQ105" i="1"/>
  <c r="DJ105" i="1"/>
  <c r="EC105" i="1"/>
  <c r="EV105" i="1"/>
  <c r="FO105" i="1"/>
  <c r="I106" i="1"/>
  <c r="H106" i="1"/>
  <c r="J106" i="1"/>
  <c r="K106" i="1"/>
  <c r="L106" i="1"/>
  <c r="M106" i="1"/>
  <c r="N106" i="1"/>
  <c r="O106" i="1"/>
  <c r="P106" i="1"/>
  <c r="R106" i="1"/>
  <c r="AL106" i="1"/>
  <c r="F106" i="1"/>
  <c r="BE106" i="1"/>
  <c r="BX106" i="1"/>
  <c r="CQ106" i="1"/>
  <c r="DJ106" i="1"/>
  <c r="EC106" i="1"/>
  <c r="EV106" i="1"/>
  <c r="FO106" i="1"/>
  <c r="I107" i="1"/>
  <c r="J107" i="1"/>
  <c r="H107" i="1"/>
  <c r="K107" i="1"/>
  <c r="L107" i="1"/>
  <c r="M107" i="1"/>
  <c r="N107" i="1"/>
  <c r="O107" i="1"/>
  <c r="P107" i="1"/>
  <c r="R107" i="1"/>
  <c r="AL107" i="1"/>
  <c r="G107" i="1"/>
  <c r="BE107" i="1"/>
  <c r="F107" i="1"/>
  <c r="BX107" i="1"/>
  <c r="CQ107" i="1"/>
  <c r="DJ107" i="1"/>
  <c r="EC107" i="1"/>
  <c r="EV107" i="1"/>
  <c r="FO107" i="1"/>
  <c r="I108" i="1"/>
  <c r="H108" i="1"/>
  <c r="J108" i="1"/>
  <c r="K108" i="1"/>
  <c r="L108" i="1"/>
  <c r="M108" i="1"/>
  <c r="N108" i="1"/>
  <c r="O108" i="1"/>
  <c r="P108" i="1"/>
  <c r="R108" i="1"/>
  <c r="AL108" i="1"/>
  <c r="F108" i="1"/>
  <c r="BE108" i="1"/>
  <c r="BX108" i="1"/>
  <c r="CQ108" i="1"/>
  <c r="DJ108" i="1"/>
  <c r="EC108" i="1"/>
  <c r="EV108" i="1"/>
  <c r="FO108" i="1"/>
  <c r="I109" i="1"/>
  <c r="J109" i="1"/>
  <c r="H109" i="1"/>
  <c r="K109" i="1"/>
  <c r="L109" i="1"/>
  <c r="M109" i="1"/>
  <c r="N109" i="1"/>
  <c r="O109" i="1"/>
  <c r="P109" i="1"/>
  <c r="R109" i="1"/>
  <c r="AL109" i="1"/>
  <c r="G109" i="1"/>
  <c r="BE109" i="1"/>
  <c r="F109" i="1"/>
  <c r="BX109" i="1"/>
  <c r="CQ109" i="1"/>
  <c r="DJ109" i="1"/>
  <c r="EC109" i="1"/>
  <c r="EV109" i="1"/>
  <c r="FO109" i="1"/>
  <c r="I110" i="1"/>
  <c r="H110" i="1"/>
  <c r="J110" i="1"/>
  <c r="K110" i="1"/>
  <c r="L110" i="1"/>
  <c r="M110" i="1"/>
  <c r="N110" i="1"/>
  <c r="O110" i="1"/>
  <c r="P110" i="1"/>
  <c r="R110" i="1"/>
  <c r="AL110" i="1"/>
  <c r="F110" i="1"/>
  <c r="BE110" i="1"/>
  <c r="BX110" i="1"/>
  <c r="CQ110" i="1"/>
  <c r="DJ110" i="1"/>
  <c r="EC110" i="1"/>
  <c r="EV110" i="1"/>
  <c r="FO110" i="1"/>
  <c r="I111" i="1"/>
  <c r="J111" i="1"/>
  <c r="H111" i="1"/>
  <c r="K111" i="1"/>
  <c r="L111" i="1"/>
  <c r="M111" i="1"/>
  <c r="N111" i="1"/>
  <c r="O111" i="1"/>
  <c r="P111" i="1"/>
  <c r="R111" i="1"/>
  <c r="AL111" i="1"/>
  <c r="G111" i="1"/>
  <c r="BE111" i="1"/>
  <c r="F111" i="1"/>
  <c r="BX111" i="1"/>
  <c r="CQ111" i="1"/>
  <c r="DJ111" i="1"/>
  <c r="EC111" i="1"/>
  <c r="EV111" i="1"/>
  <c r="FO111" i="1"/>
  <c r="I112" i="1"/>
  <c r="H112" i="1"/>
  <c r="J112" i="1"/>
  <c r="K112" i="1"/>
  <c r="L112" i="1"/>
  <c r="M112" i="1"/>
  <c r="N112" i="1"/>
  <c r="O112" i="1"/>
  <c r="P112" i="1"/>
  <c r="R112" i="1"/>
  <c r="AL112" i="1"/>
  <c r="F112" i="1"/>
  <c r="BE112" i="1"/>
  <c r="BX112" i="1"/>
  <c r="CQ112" i="1"/>
  <c r="DJ112" i="1"/>
  <c r="EC112" i="1"/>
  <c r="EV112" i="1"/>
  <c r="FO112" i="1"/>
  <c r="I113" i="1"/>
  <c r="J113" i="1"/>
  <c r="H113" i="1"/>
  <c r="K113" i="1"/>
  <c r="L113" i="1"/>
  <c r="M113" i="1"/>
  <c r="N113" i="1"/>
  <c r="O113" i="1"/>
  <c r="P113" i="1"/>
  <c r="R113" i="1"/>
  <c r="AL113" i="1"/>
  <c r="G113" i="1"/>
  <c r="BE113" i="1"/>
  <c r="F113" i="1"/>
  <c r="BX113" i="1"/>
  <c r="CQ113" i="1"/>
  <c r="DJ113" i="1"/>
  <c r="EC113" i="1"/>
  <c r="EV113" i="1"/>
  <c r="FO113" i="1"/>
  <c r="I114" i="1"/>
  <c r="H114" i="1"/>
  <c r="J114" i="1"/>
  <c r="K114" i="1"/>
  <c r="L114" i="1"/>
  <c r="M114" i="1"/>
  <c r="N114" i="1"/>
  <c r="O114" i="1"/>
  <c r="P114" i="1"/>
  <c r="R114" i="1"/>
  <c r="AL114" i="1"/>
  <c r="F114" i="1"/>
  <c r="BE114" i="1"/>
  <c r="BX114" i="1"/>
  <c r="CQ114" i="1"/>
  <c r="DJ114" i="1"/>
  <c r="EC114" i="1"/>
  <c r="EV114" i="1"/>
  <c r="FO114" i="1"/>
  <c r="I115" i="1"/>
  <c r="J115" i="1"/>
  <c r="H115" i="1"/>
  <c r="K115" i="1"/>
  <c r="L115" i="1"/>
  <c r="M115" i="1"/>
  <c r="N115" i="1"/>
  <c r="O115" i="1"/>
  <c r="P115" i="1"/>
  <c r="R115" i="1"/>
  <c r="AL115" i="1"/>
  <c r="G115" i="1"/>
  <c r="BE115" i="1"/>
  <c r="F115" i="1"/>
  <c r="BX115" i="1"/>
  <c r="CQ115" i="1"/>
  <c r="DJ115" i="1"/>
  <c r="EC115" i="1"/>
  <c r="EV115" i="1"/>
  <c r="FO115" i="1"/>
  <c r="I116" i="1"/>
  <c r="H116" i="1"/>
  <c r="J116" i="1"/>
  <c r="K116" i="1"/>
  <c r="L116" i="1"/>
  <c r="M116" i="1"/>
  <c r="N116" i="1"/>
  <c r="O116" i="1"/>
  <c r="P116" i="1"/>
  <c r="R116" i="1"/>
  <c r="AL116" i="1"/>
  <c r="F116" i="1"/>
  <c r="BE116" i="1"/>
  <c r="BX116" i="1"/>
  <c r="CQ116" i="1"/>
  <c r="DJ116" i="1"/>
  <c r="EC116" i="1"/>
  <c r="EV116" i="1"/>
  <c r="FO116" i="1"/>
  <c r="I117" i="1"/>
  <c r="J117" i="1"/>
  <c r="H117" i="1"/>
  <c r="K117" i="1"/>
  <c r="L117" i="1"/>
  <c r="M117" i="1"/>
  <c r="N117" i="1"/>
  <c r="O117" i="1"/>
  <c r="P117" i="1"/>
  <c r="R117" i="1"/>
  <c r="AL117" i="1"/>
  <c r="G117" i="1"/>
  <c r="BE117" i="1"/>
  <c r="F117" i="1"/>
  <c r="BX117" i="1"/>
  <c r="CQ117" i="1"/>
  <c r="DJ117" i="1"/>
  <c r="EC117" i="1"/>
  <c r="EV117" i="1"/>
  <c r="FO117" i="1"/>
  <c r="I118" i="1"/>
  <c r="H118" i="1"/>
  <c r="J118" i="1"/>
  <c r="K118" i="1"/>
  <c r="L118" i="1"/>
  <c r="M118" i="1"/>
  <c r="N118" i="1"/>
  <c r="O118" i="1"/>
  <c r="P118" i="1"/>
  <c r="R118" i="1"/>
  <c r="AL118" i="1"/>
  <c r="F118" i="1"/>
  <c r="BE118" i="1"/>
  <c r="BX118" i="1"/>
  <c r="CQ118" i="1"/>
  <c r="DJ118" i="1"/>
  <c r="EC118" i="1"/>
  <c r="EV118" i="1"/>
  <c r="FO118" i="1"/>
  <c r="I119" i="1"/>
  <c r="J119" i="1"/>
  <c r="H119" i="1"/>
  <c r="K119" i="1"/>
  <c r="L119" i="1"/>
  <c r="M119" i="1"/>
  <c r="N119" i="1"/>
  <c r="O119" i="1"/>
  <c r="P119" i="1"/>
  <c r="R119" i="1"/>
  <c r="AL119" i="1"/>
  <c r="G119" i="1"/>
  <c r="BE119" i="1"/>
  <c r="F119" i="1"/>
  <c r="BX119" i="1"/>
  <c r="CQ119" i="1"/>
  <c r="DJ119" i="1"/>
  <c r="EC119" i="1"/>
  <c r="EV119" i="1"/>
  <c r="FO119" i="1"/>
  <c r="I120" i="1"/>
  <c r="H120" i="1"/>
  <c r="J120" i="1"/>
  <c r="K120" i="1"/>
  <c r="L120" i="1"/>
  <c r="M120" i="1"/>
  <c r="N120" i="1"/>
  <c r="O120" i="1"/>
  <c r="P120" i="1"/>
  <c r="R120" i="1"/>
  <c r="AL120" i="1"/>
  <c r="F120" i="1"/>
  <c r="BE120" i="1"/>
  <c r="BX120" i="1"/>
  <c r="CQ120" i="1"/>
  <c r="DJ120" i="1"/>
  <c r="EC120" i="1"/>
  <c r="EV120" i="1"/>
  <c r="FO120" i="1"/>
  <c r="I121" i="1"/>
  <c r="J121" i="1"/>
  <c r="H121" i="1"/>
  <c r="K121" i="1"/>
  <c r="L121" i="1"/>
  <c r="M121" i="1"/>
  <c r="N121" i="1"/>
  <c r="O121" i="1"/>
  <c r="P121" i="1"/>
  <c r="R121" i="1"/>
  <c r="AL121" i="1"/>
  <c r="G121" i="1"/>
  <c r="BE121" i="1"/>
  <c r="F121" i="1"/>
  <c r="BX121" i="1"/>
  <c r="CQ121" i="1"/>
  <c r="DJ121" i="1"/>
  <c r="EC121" i="1"/>
  <c r="EV121" i="1"/>
  <c r="FO121" i="1"/>
  <c r="I122" i="1"/>
  <c r="H122" i="1"/>
  <c r="J122" i="1"/>
  <c r="K122" i="1"/>
  <c r="L122" i="1"/>
  <c r="M122" i="1"/>
  <c r="N122" i="1"/>
  <c r="O122" i="1"/>
  <c r="P122" i="1"/>
  <c r="R122" i="1"/>
  <c r="AL122" i="1"/>
  <c r="F122" i="1"/>
  <c r="BE122" i="1"/>
  <c r="BX122" i="1"/>
  <c r="CQ122" i="1"/>
  <c r="DJ122" i="1"/>
  <c r="EC122" i="1"/>
  <c r="EV122" i="1"/>
  <c r="FO122" i="1"/>
  <c r="I123" i="1"/>
  <c r="J123" i="1"/>
  <c r="H123" i="1"/>
  <c r="K123" i="1"/>
  <c r="L123" i="1"/>
  <c r="M123" i="1"/>
  <c r="N123" i="1"/>
  <c r="O123" i="1"/>
  <c r="P123" i="1"/>
  <c r="R123" i="1"/>
  <c r="AL123" i="1"/>
  <c r="G123" i="1"/>
  <c r="BE123" i="1"/>
  <c r="F123" i="1"/>
  <c r="BX123" i="1"/>
  <c r="CQ123" i="1"/>
  <c r="DJ123" i="1"/>
  <c r="EC123" i="1"/>
  <c r="EV123" i="1"/>
  <c r="FO123" i="1"/>
  <c r="I125" i="1"/>
  <c r="H125" i="1"/>
  <c r="J125" i="1"/>
  <c r="K125" i="1"/>
  <c r="L125" i="1"/>
  <c r="M125" i="1"/>
  <c r="N125" i="1"/>
  <c r="O125" i="1"/>
  <c r="P125" i="1"/>
  <c r="R125" i="1"/>
  <c r="AL125" i="1"/>
  <c r="F125" i="1"/>
  <c r="BE125" i="1"/>
  <c r="BX125" i="1"/>
  <c r="BX127" i="1"/>
  <c r="CQ125" i="1"/>
  <c r="DJ125" i="1"/>
  <c r="DJ127" i="1"/>
  <c r="EC125" i="1"/>
  <c r="EV125" i="1"/>
  <c r="EV127" i="1"/>
  <c r="FO125" i="1"/>
  <c r="I126" i="1"/>
  <c r="J126" i="1"/>
  <c r="J127" i="1"/>
  <c r="K126" i="1"/>
  <c r="L126" i="1"/>
  <c r="L127" i="1"/>
  <c r="M126" i="1"/>
  <c r="N126" i="1"/>
  <c r="N127" i="1"/>
  <c r="O126" i="1"/>
  <c r="P126" i="1"/>
  <c r="P127" i="1"/>
  <c r="R126" i="1"/>
  <c r="R127" i="1"/>
  <c r="AL126" i="1"/>
  <c r="G126" i="1"/>
  <c r="BE126" i="1"/>
  <c r="F126" i="1"/>
  <c r="BX126" i="1"/>
  <c r="CQ126" i="1"/>
  <c r="DJ126" i="1"/>
  <c r="EC126" i="1"/>
  <c r="EV126" i="1"/>
  <c r="FO126" i="1"/>
  <c r="I127" i="1"/>
  <c r="K127" i="1"/>
  <c r="M127" i="1"/>
  <c r="O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W127" i="1"/>
  <c r="EX127" i="1"/>
  <c r="EY127" i="1"/>
  <c r="EZ127" i="1"/>
  <c r="FA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FO127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AS128" i="1"/>
  <c r="AU128" i="1"/>
  <c r="AW128" i="1"/>
  <c r="AY128" i="1"/>
  <c r="BA128" i="1"/>
  <c r="BC128" i="1"/>
  <c r="BG128" i="1"/>
  <c r="BI128" i="1"/>
  <c r="BK128" i="1"/>
  <c r="BM128" i="1"/>
  <c r="BO128" i="1"/>
  <c r="BQ128" i="1"/>
  <c r="BS128" i="1"/>
  <c r="BU128" i="1"/>
  <c r="BW128" i="1"/>
  <c r="BY128" i="1"/>
  <c r="CA128" i="1"/>
  <c r="CC128" i="1"/>
  <c r="CE128" i="1"/>
  <c r="CG128" i="1"/>
  <c r="CI128" i="1"/>
  <c r="CK128" i="1"/>
  <c r="CM128" i="1"/>
  <c r="CO128" i="1"/>
  <c r="CS128" i="1"/>
  <c r="CU128" i="1"/>
  <c r="CW128" i="1"/>
  <c r="DA128" i="1"/>
  <c r="DC128" i="1"/>
  <c r="DE128" i="1"/>
  <c r="DG128" i="1"/>
  <c r="DI128" i="1"/>
  <c r="DK128" i="1"/>
  <c r="DM128" i="1"/>
  <c r="DO128" i="1"/>
  <c r="DS128" i="1"/>
  <c r="DU128" i="1"/>
  <c r="DW128" i="1"/>
  <c r="DY128" i="1"/>
  <c r="EA128" i="1"/>
  <c r="EE128" i="1"/>
  <c r="EG128" i="1"/>
  <c r="EI128" i="1"/>
  <c r="EK128" i="1"/>
  <c r="EM128" i="1"/>
  <c r="EO128" i="1"/>
  <c r="EQ128" i="1"/>
  <c r="ES128" i="1"/>
  <c r="EU128" i="1"/>
  <c r="EW128" i="1"/>
  <c r="EY128" i="1"/>
  <c r="FA128" i="1"/>
  <c r="FC128" i="1"/>
  <c r="FE128" i="1"/>
  <c r="FG128" i="1"/>
  <c r="FI128" i="1"/>
  <c r="FK128" i="1"/>
  <c r="FM128" i="1"/>
  <c r="H80" i="1"/>
  <c r="DJ128" i="1"/>
  <c r="L128" i="1"/>
  <c r="EV128" i="1"/>
  <c r="F127" i="1"/>
  <c r="H126" i="1"/>
  <c r="H127" i="1"/>
  <c r="G125" i="1"/>
  <c r="G127" i="1"/>
  <c r="Q122" i="1"/>
  <c r="G122" i="1"/>
  <c r="G120" i="1"/>
  <c r="G116" i="1"/>
  <c r="Q114" i="1"/>
  <c r="G114" i="1"/>
  <c r="G112" i="1"/>
  <c r="G110" i="1"/>
  <c r="G104" i="1"/>
  <c r="G102" i="1"/>
  <c r="Q100" i="1"/>
  <c r="G98" i="1"/>
  <c r="H95" i="1"/>
  <c r="Q93" i="1"/>
  <c r="Q91" i="1"/>
  <c r="H91" i="1"/>
  <c r="G86" i="1"/>
  <c r="Q86" i="1"/>
  <c r="Q75" i="1"/>
  <c r="H73" i="1"/>
  <c r="H71" i="1"/>
  <c r="H69" i="1"/>
  <c r="H67" i="1"/>
  <c r="Q65" i="1"/>
  <c r="Q63" i="1"/>
  <c r="Q61" i="1"/>
  <c r="H61" i="1"/>
  <c r="Q59" i="1"/>
  <c r="H57" i="1"/>
  <c r="Q55" i="1"/>
  <c r="M88" i="1"/>
  <c r="Q125" i="1"/>
  <c r="Q120" i="1"/>
  <c r="Q118" i="1"/>
  <c r="G118" i="1"/>
  <c r="Q116" i="1"/>
  <c r="Q112" i="1"/>
  <c r="Q110" i="1"/>
  <c r="Q108" i="1"/>
  <c r="G108" i="1"/>
  <c r="Q106" i="1"/>
  <c r="G106" i="1"/>
  <c r="Q104" i="1"/>
  <c r="Q102" i="1"/>
  <c r="G100" i="1"/>
  <c r="Q98" i="1"/>
  <c r="Q95" i="1"/>
  <c r="H93" i="1"/>
  <c r="G83" i="1"/>
  <c r="Q83" i="1"/>
  <c r="EC82" i="1"/>
  <c r="G82" i="1"/>
  <c r="Q82" i="1"/>
  <c r="G81" i="1"/>
  <c r="Q81" i="1"/>
  <c r="R81" i="1"/>
  <c r="R88" i="1"/>
  <c r="G80" i="1"/>
  <c r="Q80" i="1"/>
  <c r="H75" i="1"/>
  <c r="Q73" i="1"/>
  <c r="Q71" i="1"/>
  <c r="Q69" i="1"/>
  <c r="Q67" i="1"/>
  <c r="H65" i="1"/>
  <c r="H63" i="1"/>
  <c r="H59" i="1"/>
  <c r="Q57" i="1"/>
  <c r="O88" i="1"/>
  <c r="K88" i="1"/>
  <c r="H55" i="1"/>
  <c r="I88" i="1"/>
  <c r="FO88" i="1"/>
  <c r="FO128" i="1"/>
  <c r="CQ88" i="1"/>
  <c r="CQ128" i="1"/>
  <c r="BE88" i="1"/>
  <c r="BE128" i="1"/>
  <c r="M28" i="1"/>
  <c r="H20" i="1"/>
  <c r="AL127" i="1"/>
  <c r="Q126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F97" i="1"/>
  <c r="Q97" i="1"/>
  <c r="G97" i="1"/>
  <c r="G96" i="1"/>
  <c r="G95" i="1"/>
  <c r="G94" i="1"/>
  <c r="G93" i="1"/>
  <c r="G92" i="1"/>
  <c r="G91" i="1"/>
  <c r="G90" i="1"/>
  <c r="ED88" i="1"/>
  <c r="ED128" i="1"/>
  <c r="CR88" i="1"/>
  <c r="CR128" i="1"/>
  <c r="AL88" i="1"/>
  <c r="AL128" i="1"/>
  <c r="G87" i="1"/>
  <c r="Q87" i="1"/>
  <c r="F86" i="1"/>
  <c r="G85" i="1"/>
  <c r="Q85" i="1"/>
  <c r="EC84" i="1"/>
  <c r="F84" i="1"/>
  <c r="Q84" i="1"/>
  <c r="N83" i="1"/>
  <c r="N88" i="1"/>
  <c r="F83" i="1"/>
  <c r="F82" i="1"/>
  <c r="F80" i="1"/>
  <c r="CY88" i="1"/>
  <c r="CY128" i="1"/>
  <c r="G79" i="1"/>
  <c r="Q79" i="1"/>
  <c r="EC78" i="1"/>
  <c r="F78" i="1"/>
  <c r="Q78" i="1"/>
  <c r="EC77" i="1"/>
  <c r="F77" i="1"/>
  <c r="G77" i="1"/>
  <c r="Q77" i="1"/>
  <c r="EC76" i="1"/>
  <c r="F76" i="1"/>
  <c r="F88" i="1"/>
  <c r="DQ88" i="1"/>
  <c r="DQ128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N52" i="1"/>
  <c r="J52" i="1"/>
  <c r="J128" i="1"/>
  <c r="H30" i="1"/>
  <c r="Q96" i="1"/>
  <c r="Q94" i="1"/>
  <c r="Q92" i="1"/>
  <c r="Q90" i="1"/>
  <c r="Q74" i="1"/>
  <c r="Q72" i="1"/>
  <c r="Q70" i="1"/>
  <c r="Q68" i="1"/>
  <c r="Q66" i="1"/>
  <c r="Q64" i="1"/>
  <c r="Q62" i="1"/>
  <c r="Q60" i="1"/>
  <c r="Q58" i="1"/>
  <c r="Q56" i="1"/>
  <c r="Q54" i="1"/>
  <c r="F51" i="1"/>
  <c r="Q51" i="1"/>
  <c r="H51" i="1"/>
  <c r="F49" i="1"/>
  <c r="Q49" i="1"/>
  <c r="H49" i="1"/>
  <c r="F47" i="1"/>
  <c r="Q47" i="1"/>
  <c r="H47" i="1"/>
  <c r="F45" i="1"/>
  <c r="Q45" i="1"/>
  <c r="H45" i="1"/>
  <c r="F43" i="1"/>
  <c r="Q43" i="1"/>
  <c r="H43" i="1"/>
  <c r="F41" i="1"/>
  <c r="Q41" i="1"/>
  <c r="H41" i="1"/>
  <c r="F39" i="1"/>
  <c r="Q39" i="1"/>
  <c r="H39" i="1"/>
  <c r="F37" i="1"/>
  <c r="Q37" i="1"/>
  <c r="H37" i="1"/>
  <c r="F35" i="1"/>
  <c r="Q35" i="1"/>
  <c r="H35" i="1"/>
  <c r="F33" i="1"/>
  <c r="Q33" i="1"/>
  <c r="H33" i="1"/>
  <c r="F31" i="1"/>
  <c r="F52" i="1"/>
  <c r="Q31" i="1"/>
  <c r="O52" i="1"/>
  <c r="O128" i="1"/>
  <c r="M52" i="1"/>
  <c r="K52" i="1"/>
  <c r="K128" i="1"/>
  <c r="H31" i="1"/>
  <c r="I52" i="1"/>
  <c r="H22" i="1"/>
  <c r="H21" i="1"/>
  <c r="R28" i="1"/>
  <c r="Q27" i="1"/>
  <c r="G27" i="1"/>
  <c r="Q25" i="1"/>
  <c r="G25" i="1"/>
  <c r="F24" i="1"/>
  <c r="Q23" i="1"/>
  <c r="G23" i="1"/>
  <c r="Q22" i="1"/>
  <c r="G22" i="1"/>
  <c r="Q21" i="1"/>
  <c r="G21" i="1"/>
  <c r="F19" i="1"/>
  <c r="F18" i="1"/>
  <c r="Q17" i="1"/>
  <c r="G17" i="1"/>
  <c r="Q50" i="1"/>
  <c r="Q48" i="1"/>
  <c r="Q46" i="1"/>
  <c r="Q44" i="1"/>
  <c r="Q42" i="1"/>
  <c r="Q40" i="1"/>
  <c r="Q38" i="1"/>
  <c r="Q36" i="1"/>
  <c r="Q34" i="1"/>
  <c r="Q32" i="1"/>
  <c r="Q30" i="1"/>
  <c r="Q26" i="1"/>
  <c r="Q24" i="1"/>
  <c r="BX20" i="1"/>
  <c r="BX28" i="1"/>
  <c r="BX128" i="1"/>
  <c r="Q19" i="1"/>
  <c r="I18" i="1"/>
  <c r="G20" i="1"/>
  <c r="G28" i="1"/>
  <c r="R128" i="1"/>
  <c r="F20" i="1"/>
  <c r="F28" i="1"/>
  <c r="F128" i="1"/>
  <c r="EC88" i="1"/>
  <c r="EC128" i="1"/>
  <c r="H83" i="1"/>
  <c r="H88" i="1"/>
  <c r="I28" i="1"/>
  <c r="I128" i="1"/>
  <c r="H18" i="1"/>
  <c r="H28" i="1"/>
  <c r="Q52" i="1"/>
  <c r="Q20" i="1"/>
  <c r="Q28" i="1"/>
  <c r="Q128" i="1"/>
  <c r="H52" i="1"/>
  <c r="N128" i="1"/>
  <c r="Q76" i="1"/>
  <c r="Q88" i="1"/>
  <c r="G78" i="1"/>
  <c r="G88" i="1"/>
  <c r="G84" i="1"/>
  <c r="M128" i="1"/>
  <c r="Q127" i="1"/>
  <c r="G128" i="1"/>
  <c r="H128" i="1"/>
</calcChain>
</file>

<file path=xl/sharedStrings.xml><?xml version="1.0" encoding="utf-8"?>
<sst xmlns="http://schemas.openxmlformats.org/spreadsheetml/2006/main" count="551" uniqueCount="269">
  <si>
    <t>Wydział Techniki Morskiej i Transportu</t>
  </si>
  <si>
    <t>Nazwa kierunku studiów</t>
  </si>
  <si>
    <t>Budowa jachtów</t>
  </si>
  <si>
    <t>Dziedziny nauki</t>
  </si>
  <si>
    <t>dziedzina nauk inżynieryjno-technicznych</t>
  </si>
  <si>
    <t>Dyscypliny naukowe</t>
  </si>
  <si>
    <t>inżynieria materiałowa (11%), inżynieria mechaniczna (89%)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</si>
  <si>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</si>
  <si>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</si>
  <si>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</si>
  <si>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</si>
  <si>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</si>
  <si>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</si>
  <si>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</si>
  <si>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</si>
  <si>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</si>
  <si>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</si>
  <si>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</si>
  <si>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BJ_1A_S_2021_2022_Z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</si>
  <si>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</si>
  <si>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</si>
  <si>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</si>
  <si>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</si>
  <si>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</si>
  <si>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</si>
  <si>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</si>
  <si>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</si>
  <si>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</si>
  <si>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</si>
  <si>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</si>
  <si>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</si>
  <si>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</si>
  <si>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</si>
  <si>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</si>
  <si>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</si>
  <si>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</si>
  <si>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</si>
  <si>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</si>
  <si>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</si>
  <si>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</si>
  <si>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</si>
  <si>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</si>
  <si>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</si>
  <si>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</si>
  <si>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</si>
  <si>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</si>
  <si>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</si>
  <si>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</si>
  <si>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</si>
  <si>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</si>
  <si>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</si>
  <si>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</si>
  <si>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</si>
  <si>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</si>
  <si>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</si>
  <si>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</si>
  <si>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</si>
  <si>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</si>
  <si>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</si>
  <si>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</si>
  <si>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</si>
  <si>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</si>
  <si>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Technologia informacyjna</t>
  </si>
  <si>
    <t>Blok obieralny 1</t>
  </si>
  <si>
    <t>A03</t>
  </si>
  <si>
    <t>Wychowanie fizyczne 1</t>
  </si>
  <si>
    <t>Blok obieralny 3</t>
  </si>
  <si>
    <t>Blok obieralny 4</t>
  </si>
  <si>
    <t>Blok obieralny 5</t>
  </si>
  <si>
    <t>e</t>
  </si>
  <si>
    <t>A07</t>
  </si>
  <si>
    <t>BHP i metodyka pracy umysłowej</t>
  </si>
  <si>
    <t>A08</t>
  </si>
  <si>
    <t>Ochrona własności intelektualnej</t>
  </si>
  <si>
    <t>A09</t>
  </si>
  <si>
    <t>Szkolenie biblioteczne</t>
  </si>
  <si>
    <t>A10</t>
  </si>
  <si>
    <t>Podstawy informacji naukowej</t>
  </si>
  <si>
    <t>A11</t>
  </si>
  <si>
    <t>Wychowanie fizyczne 2</t>
  </si>
  <si>
    <t>Razem</t>
  </si>
  <si>
    <t>Moduły/Przedmioty kształcenia podstawowego</t>
  </si>
  <si>
    <t>B01</t>
  </si>
  <si>
    <t>Ekonomia, zarządzanie i elementy prawa</t>
  </si>
  <si>
    <t>B02</t>
  </si>
  <si>
    <t>Nauka o materiałach</t>
  </si>
  <si>
    <t>B03</t>
  </si>
  <si>
    <t>Rysunek techniczny 1</t>
  </si>
  <si>
    <t>B04</t>
  </si>
  <si>
    <t>Matematyka 1</t>
  </si>
  <si>
    <t>B05</t>
  </si>
  <si>
    <t>Matematyka 2</t>
  </si>
  <si>
    <t>B06</t>
  </si>
  <si>
    <t>Rysunek techniczny 2</t>
  </si>
  <si>
    <t>B07</t>
  </si>
  <si>
    <t>Elektrotechnika i elektronika</t>
  </si>
  <si>
    <t>B08</t>
  </si>
  <si>
    <t>Podstawy chemii</t>
  </si>
  <si>
    <t>B09</t>
  </si>
  <si>
    <t>Ochrona środowiska 1</t>
  </si>
  <si>
    <t>B10</t>
  </si>
  <si>
    <t>Mechanika</t>
  </si>
  <si>
    <t>B11</t>
  </si>
  <si>
    <t>Podstawy automatyki</t>
  </si>
  <si>
    <t>B12</t>
  </si>
  <si>
    <t>Technologie mechaniczne</t>
  </si>
  <si>
    <t>B13</t>
  </si>
  <si>
    <t>Historia okrętownictwa i żeglarstwa na Pomorzu Zachodnim</t>
  </si>
  <si>
    <t>B14</t>
  </si>
  <si>
    <t>Fizyka</t>
  </si>
  <si>
    <t>B15</t>
  </si>
  <si>
    <t>Wytrzymałość materiałów</t>
  </si>
  <si>
    <t>B16</t>
  </si>
  <si>
    <t>Mechanika kompozytów</t>
  </si>
  <si>
    <t>B17</t>
  </si>
  <si>
    <t>Termodynamika</t>
  </si>
  <si>
    <t>B18</t>
  </si>
  <si>
    <t>Inżynieria jakości</t>
  </si>
  <si>
    <t>B19</t>
  </si>
  <si>
    <t>Podstawy konstrukcji maszyn 1</t>
  </si>
  <si>
    <t>B20</t>
  </si>
  <si>
    <t>Informatyka  1</t>
  </si>
  <si>
    <t>B21</t>
  </si>
  <si>
    <t>Informatyka  2</t>
  </si>
  <si>
    <t>B22</t>
  </si>
  <si>
    <t>Spawalnictwo</t>
  </si>
  <si>
    <t>Moduły/Przedmioty kształcenia kierunkowego</t>
  </si>
  <si>
    <t>C01</t>
  </si>
  <si>
    <t>Podstawy oceanotechniki 1</t>
  </si>
  <si>
    <t>C02</t>
  </si>
  <si>
    <t>Podstawy teorii jednostek pływających</t>
  </si>
  <si>
    <t>C03</t>
  </si>
  <si>
    <t>Podstawy wyposażenia jednostek pływających</t>
  </si>
  <si>
    <t>C04</t>
  </si>
  <si>
    <t>Podstawy projektowania jednostek pływających</t>
  </si>
  <si>
    <t>C05</t>
  </si>
  <si>
    <t>Tworzywa polimerowe i ich przetwórstwo</t>
  </si>
  <si>
    <t>C06</t>
  </si>
  <si>
    <t>Podstawy technologii budowy jednostek pływających</t>
  </si>
  <si>
    <t>C07</t>
  </si>
  <si>
    <t>Podstawy napędu jednostek pływających</t>
  </si>
  <si>
    <t>C08</t>
  </si>
  <si>
    <t>Podstawy konstrukcji jednostek pływających</t>
  </si>
  <si>
    <t>C09</t>
  </si>
  <si>
    <t>Żywice i laminaty poliestrowe</t>
  </si>
  <si>
    <t>C10</t>
  </si>
  <si>
    <t>Normalizacja</t>
  </si>
  <si>
    <t>D01</t>
  </si>
  <si>
    <t>Teoria jachtu i żeglowania</t>
  </si>
  <si>
    <t>D02</t>
  </si>
  <si>
    <t>Podstawy hydro- i aerodynamiki jachtu</t>
  </si>
  <si>
    <t>D03</t>
  </si>
  <si>
    <t>Dzielność morska jachtu</t>
  </si>
  <si>
    <t>D04</t>
  </si>
  <si>
    <t>Komputerowe wspomaganie projektowania</t>
  </si>
  <si>
    <t>D05</t>
  </si>
  <si>
    <t>Projektowanie jachtów żaglowych i motorowych 1</t>
  </si>
  <si>
    <t>D06</t>
  </si>
  <si>
    <t>Projektowanie jachtów żaglowych i motorowych 2</t>
  </si>
  <si>
    <t>D07</t>
  </si>
  <si>
    <t>Projektowanie konstrukcji kadłuba jachtu z laminatów</t>
  </si>
  <si>
    <t>D08</t>
  </si>
  <si>
    <t>Dobór materiałów konstrukcyjnych i pomocniczych</t>
  </si>
  <si>
    <t>D09</t>
  </si>
  <si>
    <t>Podstawy projektowania kompozytów</t>
  </si>
  <si>
    <t>D10</t>
  </si>
  <si>
    <t>Praca przejściowa</t>
  </si>
  <si>
    <t>D11</t>
  </si>
  <si>
    <t>Seminarium dyplomowe</t>
  </si>
  <si>
    <t>D12</t>
  </si>
  <si>
    <t>Praca dyplomowa (inżynierska)</t>
  </si>
  <si>
    <t>Blok obieralny 6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</si>
  <si>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</si>
  <si>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</si>
  <si>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</si>
  <si>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</si>
  <si>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</si>
  <si>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</si>
  <si>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Blok obieralny 13</t>
  </si>
  <si>
    <t>Blok obieralny 14</t>
  </si>
  <si>
    <t>Blok obieralny 15</t>
  </si>
  <si>
    <t>Blok obieralny 16</t>
  </si>
  <si>
    <t>Blok obieralny 17</t>
  </si>
  <si>
    <t>Moduły/Przedmioty obieralne</t>
  </si>
  <si>
    <t>A02-1</t>
  </si>
  <si>
    <t>Socjologia</t>
  </si>
  <si>
    <t>A02-2</t>
  </si>
  <si>
    <t>Etyka</t>
  </si>
  <si>
    <t>A04-1</t>
  </si>
  <si>
    <t>Język angielski 1</t>
  </si>
  <si>
    <t>A04-2</t>
  </si>
  <si>
    <t>Język niemiecki 1</t>
  </si>
  <si>
    <t>A05-1</t>
  </si>
  <si>
    <t>Język angielski 2</t>
  </si>
  <si>
    <t>A05-2</t>
  </si>
  <si>
    <t>Język niemiecki 2</t>
  </si>
  <si>
    <t>A06-1</t>
  </si>
  <si>
    <t>Język angielski 3</t>
  </si>
  <si>
    <t>A06-2</t>
  </si>
  <si>
    <t>Język niemiecki 3</t>
  </si>
  <si>
    <t>D13-1</t>
  </si>
  <si>
    <t>Projektowanie żagli i takielunku</t>
  </si>
  <si>
    <t>D13-2</t>
  </si>
  <si>
    <t>Projektowanie wodolotów i poduszkowców</t>
  </si>
  <si>
    <t>D14-1</t>
  </si>
  <si>
    <t>Organizacja budowy jachtów z laminatów</t>
  </si>
  <si>
    <t>D14-2</t>
  </si>
  <si>
    <t>Organizacja budowy jachtów metalowych</t>
  </si>
  <si>
    <t>D15-1</t>
  </si>
  <si>
    <t>Architektura jachtu i projektowania wnętrz</t>
  </si>
  <si>
    <t>D15-2</t>
  </si>
  <si>
    <t>Projektowanie jednostek portowych i przybrzeżnych</t>
  </si>
  <si>
    <t>D16-1</t>
  </si>
  <si>
    <t>Technologie i urządzenia do produkcji laminatów</t>
  </si>
  <si>
    <t>D16-2</t>
  </si>
  <si>
    <t>Spajanie jednostek metalowych</t>
  </si>
  <si>
    <t>D17-1</t>
  </si>
  <si>
    <t>Technologia budowy jachtów z laminatów 1</t>
  </si>
  <si>
    <t>D17-2</t>
  </si>
  <si>
    <t>Technologia budowy jednostek metalowych 1</t>
  </si>
  <si>
    <t>D18-1</t>
  </si>
  <si>
    <t>Technologia budowy jachtów z laminatów 2</t>
  </si>
  <si>
    <t>D18-2</t>
  </si>
  <si>
    <t>Technologia budowy jednostek metalowych 2</t>
  </si>
  <si>
    <t>D19-1</t>
  </si>
  <si>
    <t>Optymalizacja osiągów jachtów żaglowych</t>
  </si>
  <si>
    <t>D19-2</t>
  </si>
  <si>
    <t>Optymalizacja osiągów jachtów motorowych i sportowych</t>
  </si>
  <si>
    <t>D20-1</t>
  </si>
  <si>
    <t>Wyposażenie jachtów</t>
  </si>
  <si>
    <t>D20-2</t>
  </si>
  <si>
    <t>Konstrukcja wodolotów i poduszkowców</t>
  </si>
  <si>
    <t>D21-1</t>
  </si>
  <si>
    <t>Remonty i przebudowy jachtów</t>
  </si>
  <si>
    <t>D21-2</t>
  </si>
  <si>
    <t>Konstrukcje jachtów drewnianych i z aluminium</t>
  </si>
  <si>
    <t>D22-1</t>
  </si>
  <si>
    <t>Jednostki pływające z napędem ekologicznym</t>
  </si>
  <si>
    <t>D22-2</t>
  </si>
  <si>
    <t>Jednostki szybkie i rekreacyjne</t>
  </si>
  <si>
    <t>D23-1</t>
  </si>
  <si>
    <t>Recykling</t>
  </si>
  <si>
    <t>D23-2</t>
  </si>
  <si>
    <t>Maszyny i urządzenia do przetwarzania polimerów</t>
  </si>
  <si>
    <t>D23-3</t>
  </si>
  <si>
    <t>Technologie bezodpadowe</t>
  </si>
  <si>
    <t>D24-1</t>
  </si>
  <si>
    <t>Podstawy ochrony materiałów morskich</t>
  </si>
  <si>
    <t>D24-2</t>
  </si>
  <si>
    <t>Przemysłowe zabezpieczenia antykorozyjne</t>
  </si>
  <si>
    <t>D24-3</t>
  </si>
  <si>
    <t>Ochrona elektrochemiczna i pokrycia ochronne</t>
  </si>
  <si>
    <t>Praktyki zawodowe (w tygodniach)</t>
  </si>
  <si>
    <t>P01</t>
  </si>
  <si>
    <t>Praktyka zawodowa 1</t>
  </si>
  <si>
    <t>P02</t>
  </si>
  <si>
    <t>Praktyka zawodowa 2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</si>
  <si>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</si>
  <si>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</si>
  <si>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</si>
  <si>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</si>
  <si>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</si>
  <si>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</si>
  <si>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</si>
  <si>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</si>
  <si>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</si>
  <si>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</si>
  <si>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</si>
  <si>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1 do uchwały nr 160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</si>
</sst>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A65C9A02-2436-4DC6-98D0-AFDD1251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9E6F7520-C84F-41C3-ADE6-6D0E7D99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1"/>
  <sheetViews>
    <sheetView tabSelected="1" workbookViewId="0">
      <selection activeCell="S9" sqref="S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268</v>
      </c>
    </row>
    <row r="11" spans="1:171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4" t="s">
        <v>47</v>
      </c>
      <c r="CY14" s="18" t="s">
        <v>33</v>
      </c>
      <c r="CZ14" s="18"/>
      <c r="DA14" s="18"/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4" t="s">
        <v>47</v>
      </c>
      <c r="DR14" s="18" t="s">
        <v>33</v>
      </c>
      <c r="DS14" s="18"/>
      <c r="DT14" s="18"/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4" t="s">
        <v>47</v>
      </c>
      <c r="EK14" s="18" t="s">
        <v>33</v>
      </c>
      <c r="EL14" s="18"/>
      <c r="EM14" s="18"/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4" t="s">
        <v>47</v>
      </c>
      <c r="FD14" s="18" t="s">
        <v>33</v>
      </c>
      <c r="FE14" s="18"/>
      <c r="FF14" s="18"/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4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4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4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4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7" si="0">SUM(I17:P17)</f>
        <v>30</v>
      </c>
      <c r="I17" s="6">
        <f t="shared" ref="I17:I27" si="1">T17+AM17+BF17+BY17+CR17+DK17+ED17+EW17</f>
        <v>15</v>
      </c>
      <c r="J17" s="6">
        <f t="shared" ref="J17:J27" si="2">V17+AO17+BH17+CA17+CT17+DM17+EF17+EY17</f>
        <v>0</v>
      </c>
      <c r="K17" s="6">
        <f t="shared" ref="K17:K27" si="3">X17+AQ17+BJ17+CC17+CV17+DO17+EH17+FA17</f>
        <v>0</v>
      </c>
      <c r="L17" s="6">
        <f t="shared" ref="L17:L27" si="4">AA17+AT17+BM17+CF17+CY17+DR17+EK17+FD17</f>
        <v>15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2</v>
      </c>
      <c r="R17" s="7">
        <f t="shared" ref="R17:R27" si="10">AK17+BD17+BW17+CP17+DI17+EB17+EU17+FN17</f>
        <v>1</v>
      </c>
      <c r="S17" s="7">
        <v>1.2</v>
      </c>
      <c r="T17" s="11"/>
      <c r="U17" s="10"/>
      <c r="V17" s="11"/>
      <c r="W17" s="10"/>
      <c r="X17" s="11"/>
      <c r="Y17" s="10"/>
      <c r="Z17" s="7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Z17+AK17</f>
        <v>0</v>
      </c>
      <c r="AM17" s="11">
        <v>15</v>
      </c>
      <c r="AN17" s="10" t="s">
        <v>60</v>
      </c>
      <c r="AO17" s="11"/>
      <c r="AP17" s="10"/>
      <c r="AQ17" s="11"/>
      <c r="AR17" s="10"/>
      <c r="AS17" s="7">
        <v>1</v>
      </c>
      <c r="AT17" s="11">
        <v>15</v>
      </c>
      <c r="AU17" s="10" t="s">
        <v>60</v>
      </c>
      <c r="AV17" s="11"/>
      <c r="AW17" s="10"/>
      <c r="AX17" s="11"/>
      <c r="AY17" s="10"/>
      <c r="AZ17" s="11"/>
      <c r="BA17" s="10"/>
      <c r="BB17" s="11"/>
      <c r="BC17" s="10"/>
      <c r="BD17" s="7">
        <v>1</v>
      </c>
      <c r="BE17" s="7">
        <f t="shared" ref="BE17:BE27" si="12">AS17+BD17</f>
        <v>2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FC17+FN17</f>
        <v>0</v>
      </c>
    </row>
    <row r="18" spans="1:171" x14ac:dyDescent="0.2">
      <c r="A18" s="6">
        <v>1</v>
      </c>
      <c r="B18" s="6">
        <v>1</v>
      </c>
      <c r="C18" s="6"/>
      <c r="D18" s="6"/>
      <c r="E18" s="3" t="s">
        <v>63</v>
      </c>
      <c r="F18" s="6">
        <f>$B$18*COUNTIF(T18:FM18,"e")</f>
        <v>0</v>
      </c>
      <c r="G18" s="6">
        <f>$B$18*COUNTIF(T18:FM18,"z")</f>
        <v>1</v>
      </c>
      <c r="H18" s="6">
        <f t="shared" si="0"/>
        <v>45</v>
      </c>
      <c r="I18" s="6">
        <f t="shared" si="1"/>
        <v>45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3</v>
      </c>
      <c r="R18" s="7">
        <f t="shared" si="10"/>
        <v>0</v>
      </c>
      <c r="S18" s="7">
        <f>$B$18*2.2</f>
        <v>2.2000000000000002</v>
      </c>
      <c r="T18" s="11">
        <f>$B$18*45</f>
        <v>45</v>
      </c>
      <c r="U18" s="10" t="s">
        <v>60</v>
      </c>
      <c r="V18" s="11"/>
      <c r="W18" s="10"/>
      <c r="X18" s="11"/>
      <c r="Y18" s="10"/>
      <c r="Z18" s="7">
        <f>$B$18*3</f>
        <v>3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3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>COUNTIF(T19:FM19,"e")</f>
        <v>0</v>
      </c>
      <c r="G19" s="6">
        <f>COUNTIF(T19:FM19,"z")</f>
        <v>1</v>
      </c>
      <c r="H19" s="6">
        <f t="shared" si="0"/>
        <v>15</v>
      </c>
      <c r="I19" s="6">
        <f t="shared" si="1"/>
        <v>0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0</v>
      </c>
      <c r="R19" s="7">
        <f t="shared" si="10"/>
        <v>0</v>
      </c>
      <c r="S19" s="7">
        <v>0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>
        <v>15</v>
      </c>
      <c r="DN19" s="10" t="s">
        <v>60</v>
      </c>
      <c r="DO19" s="11"/>
      <c r="DP19" s="10"/>
      <c r="DQ19" s="7">
        <v>0</v>
      </c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>
        <v>3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2</v>
      </c>
      <c r="S20" s="7">
        <f>$B$20*1</f>
        <v>1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>
        <f>$B$20*30</f>
        <v>30</v>
      </c>
      <c r="BP20" s="10" t="s">
        <v>60</v>
      </c>
      <c r="BQ20" s="11"/>
      <c r="BR20" s="10"/>
      <c r="BS20" s="11"/>
      <c r="BT20" s="10"/>
      <c r="BU20" s="11"/>
      <c r="BV20" s="10"/>
      <c r="BW20" s="7">
        <f>$B$20*2</f>
        <v>2</v>
      </c>
      <c r="BX20" s="7">
        <f t="shared" si="13"/>
        <v>2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4</v>
      </c>
      <c r="B21" s="6">
        <v>1</v>
      </c>
      <c r="C21" s="6"/>
      <c r="D21" s="6"/>
      <c r="E21" s="3" t="s">
        <v>67</v>
      </c>
      <c r="F21" s="6">
        <f>$B$21*COUNTIF(T21:FM21,"e")</f>
        <v>0</v>
      </c>
      <c r="G21" s="6">
        <f>$B$21*COUNTIF(T21:FM21,"z")</f>
        <v>1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60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2</v>
      </c>
      <c r="S21" s="7">
        <f>$B$21*2</f>
        <v>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>
        <f>$B$21*60</f>
        <v>60</v>
      </c>
      <c r="CI21" s="10" t="s">
        <v>60</v>
      </c>
      <c r="CJ21" s="11"/>
      <c r="CK21" s="10"/>
      <c r="CL21" s="11"/>
      <c r="CM21" s="10"/>
      <c r="CN21" s="11"/>
      <c r="CO21" s="10"/>
      <c r="CP21" s="7">
        <f>$B$21*2</f>
        <v>2</v>
      </c>
      <c r="CQ21" s="7">
        <f t="shared" si="14"/>
        <v>2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5</v>
      </c>
      <c r="B22" s="6">
        <v>1</v>
      </c>
      <c r="C22" s="6"/>
      <c r="D22" s="6"/>
      <c r="E22" s="3" t="s">
        <v>68</v>
      </c>
      <c r="F22" s="6">
        <f>$B$22*COUNTIF(T22:FM22,"e")</f>
        <v>1</v>
      </c>
      <c r="G22" s="6">
        <f>$B$22*COUNTIF(T22:FM22,"z")</f>
        <v>0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60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3</v>
      </c>
      <c r="R22" s="7">
        <f t="shared" si="10"/>
        <v>3</v>
      </c>
      <c r="S22" s="7">
        <f>$B$22*2.5</f>
        <v>2.5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>
        <f>$B$22*60</f>
        <v>60</v>
      </c>
      <c r="DB22" s="10" t="s">
        <v>69</v>
      </c>
      <c r="DC22" s="11"/>
      <c r="DD22" s="10"/>
      <c r="DE22" s="11"/>
      <c r="DF22" s="10"/>
      <c r="DG22" s="11"/>
      <c r="DH22" s="10"/>
      <c r="DI22" s="7">
        <f>$B$22*3</f>
        <v>3</v>
      </c>
      <c r="DJ22" s="7">
        <f t="shared" si="15"/>
        <v>3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70</v>
      </c>
      <c r="E23" s="3" t="s">
        <v>71</v>
      </c>
      <c r="F23" s="6">
        <f>COUNTIF(T23:FM23,"e")</f>
        <v>0</v>
      </c>
      <c r="G23" s="6">
        <f>COUNTIF(T23:FM23,"z")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0.4</v>
      </c>
      <c r="T23" s="11">
        <v>10</v>
      </c>
      <c r="U23" s="10" t="s">
        <v>60</v>
      </c>
      <c r="V23" s="11"/>
      <c r="W23" s="10"/>
      <c r="X23" s="11"/>
      <c r="Y23" s="10"/>
      <c r="Z23" s="7">
        <v>1</v>
      </c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1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/>
      <c r="B24" s="6"/>
      <c r="C24" s="6"/>
      <c r="D24" s="6" t="s">
        <v>72</v>
      </c>
      <c r="E24" s="3" t="s">
        <v>73</v>
      </c>
      <c r="F24" s="6">
        <f>COUNTIF(T24:FM24,"e")</f>
        <v>0</v>
      </c>
      <c r="G24" s="6">
        <f>COUNTIF(T24:FM24,"z")</f>
        <v>1</v>
      </c>
      <c r="H24" s="6">
        <f t="shared" si="0"/>
        <v>10</v>
      </c>
      <c r="I24" s="6">
        <f t="shared" si="1"/>
        <v>10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1</v>
      </c>
      <c r="R24" s="7">
        <f t="shared" si="10"/>
        <v>0</v>
      </c>
      <c r="S24" s="7">
        <v>0.4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>
        <v>10</v>
      </c>
      <c r="AN24" s="10" t="s">
        <v>60</v>
      </c>
      <c r="AO24" s="11"/>
      <c r="AP24" s="10"/>
      <c r="AQ24" s="11"/>
      <c r="AR24" s="10"/>
      <c r="AS24" s="7">
        <v>1</v>
      </c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1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2</v>
      </c>
      <c r="I25" s="6">
        <f t="shared" si="1"/>
        <v>2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0</v>
      </c>
      <c r="R25" s="7">
        <f t="shared" si="10"/>
        <v>0</v>
      </c>
      <c r="S25" s="7">
        <v>0</v>
      </c>
      <c r="T25" s="11">
        <v>2</v>
      </c>
      <c r="U25" s="10" t="s">
        <v>60</v>
      </c>
      <c r="V25" s="11"/>
      <c r="W25" s="10"/>
      <c r="X25" s="11"/>
      <c r="Y25" s="10"/>
      <c r="Z25" s="7">
        <v>0</v>
      </c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2</v>
      </c>
      <c r="I26" s="6">
        <f t="shared" si="1"/>
        <v>2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0</v>
      </c>
      <c r="R26" s="7">
        <f t="shared" si="10"/>
        <v>0</v>
      </c>
      <c r="S26" s="7">
        <v>0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>
        <v>2</v>
      </c>
      <c r="DL26" s="10" t="s">
        <v>60</v>
      </c>
      <c r="DM26" s="11"/>
      <c r="DN26" s="10"/>
      <c r="DO26" s="11"/>
      <c r="DP26" s="10"/>
      <c r="DQ26" s="7">
        <v>0</v>
      </c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45</v>
      </c>
      <c r="I27" s="6">
        <f t="shared" si="1"/>
        <v>0</v>
      </c>
      <c r="J27" s="6">
        <f t="shared" si="2"/>
        <v>45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0</v>
      </c>
      <c r="R27" s="7">
        <f t="shared" si="10"/>
        <v>0</v>
      </c>
      <c r="S27" s="7">
        <v>0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>
        <v>45</v>
      </c>
      <c r="EG27" s="10" t="s">
        <v>60</v>
      </c>
      <c r="EH27" s="11"/>
      <c r="EI27" s="10"/>
      <c r="EJ27" s="7">
        <v>0</v>
      </c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309</v>
      </c>
      <c r="I28" s="6">
        <f t="shared" si="19"/>
        <v>84</v>
      </c>
      <c r="J28" s="6">
        <f t="shared" si="19"/>
        <v>60</v>
      </c>
      <c r="K28" s="6">
        <f t="shared" si="19"/>
        <v>0</v>
      </c>
      <c r="L28" s="6">
        <f t="shared" si="19"/>
        <v>15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8</v>
      </c>
      <c r="S28" s="7">
        <f t="shared" si="19"/>
        <v>9.7000000000000011</v>
      </c>
      <c r="T28" s="11">
        <f t="shared" si="19"/>
        <v>57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11">
        <f t="shared" si="19"/>
        <v>0</v>
      </c>
      <c r="Y28" s="10">
        <f t="shared" si="19"/>
        <v>0</v>
      </c>
      <c r="Z28" s="7">
        <f t="shared" si="19"/>
        <v>4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4</v>
      </c>
      <c r="AM28" s="11">
        <f t="shared" si="20"/>
        <v>25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11">
        <f t="shared" si="20"/>
        <v>0</v>
      </c>
      <c r="AR28" s="10">
        <f t="shared" si="20"/>
        <v>0</v>
      </c>
      <c r="AS28" s="7">
        <f t="shared" si="20"/>
        <v>2</v>
      </c>
      <c r="AT28" s="11">
        <f t="shared" si="20"/>
        <v>15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1</v>
      </c>
      <c r="BE28" s="7">
        <f t="shared" si="20"/>
        <v>3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11">
        <f t="shared" si="20"/>
        <v>0</v>
      </c>
      <c r="BK28" s="10">
        <f t="shared" si="20"/>
        <v>0</v>
      </c>
      <c r="BL28" s="7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0</v>
      </c>
      <c r="CB28" s="10">
        <f t="shared" si="21"/>
        <v>0</v>
      </c>
      <c r="CC28" s="11">
        <f t="shared" si="21"/>
        <v>0</v>
      </c>
      <c r="CD28" s="10">
        <f t="shared" si="21"/>
        <v>0</v>
      </c>
      <c r="CE28" s="7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11">
        <f t="shared" si="21"/>
        <v>0</v>
      </c>
      <c r="CW28" s="10">
        <f t="shared" si="21"/>
        <v>0</v>
      </c>
      <c r="CX28" s="7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2</v>
      </c>
      <c r="DL28" s="10">
        <f t="shared" si="22"/>
        <v>0</v>
      </c>
      <c r="DM28" s="11">
        <f t="shared" si="22"/>
        <v>15</v>
      </c>
      <c r="DN28" s="10">
        <f t="shared" si="22"/>
        <v>0</v>
      </c>
      <c r="DO28" s="11">
        <f t="shared" si="22"/>
        <v>0</v>
      </c>
      <c r="DP28" s="10">
        <f t="shared" si="22"/>
        <v>0</v>
      </c>
      <c r="DQ28" s="7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0</v>
      </c>
      <c r="EE28" s="10">
        <f t="shared" si="23"/>
        <v>0</v>
      </c>
      <c r="EF28" s="11">
        <f t="shared" si="23"/>
        <v>45</v>
      </c>
      <c r="EG28" s="10">
        <f t="shared" si="23"/>
        <v>0</v>
      </c>
      <c r="EH28" s="11">
        <f t="shared" si="23"/>
        <v>0</v>
      </c>
      <c r="EI28" s="10">
        <f t="shared" si="23"/>
        <v>0</v>
      </c>
      <c r="EJ28" s="7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0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11">
        <f t="shared" si="23"/>
        <v>0</v>
      </c>
      <c r="FB28" s="10">
        <f t="shared" si="23"/>
        <v>0</v>
      </c>
      <c r="FC28" s="7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9" t="s">
        <v>81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9"/>
      <c r="FO29" s="13"/>
    </row>
    <row r="30" spans="1:171" x14ac:dyDescent="0.2">
      <c r="A30" s="6"/>
      <c r="B30" s="6"/>
      <c r="C30" s="6"/>
      <c r="D30" s="6" t="s">
        <v>82</v>
      </c>
      <c r="E30" s="3" t="s">
        <v>83</v>
      </c>
      <c r="F30" s="6">
        <f t="shared" ref="F30:F51" si="25">COUNTIF(T30:FM30,"e")</f>
        <v>0</v>
      </c>
      <c r="G30" s="6">
        <f t="shared" ref="G30:G51" si="26">COUNTIF(T30:FM30,"z")</f>
        <v>1</v>
      </c>
      <c r="H30" s="6">
        <f t="shared" ref="H30:H51" si="27">SUM(I30:P30)</f>
        <v>30</v>
      </c>
      <c r="I30" s="6">
        <f t="shared" ref="I30:I51" si="28">T30+AM30+BF30+BY30+CR30+DK30+ED30+EW30</f>
        <v>30</v>
      </c>
      <c r="J30" s="6">
        <f t="shared" ref="J30:J51" si="29">V30+AO30+BH30+CA30+CT30+DM30+EF30+EY30</f>
        <v>0</v>
      </c>
      <c r="K30" s="6">
        <f t="shared" ref="K30:K51" si="30">X30+AQ30+BJ30+CC30+CV30+DO30+EH30+FA30</f>
        <v>0</v>
      </c>
      <c r="L30" s="6">
        <f t="shared" ref="L30:L51" si="31">AA30+AT30+BM30+CF30+CY30+DR30+EK30+FD30</f>
        <v>0</v>
      </c>
      <c r="M30" s="6">
        <f t="shared" ref="M30:M51" si="32">AC30+AV30+BO30+CH30+DA30+DT30+EM30+FF30</f>
        <v>0</v>
      </c>
      <c r="N30" s="6">
        <f t="shared" ref="N30:N51" si="33">AE30+AX30+BQ30+CJ30+DC30+DV30+EO30+FH30</f>
        <v>0</v>
      </c>
      <c r="O30" s="6">
        <f t="shared" ref="O30:O51" si="34">AG30+AZ30+BS30+CL30+DE30+DX30+EQ30+FJ30</f>
        <v>0</v>
      </c>
      <c r="P30" s="6">
        <f t="shared" ref="P30:P51" si="35">AI30+BB30+BU30+CN30+DG30+DZ30+ES30+FL30</f>
        <v>0</v>
      </c>
      <c r="Q30" s="7">
        <f t="shared" ref="Q30:Q51" si="36">AL30+BE30+BX30+CQ30+DJ30+EC30+EV30+FO30</f>
        <v>2</v>
      </c>
      <c r="R30" s="7">
        <f t="shared" ref="R30:R51" si="37">AK30+BD30+BW30+CP30+DI30+EB30+EU30+FN30</f>
        <v>0</v>
      </c>
      <c r="S30" s="7">
        <v>1.2</v>
      </c>
      <c r="T30" s="11">
        <v>30</v>
      </c>
      <c r="U30" s="10" t="s">
        <v>60</v>
      </c>
      <c r="V30" s="11"/>
      <c r="W30" s="10"/>
      <c r="X30" s="11"/>
      <c r="Y30" s="10"/>
      <c r="Z30" s="7">
        <v>2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51" si="38">Z30+AK30</f>
        <v>2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51" si="39">AS30+BD30</f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51" si="40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51" si="41">CE30+CP30</f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51" si="42">CX30+DI30</f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51" si="43">DQ30+EB30</f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51" si="44">EJ30+EU30</f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51" si="45">FC30+FN30</f>
        <v>0</v>
      </c>
    </row>
    <row r="31" spans="1:171" x14ac:dyDescent="0.2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45</v>
      </c>
      <c r="I31" s="6">
        <f t="shared" si="28"/>
        <v>30</v>
      </c>
      <c r="J31" s="6">
        <f t="shared" si="29"/>
        <v>0</v>
      </c>
      <c r="K31" s="6">
        <f t="shared" si="30"/>
        <v>0</v>
      </c>
      <c r="L31" s="6">
        <f t="shared" si="31"/>
        <v>15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3</v>
      </c>
      <c r="R31" s="7">
        <f t="shared" si="37"/>
        <v>1</v>
      </c>
      <c r="S31" s="7">
        <v>1.8</v>
      </c>
      <c r="T31" s="11">
        <v>30</v>
      </c>
      <c r="U31" s="10" t="s">
        <v>60</v>
      </c>
      <c r="V31" s="11"/>
      <c r="W31" s="10"/>
      <c r="X31" s="11"/>
      <c r="Y31" s="10"/>
      <c r="Z31" s="7">
        <v>2</v>
      </c>
      <c r="AA31" s="11">
        <v>15</v>
      </c>
      <c r="AB31" s="10" t="s">
        <v>60</v>
      </c>
      <c r="AC31" s="11"/>
      <c r="AD31" s="10"/>
      <c r="AE31" s="11"/>
      <c r="AF31" s="10"/>
      <c r="AG31" s="11"/>
      <c r="AH31" s="10"/>
      <c r="AI31" s="11"/>
      <c r="AJ31" s="10"/>
      <c r="AK31" s="7">
        <v>1</v>
      </c>
      <c r="AL31" s="7">
        <f t="shared" si="38"/>
        <v>3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86</v>
      </c>
      <c r="E32" s="3" t="s">
        <v>87</v>
      </c>
      <c r="F32" s="6">
        <f t="shared" si="25"/>
        <v>0</v>
      </c>
      <c r="G32" s="6">
        <f t="shared" si="26"/>
        <v>1</v>
      </c>
      <c r="H32" s="6">
        <f t="shared" si="27"/>
        <v>15</v>
      </c>
      <c r="I32" s="6">
        <f t="shared" si="28"/>
        <v>15</v>
      </c>
      <c r="J32" s="6">
        <f t="shared" si="29"/>
        <v>0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1</v>
      </c>
      <c r="R32" s="7">
        <f t="shared" si="37"/>
        <v>0</v>
      </c>
      <c r="S32" s="7">
        <v>0.6</v>
      </c>
      <c r="T32" s="11">
        <v>15</v>
      </c>
      <c r="U32" s="10" t="s">
        <v>60</v>
      </c>
      <c r="V32" s="11"/>
      <c r="W32" s="10"/>
      <c r="X32" s="11"/>
      <c r="Y32" s="10"/>
      <c r="Z32" s="7">
        <v>1</v>
      </c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1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90</v>
      </c>
      <c r="I33" s="6">
        <f t="shared" si="28"/>
        <v>30</v>
      </c>
      <c r="J33" s="6">
        <f t="shared" si="29"/>
        <v>60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8</v>
      </c>
      <c r="R33" s="7">
        <f t="shared" si="37"/>
        <v>0</v>
      </c>
      <c r="S33" s="7">
        <v>3.6</v>
      </c>
      <c r="T33" s="11">
        <v>30</v>
      </c>
      <c r="U33" s="10" t="s">
        <v>69</v>
      </c>
      <c r="V33" s="11">
        <v>60</v>
      </c>
      <c r="W33" s="10" t="s">
        <v>60</v>
      </c>
      <c r="X33" s="11"/>
      <c r="Y33" s="10"/>
      <c r="Z33" s="7">
        <v>8</v>
      </c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8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1</v>
      </c>
      <c r="H34" s="6">
        <f t="shared" si="27"/>
        <v>60</v>
      </c>
      <c r="I34" s="6">
        <f t="shared" si="28"/>
        <v>30</v>
      </c>
      <c r="J34" s="6">
        <f t="shared" si="29"/>
        <v>30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6</v>
      </c>
      <c r="R34" s="7">
        <f t="shared" si="37"/>
        <v>0</v>
      </c>
      <c r="S34" s="7">
        <v>2.4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0</v>
      </c>
      <c r="AM34" s="11">
        <v>30</v>
      </c>
      <c r="AN34" s="10" t="s">
        <v>69</v>
      </c>
      <c r="AO34" s="11">
        <v>30</v>
      </c>
      <c r="AP34" s="10" t="s">
        <v>60</v>
      </c>
      <c r="AQ34" s="11"/>
      <c r="AR34" s="10"/>
      <c r="AS34" s="7">
        <v>6</v>
      </c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6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92</v>
      </c>
      <c r="E35" s="3" t="s">
        <v>93</v>
      </c>
      <c r="F35" s="6">
        <f t="shared" si="25"/>
        <v>0</v>
      </c>
      <c r="G35" s="6">
        <f t="shared" si="26"/>
        <v>1</v>
      </c>
      <c r="H35" s="6">
        <f t="shared" si="27"/>
        <v>30</v>
      </c>
      <c r="I35" s="6">
        <f t="shared" si="28"/>
        <v>0</v>
      </c>
      <c r="J35" s="6">
        <f t="shared" si="29"/>
        <v>0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30</v>
      </c>
      <c r="O35" s="6">
        <f t="shared" si="34"/>
        <v>0</v>
      </c>
      <c r="P35" s="6">
        <f t="shared" si="35"/>
        <v>0</v>
      </c>
      <c r="Q35" s="7">
        <f t="shared" si="36"/>
        <v>2</v>
      </c>
      <c r="R35" s="7">
        <f t="shared" si="37"/>
        <v>2</v>
      </c>
      <c r="S35" s="7">
        <v>1.2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/>
      <c r="AN35" s="10"/>
      <c r="AO35" s="11"/>
      <c r="AP35" s="10"/>
      <c r="AQ35" s="11"/>
      <c r="AR35" s="10"/>
      <c r="AS35" s="7"/>
      <c r="AT35" s="11"/>
      <c r="AU35" s="10"/>
      <c r="AV35" s="11"/>
      <c r="AW35" s="10"/>
      <c r="AX35" s="11">
        <v>30</v>
      </c>
      <c r="AY35" s="10" t="s">
        <v>60</v>
      </c>
      <c r="AZ35" s="11"/>
      <c r="BA35" s="10"/>
      <c r="BB35" s="11"/>
      <c r="BC35" s="10"/>
      <c r="BD35" s="7">
        <v>2</v>
      </c>
      <c r="BE35" s="7">
        <f t="shared" si="39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45</v>
      </c>
      <c r="I36" s="6">
        <f t="shared" si="28"/>
        <v>30</v>
      </c>
      <c r="J36" s="6">
        <f t="shared" si="29"/>
        <v>0</v>
      </c>
      <c r="K36" s="6">
        <f t="shared" si="30"/>
        <v>0</v>
      </c>
      <c r="L36" s="6">
        <f t="shared" si="31"/>
        <v>15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4</v>
      </c>
      <c r="R36" s="7">
        <f t="shared" si="37"/>
        <v>2</v>
      </c>
      <c r="S36" s="7">
        <v>1.8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>
        <v>30</v>
      </c>
      <c r="BG36" s="10" t="s">
        <v>60</v>
      </c>
      <c r="BH36" s="11"/>
      <c r="BI36" s="10"/>
      <c r="BJ36" s="11"/>
      <c r="BK36" s="10"/>
      <c r="BL36" s="7">
        <v>2</v>
      </c>
      <c r="BM36" s="11">
        <v>15</v>
      </c>
      <c r="BN36" s="10" t="s">
        <v>60</v>
      </c>
      <c r="BO36" s="11"/>
      <c r="BP36" s="10"/>
      <c r="BQ36" s="11"/>
      <c r="BR36" s="10"/>
      <c r="BS36" s="11"/>
      <c r="BT36" s="10"/>
      <c r="BU36" s="11"/>
      <c r="BV36" s="10"/>
      <c r="BW36" s="7">
        <v>2</v>
      </c>
      <c r="BX36" s="7">
        <f t="shared" si="40"/>
        <v>4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30</v>
      </c>
      <c r="J37" s="6">
        <f t="shared" si="29"/>
        <v>0</v>
      </c>
      <c r="K37" s="6">
        <f t="shared" si="30"/>
        <v>0</v>
      </c>
      <c r="L37" s="6">
        <f t="shared" si="31"/>
        <v>15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2</v>
      </c>
      <c r="S37" s="7">
        <v>1.8</v>
      </c>
      <c r="T37" s="11">
        <v>30</v>
      </c>
      <c r="U37" s="10" t="s">
        <v>69</v>
      </c>
      <c r="V37" s="11"/>
      <c r="W37" s="10"/>
      <c r="X37" s="11"/>
      <c r="Y37" s="10"/>
      <c r="Z37" s="7">
        <v>2</v>
      </c>
      <c r="AA37" s="11">
        <v>15</v>
      </c>
      <c r="AB37" s="10" t="s">
        <v>60</v>
      </c>
      <c r="AC37" s="11"/>
      <c r="AD37" s="10"/>
      <c r="AE37" s="11"/>
      <c r="AF37" s="10"/>
      <c r="AG37" s="11"/>
      <c r="AH37" s="10"/>
      <c r="AI37" s="11"/>
      <c r="AJ37" s="10"/>
      <c r="AK37" s="7">
        <v>2</v>
      </c>
      <c r="AL37" s="7">
        <f t="shared" si="38"/>
        <v>4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0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98</v>
      </c>
      <c r="E38" s="3" t="s">
        <v>99</v>
      </c>
      <c r="F38" s="6">
        <f t="shared" si="25"/>
        <v>0</v>
      </c>
      <c r="G38" s="6">
        <f t="shared" si="26"/>
        <v>2</v>
      </c>
      <c r="H38" s="6">
        <f t="shared" si="27"/>
        <v>30</v>
      </c>
      <c r="I38" s="6">
        <f t="shared" si="28"/>
        <v>15</v>
      </c>
      <c r="J38" s="6">
        <f t="shared" si="29"/>
        <v>0</v>
      </c>
      <c r="K38" s="6">
        <f t="shared" si="30"/>
        <v>0</v>
      </c>
      <c r="L38" s="6">
        <f t="shared" si="31"/>
        <v>15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2</v>
      </c>
      <c r="R38" s="7">
        <f t="shared" si="37"/>
        <v>1</v>
      </c>
      <c r="S38" s="7">
        <v>1.2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>
        <v>15</v>
      </c>
      <c r="BG38" s="10" t="s">
        <v>60</v>
      </c>
      <c r="BH38" s="11"/>
      <c r="BI38" s="10"/>
      <c r="BJ38" s="11"/>
      <c r="BK38" s="10"/>
      <c r="BL38" s="7">
        <v>1</v>
      </c>
      <c r="BM38" s="11">
        <v>15</v>
      </c>
      <c r="BN38" s="10" t="s">
        <v>60</v>
      </c>
      <c r="BO38" s="11"/>
      <c r="BP38" s="10"/>
      <c r="BQ38" s="11"/>
      <c r="BR38" s="10"/>
      <c r="BS38" s="11"/>
      <c r="BT38" s="10"/>
      <c r="BU38" s="11"/>
      <c r="BV38" s="10"/>
      <c r="BW38" s="7">
        <v>1</v>
      </c>
      <c r="BX38" s="7">
        <f t="shared" si="40"/>
        <v>2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100</v>
      </c>
      <c r="E39" s="3" t="s">
        <v>101</v>
      </c>
      <c r="F39" s="6">
        <f t="shared" si="25"/>
        <v>1</v>
      </c>
      <c r="G39" s="6">
        <f t="shared" si="26"/>
        <v>1</v>
      </c>
      <c r="H39" s="6">
        <f t="shared" si="27"/>
        <v>60</v>
      </c>
      <c r="I39" s="6">
        <f t="shared" si="28"/>
        <v>30</v>
      </c>
      <c r="J39" s="6">
        <f t="shared" si="29"/>
        <v>30</v>
      </c>
      <c r="K39" s="6">
        <f t="shared" si="30"/>
        <v>0</v>
      </c>
      <c r="L39" s="6">
        <f t="shared" si="31"/>
        <v>0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5</v>
      </c>
      <c r="R39" s="7">
        <f t="shared" si="37"/>
        <v>0</v>
      </c>
      <c r="S39" s="7">
        <v>2.4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8"/>
        <v>0</v>
      </c>
      <c r="AM39" s="11">
        <v>30</v>
      </c>
      <c r="AN39" s="10" t="s">
        <v>69</v>
      </c>
      <c r="AO39" s="11">
        <v>30</v>
      </c>
      <c r="AP39" s="10" t="s">
        <v>60</v>
      </c>
      <c r="AQ39" s="11"/>
      <c r="AR39" s="10"/>
      <c r="AS39" s="7">
        <v>5</v>
      </c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5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/>
      <c r="CS39" s="10"/>
      <c r="CT39" s="11"/>
      <c r="CU39" s="10"/>
      <c r="CV39" s="11"/>
      <c r="CW39" s="10"/>
      <c r="CX39" s="7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2"/>
        <v>0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102</v>
      </c>
      <c r="E40" s="3" t="s">
        <v>103</v>
      </c>
      <c r="F40" s="6">
        <f t="shared" si="25"/>
        <v>0</v>
      </c>
      <c r="G40" s="6">
        <f t="shared" si="26"/>
        <v>2</v>
      </c>
      <c r="H40" s="6">
        <f t="shared" si="27"/>
        <v>30</v>
      </c>
      <c r="I40" s="6">
        <f t="shared" si="28"/>
        <v>15</v>
      </c>
      <c r="J40" s="6">
        <f t="shared" si="29"/>
        <v>0</v>
      </c>
      <c r="K40" s="6">
        <f t="shared" si="30"/>
        <v>0</v>
      </c>
      <c r="L40" s="6">
        <f t="shared" si="31"/>
        <v>15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2</v>
      </c>
      <c r="R40" s="7">
        <f t="shared" si="37"/>
        <v>1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8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0</v>
      </c>
      <c r="BF40" s="11">
        <v>15</v>
      </c>
      <c r="BG40" s="10" t="s">
        <v>60</v>
      </c>
      <c r="BH40" s="11"/>
      <c r="BI40" s="10"/>
      <c r="BJ40" s="11"/>
      <c r="BK40" s="10"/>
      <c r="BL40" s="7">
        <v>1</v>
      </c>
      <c r="BM40" s="11">
        <v>15</v>
      </c>
      <c r="BN40" s="10" t="s">
        <v>60</v>
      </c>
      <c r="BO40" s="11"/>
      <c r="BP40" s="10"/>
      <c r="BQ40" s="11"/>
      <c r="BR40" s="10"/>
      <c r="BS40" s="11"/>
      <c r="BT40" s="10"/>
      <c r="BU40" s="11"/>
      <c r="BV40" s="10"/>
      <c r="BW40" s="7">
        <v>1</v>
      </c>
      <c r="BX40" s="7">
        <f t="shared" si="40"/>
        <v>2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104</v>
      </c>
      <c r="E41" s="3" t="s">
        <v>105</v>
      </c>
      <c r="F41" s="6">
        <f t="shared" si="25"/>
        <v>0</v>
      </c>
      <c r="G41" s="6">
        <f t="shared" si="26"/>
        <v>1</v>
      </c>
      <c r="H41" s="6">
        <f t="shared" si="27"/>
        <v>30</v>
      </c>
      <c r="I41" s="6">
        <f t="shared" si="28"/>
        <v>30</v>
      </c>
      <c r="J41" s="6">
        <f t="shared" si="29"/>
        <v>0</v>
      </c>
      <c r="K41" s="6">
        <f t="shared" si="30"/>
        <v>0</v>
      </c>
      <c r="L41" s="6">
        <f t="shared" si="31"/>
        <v>0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3</v>
      </c>
      <c r="R41" s="7">
        <f t="shared" si="37"/>
        <v>0</v>
      </c>
      <c r="S41" s="7">
        <v>1.2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8"/>
        <v>0</v>
      </c>
      <c r="AM41" s="11">
        <v>30</v>
      </c>
      <c r="AN41" s="10" t="s">
        <v>60</v>
      </c>
      <c r="AO41" s="11"/>
      <c r="AP41" s="10"/>
      <c r="AQ41" s="11"/>
      <c r="AR41" s="10"/>
      <c r="AS41" s="7">
        <v>3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3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x14ac:dyDescent="0.2">
      <c r="A42" s="6"/>
      <c r="B42" s="6"/>
      <c r="C42" s="6"/>
      <c r="D42" s="6" t="s">
        <v>106</v>
      </c>
      <c r="E42" s="3" t="s">
        <v>107</v>
      </c>
      <c r="F42" s="6">
        <f t="shared" si="25"/>
        <v>0</v>
      </c>
      <c r="G42" s="6">
        <f t="shared" si="26"/>
        <v>1</v>
      </c>
      <c r="H42" s="6">
        <f t="shared" si="27"/>
        <v>30</v>
      </c>
      <c r="I42" s="6">
        <f t="shared" si="28"/>
        <v>30</v>
      </c>
      <c r="J42" s="6">
        <f t="shared" si="29"/>
        <v>0</v>
      </c>
      <c r="K42" s="6">
        <f t="shared" si="30"/>
        <v>0</v>
      </c>
      <c r="L42" s="6">
        <f t="shared" si="31"/>
        <v>0</v>
      </c>
      <c r="M42" s="6">
        <f t="shared" si="32"/>
        <v>0</v>
      </c>
      <c r="N42" s="6">
        <f t="shared" si="33"/>
        <v>0</v>
      </c>
      <c r="O42" s="6">
        <f t="shared" si="34"/>
        <v>0</v>
      </c>
      <c r="P42" s="6">
        <f t="shared" si="35"/>
        <v>0</v>
      </c>
      <c r="Q42" s="7">
        <f t="shared" si="36"/>
        <v>3</v>
      </c>
      <c r="R42" s="7">
        <f t="shared" si="37"/>
        <v>0</v>
      </c>
      <c r="S42" s="7">
        <v>1.2</v>
      </c>
      <c r="T42" s="11">
        <v>30</v>
      </c>
      <c r="U42" s="10" t="s">
        <v>60</v>
      </c>
      <c r="V42" s="11"/>
      <c r="W42" s="10"/>
      <c r="X42" s="11"/>
      <c r="Y42" s="10"/>
      <c r="Z42" s="7">
        <v>3</v>
      </c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38"/>
        <v>3</v>
      </c>
      <c r="AM42" s="11"/>
      <c r="AN42" s="10"/>
      <c r="AO42" s="11"/>
      <c r="AP42" s="10"/>
      <c r="AQ42" s="11"/>
      <c r="AR42" s="10"/>
      <c r="AS42" s="7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39"/>
        <v>0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0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1"/>
        <v>0</v>
      </c>
      <c r="CR42" s="11"/>
      <c r="CS42" s="10"/>
      <c r="CT42" s="11"/>
      <c r="CU42" s="10"/>
      <c r="CV42" s="11"/>
      <c r="CW42" s="10"/>
      <c r="CX42" s="7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2"/>
        <v>0</v>
      </c>
      <c r="DK42" s="11"/>
      <c r="DL42" s="10"/>
      <c r="DM42" s="11"/>
      <c r="DN42" s="10"/>
      <c r="DO42" s="11"/>
      <c r="DP42" s="10"/>
      <c r="DQ42" s="7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3"/>
        <v>0</v>
      </c>
      <c r="ED42" s="11"/>
      <c r="EE42" s="10"/>
      <c r="EF42" s="11"/>
      <c r="EG42" s="10"/>
      <c r="EH42" s="11"/>
      <c r="EI42" s="10"/>
      <c r="EJ42" s="7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44"/>
        <v>0</v>
      </c>
      <c r="EW42" s="11"/>
      <c r="EX42" s="10"/>
      <c r="EY42" s="11"/>
      <c r="EZ42" s="10"/>
      <c r="FA42" s="11"/>
      <c r="FB42" s="10"/>
      <c r="FC42" s="7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45"/>
        <v>0</v>
      </c>
    </row>
    <row r="43" spans="1:171" x14ac:dyDescent="0.2">
      <c r="A43" s="6"/>
      <c r="B43" s="6"/>
      <c r="C43" s="6"/>
      <c r="D43" s="6" t="s">
        <v>108</v>
      </c>
      <c r="E43" s="3" t="s">
        <v>109</v>
      </c>
      <c r="F43" s="6">
        <f t="shared" si="25"/>
        <v>1</v>
      </c>
      <c r="G43" s="6">
        <f t="shared" si="26"/>
        <v>1</v>
      </c>
      <c r="H43" s="6">
        <f t="shared" si="27"/>
        <v>30</v>
      </c>
      <c r="I43" s="6">
        <f t="shared" si="28"/>
        <v>15</v>
      </c>
      <c r="J43" s="6">
        <f t="shared" si="29"/>
        <v>0</v>
      </c>
      <c r="K43" s="6">
        <f t="shared" si="30"/>
        <v>0</v>
      </c>
      <c r="L43" s="6">
        <f t="shared" si="31"/>
        <v>15</v>
      </c>
      <c r="M43" s="6">
        <f t="shared" si="32"/>
        <v>0</v>
      </c>
      <c r="N43" s="6">
        <f t="shared" si="33"/>
        <v>0</v>
      </c>
      <c r="O43" s="6">
        <f t="shared" si="34"/>
        <v>0</v>
      </c>
      <c r="P43" s="6">
        <f t="shared" si="35"/>
        <v>0</v>
      </c>
      <c r="Q43" s="7">
        <f t="shared" si="36"/>
        <v>2</v>
      </c>
      <c r="R43" s="7">
        <f t="shared" si="37"/>
        <v>1</v>
      </c>
      <c r="S43" s="7">
        <v>1.2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38"/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39"/>
        <v>0</v>
      </c>
      <c r="BF43" s="11">
        <v>15</v>
      </c>
      <c r="BG43" s="10" t="s">
        <v>69</v>
      </c>
      <c r="BH43" s="11"/>
      <c r="BI43" s="10"/>
      <c r="BJ43" s="11"/>
      <c r="BK43" s="10"/>
      <c r="BL43" s="7">
        <v>1</v>
      </c>
      <c r="BM43" s="11">
        <v>15</v>
      </c>
      <c r="BN43" s="10" t="s">
        <v>60</v>
      </c>
      <c r="BO43" s="11"/>
      <c r="BP43" s="10"/>
      <c r="BQ43" s="11"/>
      <c r="BR43" s="10"/>
      <c r="BS43" s="11"/>
      <c r="BT43" s="10"/>
      <c r="BU43" s="11"/>
      <c r="BV43" s="10"/>
      <c r="BW43" s="7">
        <v>1</v>
      </c>
      <c r="BX43" s="7">
        <f t="shared" si="40"/>
        <v>2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1"/>
        <v>0</v>
      </c>
      <c r="CR43" s="11"/>
      <c r="CS43" s="10"/>
      <c r="CT43" s="11"/>
      <c r="CU43" s="10"/>
      <c r="CV43" s="11"/>
      <c r="CW43" s="10"/>
      <c r="CX43" s="7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2"/>
        <v>0</v>
      </c>
      <c r="DK43" s="11"/>
      <c r="DL43" s="10"/>
      <c r="DM43" s="11"/>
      <c r="DN43" s="10"/>
      <c r="DO43" s="11"/>
      <c r="DP43" s="10"/>
      <c r="DQ43" s="7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3"/>
        <v>0</v>
      </c>
      <c r="ED43" s="11"/>
      <c r="EE43" s="10"/>
      <c r="EF43" s="11"/>
      <c r="EG43" s="10"/>
      <c r="EH43" s="11"/>
      <c r="EI43" s="10"/>
      <c r="EJ43" s="7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44"/>
        <v>0</v>
      </c>
      <c r="EW43" s="11"/>
      <c r="EX43" s="10"/>
      <c r="EY43" s="11"/>
      <c r="EZ43" s="10"/>
      <c r="FA43" s="11"/>
      <c r="FB43" s="10"/>
      <c r="FC43" s="7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45"/>
        <v>0</v>
      </c>
    </row>
    <row r="44" spans="1:171" x14ac:dyDescent="0.2">
      <c r="A44" s="6"/>
      <c r="B44" s="6"/>
      <c r="C44" s="6"/>
      <c r="D44" s="6" t="s">
        <v>110</v>
      </c>
      <c r="E44" s="3" t="s">
        <v>111</v>
      </c>
      <c r="F44" s="6">
        <f t="shared" si="25"/>
        <v>1</v>
      </c>
      <c r="G44" s="6">
        <f t="shared" si="26"/>
        <v>2</v>
      </c>
      <c r="H44" s="6">
        <f t="shared" si="27"/>
        <v>60</v>
      </c>
      <c r="I44" s="6">
        <f t="shared" si="28"/>
        <v>30</v>
      </c>
      <c r="J44" s="6">
        <f t="shared" si="29"/>
        <v>15</v>
      </c>
      <c r="K44" s="6">
        <f t="shared" si="30"/>
        <v>0</v>
      </c>
      <c r="L44" s="6">
        <f t="shared" si="31"/>
        <v>15</v>
      </c>
      <c r="M44" s="6">
        <f t="shared" si="32"/>
        <v>0</v>
      </c>
      <c r="N44" s="6">
        <f t="shared" si="33"/>
        <v>0</v>
      </c>
      <c r="O44" s="6">
        <f t="shared" si="34"/>
        <v>0</v>
      </c>
      <c r="P44" s="6">
        <f t="shared" si="35"/>
        <v>0</v>
      </c>
      <c r="Q44" s="7">
        <f t="shared" si="36"/>
        <v>5</v>
      </c>
      <c r="R44" s="7">
        <f t="shared" si="37"/>
        <v>1</v>
      </c>
      <c r="S44" s="7">
        <v>2.4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8"/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39"/>
        <v>0</v>
      </c>
      <c r="BF44" s="11">
        <v>30</v>
      </c>
      <c r="BG44" s="10" t="s">
        <v>69</v>
      </c>
      <c r="BH44" s="11">
        <v>15</v>
      </c>
      <c r="BI44" s="10" t="s">
        <v>60</v>
      </c>
      <c r="BJ44" s="11"/>
      <c r="BK44" s="10"/>
      <c r="BL44" s="7">
        <v>4</v>
      </c>
      <c r="BM44" s="11">
        <v>15</v>
      </c>
      <c r="BN44" s="10" t="s">
        <v>60</v>
      </c>
      <c r="BO44" s="11"/>
      <c r="BP44" s="10"/>
      <c r="BQ44" s="11"/>
      <c r="BR44" s="10"/>
      <c r="BS44" s="11"/>
      <c r="BT44" s="10"/>
      <c r="BU44" s="11"/>
      <c r="BV44" s="10"/>
      <c r="BW44" s="7">
        <v>1</v>
      </c>
      <c r="BX44" s="7">
        <f t="shared" si="40"/>
        <v>5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41"/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2"/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3"/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44"/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45"/>
        <v>0</v>
      </c>
    </row>
    <row r="45" spans="1:171" x14ac:dyDescent="0.2">
      <c r="A45" s="6"/>
      <c r="B45" s="6"/>
      <c r="C45" s="6"/>
      <c r="D45" s="6" t="s">
        <v>112</v>
      </c>
      <c r="E45" s="3" t="s">
        <v>113</v>
      </c>
      <c r="F45" s="6">
        <f t="shared" si="25"/>
        <v>0</v>
      </c>
      <c r="G45" s="6">
        <f t="shared" si="26"/>
        <v>2</v>
      </c>
      <c r="H45" s="6">
        <f t="shared" si="27"/>
        <v>60</v>
      </c>
      <c r="I45" s="6">
        <f t="shared" si="28"/>
        <v>30</v>
      </c>
      <c r="J45" s="6">
        <f t="shared" si="29"/>
        <v>0</v>
      </c>
      <c r="K45" s="6">
        <f t="shared" si="30"/>
        <v>0</v>
      </c>
      <c r="L45" s="6">
        <f t="shared" si="31"/>
        <v>30</v>
      </c>
      <c r="M45" s="6">
        <f t="shared" si="32"/>
        <v>0</v>
      </c>
      <c r="N45" s="6">
        <f t="shared" si="33"/>
        <v>0</v>
      </c>
      <c r="O45" s="6">
        <f t="shared" si="34"/>
        <v>0</v>
      </c>
      <c r="P45" s="6">
        <f t="shared" si="35"/>
        <v>0</v>
      </c>
      <c r="Q45" s="7">
        <f t="shared" si="36"/>
        <v>3</v>
      </c>
      <c r="R45" s="7">
        <f t="shared" si="37"/>
        <v>1.2</v>
      </c>
      <c r="S45" s="7">
        <v>2.7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38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39"/>
        <v>0</v>
      </c>
      <c r="BF45" s="11">
        <v>30</v>
      </c>
      <c r="BG45" s="10" t="s">
        <v>60</v>
      </c>
      <c r="BH45" s="11"/>
      <c r="BI45" s="10"/>
      <c r="BJ45" s="11"/>
      <c r="BK45" s="10"/>
      <c r="BL45" s="7">
        <v>1.8</v>
      </c>
      <c r="BM45" s="11">
        <v>30</v>
      </c>
      <c r="BN45" s="10" t="s">
        <v>60</v>
      </c>
      <c r="BO45" s="11"/>
      <c r="BP45" s="10"/>
      <c r="BQ45" s="11"/>
      <c r="BR45" s="10"/>
      <c r="BS45" s="11"/>
      <c r="BT45" s="10"/>
      <c r="BU45" s="11"/>
      <c r="BV45" s="10"/>
      <c r="BW45" s="7">
        <v>1.2</v>
      </c>
      <c r="BX45" s="7">
        <f t="shared" si="40"/>
        <v>3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41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2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3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44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45"/>
        <v>0</v>
      </c>
    </row>
    <row r="46" spans="1:171" x14ac:dyDescent="0.2">
      <c r="A46" s="6"/>
      <c r="B46" s="6"/>
      <c r="C46" s="6"/>
      <c r="D46" s="6" t="s">
        <v>114</v>
      </c>
      <c r="E46" s="3" t="s">
        <v>115</v>
      </c>
      <c r="F46" s="6">
        <f t="shared" si="25"/>
        <v>1</v>
      </c>
      <c r="G46" s="6">
        <f t="shared" si="26"/>
        <v>1</v>
      </c>
      <c r="H46" s="6">
        <f t="shared" si="27"/>
        <v>30</v>
      </c>
      <c r="I46" s="6">
        <f t="shared" si="28"/>
        <v>15</v>
      </c>
      <c r="J46" s="6">
        <f t="shared" si="29"/>
        <v>15</v>
      </c>
      <c r="K46" s="6">
        <f t="shared" si="30"/>
        <v>0</v>
      </c>
      <c r="L46" s="6">
        <f t="shared" si="31"/>
        <v>0</v>
      </c>
      <c r="M46" s="6">
        <f t="shared" si="32"/>
        <v>0</v>
      </c>
      <c r="N46" s="6">
        <f t="shared" si="33"/>
        <v>0</v>
      </c>
      <c r="O46" s="6">
        <f t="shared" si="34"/>
        <v>0</v>
      </c>
      <c r="P46" s="6">
        <f t="shared" si="35"/>
        <v>0</v>
      </c>
      <c r="Q46" s="7">
        <f t="shared" si="36"/>
        <v>3</v>
      </c>
      <c r="R46" s="7">
        <f t="shared" si="37"/>
        <v>0</v>
      </c>
      <c r="S46" s="7">
        <v>1.2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8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39"/>
        <v>0</v>
      </c>
      <c r="BF46" s="11">
        <v>15</v>
      </c>
      <c r="BG46" s="10" t="s">
        <v>69</v>
      </c>
      <c r="BH46" s="11">
        <v>15</v>
      </c>
      <c r="BI46" s="10" t="s">
        <v>60</v>
      </c>
      <c r="BJ46" s="11"/>
      <c r="BK46" s="10"/>
      <c r="BL46" s="7">
        <v>3</v>
      </c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0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41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2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3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44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45"/>
        <v>0</v>
      </c>
    </row>
    <row r="47" spans="1:171" x14ac:dyDescent="0.2">
      <c r="A47" s="6"/>
      <c r="B47" s="6"/>
      <c r="C47" s="6"/>
      <c r="D47" s="6" t="s">
        <v>116</v>
      </c>
      <c r="E47" s="3" t="s">
        <v>117</v>
      </c>
      <c r="F47" s="6">
        <f t="shared" si="25"/>
        <v>0</v>
      </c>
      <c r="G47" s="6">
        <f t="shared" si="26"/>
        <v>1</v>
      </c>
      <c r="H47" s="6">
        <f t="shared" si="27"/>
        <v>15</v>
      </c>
      <c r="I47" s="6">
        <f t="shared" si="28"/>
        <v>15</v>
      </c>
      <c r="J47" s="6">
        <f t="shared" si="29"/>
        <v>0</v>
      </c>
      <c r="K47" s="6">
        <f t="shared" si="30"/>
        <v>0</v>
      </c>
      <c r="L47" s="6">
        <f t="shared" si="31"/>
        <v>0</v>
      </c>
      <c r="M47" s="6">
        <f t="shared" si="32"/>
        <v>0</v>
      </c>
      <c r="N47" s="6">
        <f t="shared" si="33"/>
        <v>0</v>
      </c>
      <c r="O47" s="6">
        <f t="shared" si="34"/>
        <v>0</v>
      </c>
      <c r="P47" s="6">
        <f t="shared" si="35"/>
        <v>0</v>
      </c>
      <c r="Q47" s="7">
        <f t="shared" si="36"/>
        <v>2</v>
      </c>
      <c r="R47" s="7">
        <f t="shared" si="37"/>
        <v>0</v>
      </c>
      <c r="S47" s="7">
        <v>0.6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38"/>
        <v>0</v>
      </c>
      <c r="AM47" s="11">
        <v>15</v>
      </c>
      <c r="AN47" s="10" t="s">
        <v>60</v>
      </c>
      <c r="AO47" s="11"/>
      <c r="AP47" s="10"/>
      <c r="AQ47" s="11"/>
      <c r="AR47" s="10"/>
      <c r="AS47" s="7">
        <v>2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39"/>
        <v>2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0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1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2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3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44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45"/>
        <v>0</v>
      </c>
    </row>
    <row r="48" spans="1:171" x14ac:dyDescent="0.2">
      <c r="A48" s="6"/>
      <c r="B48" s="6"/>
      <c r="C48" s="6"/>
      <c r="D48" s="6" t="s">
        <v>118</v>
      </c>
      <c r="E48" s="3" t="s">
        <v>119</v>
      </c>
      <c r="F48" s="6">
        <f t="shared" si="25"/>
        <v>1</v>
      </c>
      <c r="G48" s="6">
        <f t="shared" si="26"/>
        <v>2</v>
      </c>
      <c r="H48" s="6">
        <f t="shared" si="27"/>
        <v>45</v>
      </c>
      <c r="I48" s="6">
        <f t="shared" si="28"/>
        <v>15</v>
      </c>
      <c r="J48" s="6">
        <f t="shared" si="29"/>
        <v>15</v>
      </c>
      <c r="K48" s="6">
        <f t="shared" si="30"/>
        <v>0</v>
      </c>
      <c r="L48" s="6">
        <f t="shared" si="31"/>
        <v>0</v>
      </c>
      <c r="M48" s="6">
        <f t="shared" si="32"/>
        <v>0</v>
      </c>
      <c r="N48" s="6">
        <f t="shared" si="33"/>
        <v>15</v>
      </c>
      <c r="O48" s="6">
        <f t="shared" si="34"/>
        <v>0</v>
      </c>
      <c r="P48" s="6">
        <f t="shared" si="35"/>
        <v>0</v>
      </c>
      <c r="Q48" s="7">
        <f t="shared" si="36"/>
        <v>3</v>
      </c>
      <c r="R48" s="7">
        <f t="shared" si="37"/>
        <v>1</v>
      </c>
      <c r="S48" s="7">
        <v>1.8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38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39"/>
        <v>0</v>
      </c>
      <c r="BF48" s="11">
        <v>15</v>
      </c>
      <c r="BG48" s="10" t="s">
        <v>69</v>
      </c>
      <c r="BH48" s="11">
        <v>15</v>
      </c>
      <c r="BI48" s="10" t="s">
        <v>60</v>
      </c>
      <c r="BJ48" s="11"/>
      <c r="BK48" s="10"/>
      <c r="BL48" s="7">
        <v>2</v>
      </c>
      <c r="BM48" s="11"/>
      <c r="BN48" s="10"/>
      <c r="BO48" s="11"/>
      <c r="BP48" s="10"/>
      <c r="BQ48" s="11">
        <v>15</v>
      </c>
      <c r="BR48" s="10" t="s">
        <v>60</v>
      </c>
      <c r="BS48" s="11"/>
      <c r="BT48" s="10"/>
      <c r="BU48" s="11"/>
      <c r="BV48" s="10"/>
      <c r="BW48" s="7">
        <v>1</v>
      </c>
      <c r="BX48" s="7">
        <f t="shared" si="40"/>
        <v>3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41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2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43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44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45"/>
        <v>0</v>
      </c>
    </row>
    <row r="49" spans="1:171" x14ac:dyDescent="0.2">
      <c r="A49" s="6"/>
      <c r="B49" s="6"/>
      <c r="C49" s="6"/>
      <c r="D49" s="6" t="s">
        <v>120</v>
      </c>
      <c r="E49" s="3" t="s">
        <v>121</v>
      </c>
      <c r="F49" s="6">
        <f t="shared" si="25"/>
        <v>0</v>
      </c>
      <c r="G49" s="6">
        <f t="shared" si="26"/>
        <v>1</v>
      </c>
      <c r="H49" s="6">
        <f t="shared" si="27"/>
        <v>30</v>
      </c>
      <c r="I49" s="6">
        <f t="shared" si="28"/>
        <v>0</v>
      </c>
      <c r="J49" s="6">
        <f t="shared" si="29"/>
        <v>0</v>
      </c>
      <c r="K49" s="6">
        <f t="shared" si="30"/>
        <v>0</v>
      </c>
      <c r="L49" s="6">
        <f t="shared" si="31"/>
        <v>30</v>
      </c>
      <c r="M49" s="6">
        <f t="shared" si="32"/>
        <v>0</v>
      </c>
      <c r="N49" s="6">
        <f t="shared" si="33"/>
        <v>0</v>
      </c>
      <c r="O49" s="6">
        <f t="shared" si="34"/>
        <v>0</v>
      </c>
      <c r="P49" s="6">
        <f t="shared" si="35"/>
        <v>0</v>
      </c>
      <c r="Q49" s="7">
        <f t="shared" si="36"/>
        <v>2</v>
      </c>
      <c r="R49" s="7">
        <f t="shared" si="37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38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39"/>
        <v>0</v>
      </c>
      <c r="BF49" s="11"/>
      <c r="BG49" s="10"/>
      <c r="BH49" s="11"/>
      <c r="BI49" s="10"/>
      <c r="BJ49" s="11"/>
      <c r="BK49" s="10"/>
      <c r="BL49" s="7"/>
      <c r="BM49" s="11">
        <v>30</v>
      </c>
      <c r="BN49" s="10" t="s">
        <v>60</v>
      </c>
      <c r="BO49" s="11"/>
      <c r="BP49" s="10"/>
      <c r="BQ49" s="11"/>
      <c r="BR49" s="10"/>
      <c r="BS49" s="11"/>
      <c r="BT49" s="10"/>
      <c r="BU49" s="11"/>
      <c r="BV49" s="10"/>
      <c r="BW49" s="7">
        <v>2</v>
      </c>
      <c r="BX49" s="7">
        <f t="shared" si="40"/>
        <v>2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1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42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3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44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45"/>
        <v>0</v>
      </c>
    </row>
    <row r="50" spans="1:171" x14ac:dyDescent="0.2">
      <c r="A50" s="6"/>
      <c r="B50" s="6"/>
      <c r="C50" s="6"/>
      <c r="D50" s="6" t="s">
        <v>122</v>
      </c>
      <c r="E50" s="3" t="s">
        <v>123</v>
      </c>
      <c r="F50" s="6">
        <f t="shared" si="25"/>
        <v>0</v>
      </c>
      <c r="G50" s="6">
        <f t="shared" si="26"/>
        <v>1</v>
      </c>
      <c r="H50" s="6">
        <f t="shared" si="27"/>
        <v>30</v>
      </c>
      <c r="I50" s="6">
        <f t="shared" si="28"/>
        <v>0</v>
      </c>
      <c r="J50" s="6">
        <f t="shared" si="29"/>
        <v>0</v>
      </c>
      <c r="K50" s="6">
        <f t="shared" si="30"/>
        <v>0</v>
      </c>
      <c r="L50" s="6">
        <f t="shared" si="31"/>
        <v>30</v>
      </c>
      <c r="M50" s="6">
        <f t="shared" si="32"/>
        <v>0</v>
      </c>
      <c r="N50" s="6">
        <f t="shared" si="33"/>
        <v>0</v>
      </c>
      <c r="O50" s="6">
        <f t="shared" si="34"/>
        <v>0</v>
      </c>
      <c r="P50" s="6">
        <f t="shared" si="35"/>
        <v>0</v>
      </c>
      <c r="Q50" s="7">
        <f t="shared" si="36"/>
        <v>2</v>
      </c>
      <c r="R50" s="7">
        <f t="shared" si="37"/>
        <v>2</v>
      </c>
      <c r="S50" s="7">
        <v>1.2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38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39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0"/>
        <v>0</v>
      </c>
      <c r="BY50" s="11"/>
      <c r="BZ50" s="10"/>
      <c r="CA50" s="11"/>
      <c r="CB50" s="10"/>
      <c r="CC50" s="11"/>
      <c r="CD50" s="10"/>
      <c r="CE50" s="7"/>
      <c r="CF50" s="11">
        <v>30</v>
      </c>
      <c r="CG50" s="10" t="s">
        <v>60</v>
      </c>
      <c r="CH50" s="11"/>
      <c r="CI50" s="10"/>
      <c r="CJ50" s="11"/>
      <c r="CK50" s="10"/>
      <c r="CL50" s="11"/>
      <c r="CM50" s="10"/>
      <c r="CN50" s="11"/>
      <c r="CO50" s="10"/>
      <c r="CP50" s="7">
        <v>2</v>
      </c>
      <c r="CQ50" s="7">
        <f t="shared" si="41"/>
        <v>2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42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3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44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45"/>
        <v>0</v>
      </c>
    </row>
    <row r="51" spans="1:171" x14ac:dyDescent="0.2">
      <c r="A51" s="6"/>
      <c r="B51" s="6"/>
      <c r="C51" s="6"/>
      <c r="D51" s="6" t="s">
        <v>124</v>
      </c>
      <c r="E51" s="3" t="s">
        <v>125</v>
      </c>
      <c r="F51" s="6">
        <f t="shared" si="25"/>
        <v>0</v>
      </c>
      <c r="G51" s="6">
        <f t="shared" si="26"/>
        <v>2</v>
      </c>
      <c r="H51" s="6">
        <f t="shared" si="27"/>
        <v>30</v>
      </c>
      <c r="I51" s="6">
        <f t="shared" si="28"/>
        <v>15</v>
      </c>
      <c r="J51" s="6">
        <f t="shared" si="29"/>
        <v>0</v>
      </c>
      <c r="K51" s="6">
        <f t="shared" si="30"/>
        <v>0</v>
      </c>
      <c r="L51" s="6">
        <f t="shared" si="31"/>
        <v>15</v>
      </c>
      <c r="M51" s="6">
        <f t="shared" si="32"/>
        <v>0</v>
      </c>
      <c r="N51" s="6">
        <f t="shared" si="33"/>
        <v>0</v>
      </c>
      <c r="O51" s="6">
        <f t="shared" si="34"/>
        <v>0</v>
      </c>
      <c r="P51" s="6">
        <f t="shared" si="35"/>
        <v>0</v>
      </c>
      <c r="Q51" s="7">
        <f t="shared" si="36"/>
        <v>3</v>
      </c>
      <c r="R51" s="7">
        <f t="shared" si="37"/>
        <v>2</v>
      </c>
      <c r="S51" s="7">
        <v>1.2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38"/>
        <v>0</v>
      </c>
      <c r="AM51" s="11">
        <v>15</v>
      </c>
      <c r="AN51" s="10" t="s">
        <v>60</v>
      </c>
      <c r="AO51" s="11"/>
      <c r="AP51" s="10"/>
      <c r="AQ51" s="11"/>
      <c r="AR51" s="10"/>
      <c r="AS51" s="7">
        <v>1</v>
      </c>
      <c r="AT51" s="11">
        <v>15</v>
      </c>
      <c r="AU51" s="10" t="s">
        <v>60</v>
      </c>
      <c r="AV51" s="11"/>
      <c r="AW51" s="10"/>
      <c r="AX51" s="11"/>
      <c r="AY51" s="10"/>
      <c r="AZ51" s="11"/>
      <c r="BA51" s="10"/>
      <c r="BB51" s="11"/>
      <c r="BC51" s="10"/>
      <c r="BD51" s="7">
        <v>2</v>
      </c>
      <c r="BE51" s="7">
        <f t="shared" si="39"/>
        <v>3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0"/>
        <v>0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1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42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43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44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45"/>
        <v>0</v>
      </c>
    </row>
    <row r="52" spans="1:171" ht="15.95" customHeight="1" x14ac:dyDescent="0.2">
      <c r="A52" s="6"/>
      <c r="B52" s="6"/>
      <c r="C52" s="6"/>
      <c r="D52" s="6"/>
      <c r="E52" s="6" t="s">
        <v>80</v>
      </c>
      <c r="F52" s="6">
        <f t="shared" ref="F52:AK52" si="46">SUM(F30:F51)</f>
        <v>8</v>
      </c>
      <c r="G52" s="6">
        <f t="shared" si="46"/>
        <v>30</v>
      </c>
      <c r="H52" s="6">
        <f t="shared" si="46"/>
        <v>870</v>
      </c>
      <c r="I52" s="6">
        <f t="shared" si="46"/>
        <v>450</v>
      </c>
      <c r="J52" s="6">
        <f t="shared" si="46"/>
        <v>165</v>
      </c>
      <c r="K52" s="6">
        <f t="shared" si="46"/>
        <v>0</v>
      </c>
      <c r="L52" s="6">
        <f t="shared" si="46"/>
        <v>210</v>
      </c>
      <c r="M52" s="6">
        <f t="shared" si="46"/>
        <v>0</v>
      </c>
      <c r="N52" s="6">
        <f t="shared" si="46"/>
        <v>45</v>
      </c>
      <c r="O52" s="6">
        <f t="shared" si="46"/>
        <v>0</v>
      </c>
      <c r="P52" s="6">
        <f t="shared" si="46"/>
        <v>0</v>
      </c>
      <c r="Q52" s="7">
        <f t="shared" si="46"/>
        <v>70</v>
      </c>
      <c r="R52" s="7">
        <f t="shared" si="46"/>
        <v>19.2</v>
      </c>
      <c r="S52" s="7">
        <f t="shared" si="46"/>
        <v>35.1</v>
      </c>
      <c r="T52" s="11">
        <f t="shared" si="46"/>
        <v>165</v>
      </c>
      <c r="U52" s="10">
        <f t="shared" si="46"/>
        <v>0</v>
      </c>
      <c r="V52" s="11">
        <f t="shared" si="46"/>
        <v>60</v>
      </c>
      <c r="W52" s="10">
        <f t="shared" si="46"/>
        <v>0</v>
      </c>
      <c r="X52" s="11">
        <f t="shared" si="46"/>
        <v>0</v>
      </c>
      <c r="Y52" s="10">
        <f t="shared" si="46"/>
        <v>0</v>
      </c>
      <c r="Z52" s="7">
        <f t="shared" si="46"/>
        <v>18</v>
      </c>
      <c r="AA52" s="11">
        <f t="shared" si="46"/>
        <v>30</v>
      </c>
      <c r="AB52" s="10">
        <f t="shared" si="46"/>
        <v>0</v>
      </c>
      <c r="AC52" s="11">
        <f t="shared" si="46"/>
        <v>0</v>
      </c>
      <c r="AD52" s="10">
        <f t="shared" si="46"/>
        <v>0</v>
      </c>
      <c r="AE52" s="11">
        <f t="shared" si="46"/>
        <v>0</v>
      </c>
      <c r="AF52" s="10">
        <f t="shared" si="46"/>
        <v>0</v>
      </c>
      <c r="AG52" s="11">
        <f t="shared" si="46"/>
        <v>0</v>
      </c>
      <c r="AH52" s="10">
        <f t="shared" si="46"/>
        <v>0</v>
      </c>
      <c r="AI52" s="11">
        <f t="shared" si="46"/>
        <v>0</v>
      </c>
      <c r="AJ52" s="10">
        <f t="shared" si="46"/>
        <v>0</v>
      </c>
      <c r="AK52" s="7">
        <f t="shared" si="46"/>
        <v>3</v>
      </c>
      <c r="AL52" s="7">
        <f t="shared" ref="AL52:BQ52" si="47">SUM(AL30:AL51)</f>
        <v>21</v>
      </c>
      <c r="AM52" s="11">
        <f t="shared" si="47"/>
        <v>120</v>
      </c>
      <c r="AN52" s="10">
        <f t="shared" si="47"/>
        <v>0</v>
      </c>
      <c r="AO52" s="11">
        <f t="shared" si="47"/>
        <v>60</v>
      </c>
      <c r="AP52" s="10">
        <f t="shared" si="47"/>
        <v>0</v>
      </c>
      <c r="AQ52" s="11">
        <f t="shared" si="47"/>
        <v>0</v>
      </c>
      <c r="AR52" s="10">
        <f t="shared" si="47"/>
        <v>0</v>
      </c>
      <c r="AS52" s="7">
        <f t="shared" si="47"/>
        <v>17</v>
      </c>
      <c r="AT52" s="11">
        <f t="shared" si="47"/>
        <v>15</v>
      </c>
      <c r="AU52" s="10">
        <f t="shared" si="47"/>
        <v>0</v>
      </c>
      <c r="AV52" s="11">
        <f t="shared" si="47"/>
        <v>0</v>
      </c>
      <c r="AW52" s="10">
        <f t="shared" si="47"/>
        <v>0</v>
      </c>
      <c r="AX52" s="11">
        <f t="shared" si="47"/>
        <v>30</v>
      </c>
      <c r="AY52" s="10">
        <f t="shared" si="47"/>
        <v>0</v>
      </c>
      <c r="AZ52" s="11">
        <f t="shared" si="47"/>
        <v>0</v>
      </c>
      <c r="BA52" s="10">
        <f t="shared" si="47"/>
        <v>0</v>
      </c>
      <c r="BB52" s="11">
        <f t="shared" si="47"/>
        <v>0</v>
      </c>
      <c r="BC52" s="10">
        <f t="shared" si="47"/>
        <v>0</v>
      </c>
      <c r="BD52" s="7">
        <f t="shared" si="47"/>
        <v>4</v>
      </c>
      <c r="BE52" s="7">
        <f t="shared" si="47"/>
        <v>21</v>
      </c>
      <c r="BF52" s="11">
        <f t="shared" si="47"/>
        <v>165</v>
      </c>
      <c r="BG52" s="10">
        <f t="shared" si="47"/>
        <v>0</v>
      </c>
      <c r="BH52" s="11">
        <f t="shared" si="47"/>
        <v>45</v>
      </c>
      <c r="BI52" s="10">
        <f t="shared" si="47"/>
        <v>0</v>
      </c>
      <c r="BJ52" s="11">
        <f t="shared" si="47"/>
        <v>0</v>
      </c>
      <c r="BK52" s="10">
        <f t="shared" si="47"/>
        <v>0</v>
      </c>
      <c r="BL52" s="7">
        <f t="shared" si="47"/>
        <v>15.8</v>
      </c>
      <c r="BM52" s="11">
        <f t="shared" si="47"/>
        <v>135</v>
      </c>
      <c r="BN52" s="10">
        <f t="shared" si="47"/>
        <v>0</v>
      </c>
      <c r="BO52" s="11">
        <f t="shared" si="47"/>
        <v>0</v>
      </c>
      <c r="BP52" s="10">
        <f t="shared" si="47"/>
        <v>0</v>
      </c>
      <c r="BQ52" s="11">
        <f t="shared" si="47"/>
        <v>15</v>
      </c>
      <c r="BR52" s="10">
        <f t="shared" ref="BR52:CW52" si="48">SUM(BR30:BR51)</f>
        <v>0</v>
      </c>
      <c r="BS52" s="11">
        <f t="shared" si="48"/>
        <v>0</v>
      </c>
      <c r="BT52" s="10">
        <f t="shared" si="48"/>
        <v>0</v>
      </c>
      <c r="BU52" s="11">
        <f t="shared" si="48"/>
        <v>0</v>
      </c>
      <c r="BV52" s="10">
        <f t="shared" si="48"/>
        <v>0</v>
      </c>
      <c r="BW52" s="7">
        <f t="shared" si="48"/>
        <v>10.199999999999999</v>
      </c>
      <c r="BX52" s="7">
        <f t="shared" si="48"/>
        <v>26</v>
      </c>
      <c r="BY52" s="11">
        <f t="shared" si="48"/>
        <v>0</v>
      </c>
      <c r="BZ52" s="10">
        <f t="shared" si="48"/>
        <v>0</v>
      </c>
      <c r="CA52" s="11">
        <f t="shared" si="48"/>
        <v>0</v>
      </c>
      <c r="CB52" s="10">
        <f t="shared" si="48"/>
        <v>0</v>
      </c>
      <c r="CC52" s="11">
        <f t="shared" si="48"/>
        <v>0</v>
      </c>
      <c r="CD52" s="10">
        <f t="shared" si="48"/>
        <v>0</v>
      </c>
      <c r="CE52" s="7">
        <f t="shared" si="48"/>
        <v>0</v>
      </c>
      <c r="CF52" s="11">
        <f t="shared" si="48"/>
        <v>30</v>
      </c>
      <c r="CG52" s="10">
        <f t="shared" si="48"/>
        <v>0</v>
      </c>
      <c r="CH52" s="11">
        <f t="shared" si="48"/>
        <v>0</v>
      </c>
      <c r="CI52" s="10">
        <f t="shared" si="48"/>
        <v>0</v>
      </c>
      <c r="CJ52" s="11">
        <f t="shared" si="48"/>
        <v>0</v>
      </c>
      <c r="CK52" s="10">
        <f t="shared" si="48"/>
        <v>0</v>
      </c>
      <c r="CL52" s="11">
        <f t="shared" si="48"/>
        <v>0</v>
      </c>
      <c r="CM52" s="10">
        <f t="shared" si="48"/>
        <v>0</v>
      </c>
      <c r="CN52" s="11">
        <f t="shared" si="48"/>
        <v>0</v>
      </c>
      <c r="CO52" s="10">
        <f t="shared" si="48"/>
        <v>0</v>
      </c>
      <c r="CP52" s="7">
        <f t="shared" si="48"/>
        <v>2</v>
      </c>
      <c r="CQ52" s="7">
        <f t="shared" si="48"/>
        <v>2</v>
      </c>
      <c r="CR52" s="11">
        <f t="shared" si="48"/>
        <v>0</v>
      </c>
      <c r="CS52" s="10">
        <f t="shared" si="48"/>
        <v>0</v>
      </c>
      <c r="CT52" s="11">
        <f t="shared" si="48"/>
        <v>0</v>
      </c>
      <c r="CU52" s="10">
        <f t="shared" si="48"/>
        <v>0</v>
      </c>
      <c r="CV52" s="11">
        <f t="shared" si="48"/>
        <v>0</v>
      </c>
      <c r="CW52" s="10">
        <f t="shared" si="48"/>
        <v>0</v>
      </c>
      <c r="CX52" s="7">
        <f t="shared" ref="CX52:EC52" si="49">SUM(CX30:CX51)</f>
        <v>0</v>
      </c>
      <c r="CY52" s="11">
        <f t="shared" si="49"/>
        <v>0</v>
      </c>
      <c r="CZ52" s="10">
        <f t="shared" si="49"/>
        <v>0</v>
      </c>
      <c r="DA52" s="11">
        <f t="shared" si="49"/>
        <v>0</v>
      </c>
      <c r="DB52" s="10">
        <f t="shared" si="49"/>
        <v>0</v>
      </c>
      <c r="DC52" s="11">
        <f t="shared" si="49"/>
        <v>0</v>
      </c>
      <c r="DD52" s="10">
        <f t="shared" si="49"/>
        <v>0</v>
      </c>
      <c r="DE52" s="11">
        <f t="shared" si="49"/>
        <v>0</v>
      </c>
      <c r="DF52" s="10">
        <f t="shared" si="49"/>
        <v>0</v>
      </c>
      <c r="DG52" s="11">
        <f t="shared" si="49"/>
        <v>0</v>
      </c>
      <c r="DH52" s="10">
        <f t="shared" si="49"/>
        <v>0</v>
      </c>
      <c r="DI52" s="7">
        <f t="shared" si="49"/>
        <v>0</v>
      </c>
      <c r="DJ52" s="7">
        <f t="shared" si="49"/>
        <v>0</v>
      </c>
      <c r="DK52" s="11">
        <f t="shared" si="49"/>
        <v>0</v>
      </c>
      <c r="DL52" s="10">
        <f t="shared" si="49"/>
        <v>0</v>
      </c>
      <c r="DM52" s="11">
        <f t="shared" si="49"/>
        <v>0</v>
      </c>
      <c r="DN52" s="10">
        <f t="shared" si="49"/>
        <v>0</v>
      </c>
      <c r="DO52" s="11">
        <f t="shared" si="49"/>
        <v>0</v>
      </c>
      <c r="DP52" s="10">
        <f t="shared" si="49"/>
        <v>0</v>
      </c>
      <c r="DQ52" s="7">
        <f t="shared" si="49"/>
        <v>0</v>
      </c>
      <c r="DR52" s="11">
        <f t="shared" si="49"/>
        <v>0</v>
      </c>
      <c r="DS52" s="10">
        <f t="shared" si="49"/>
        <v>0</v>
      </c>
      <c r="DT52" s="11">
        <f t="shared" si="49"/>
        <v>0</v>
      </c>
      <c r="DU52" s="10">
        <f t="shared" si="49"/>
        <v>0</v>
      </c>
      <c r="DV52" s="11">
        <f t="shared" si="49"/>
        <v>0</v>
      </c>
      <c r="DW52" s="10">
        <f t="shared" si="49"/>
        <v>0</v>
      </c>
      <c r="DX52" s="11">
        <f t="shared" si="49"/>
        <v>0</v>
      </c>
      <c r="DY52" s="10">
        <f t="shared" si="49"/>
        <v>0</v>
      </c>
      <c r="DZ52" s="11">
        <f t="shared" si="49"/>
        <v>0</v>
      </c>
      <c r="EA52" s="10">
        <f t="shared" si="49"/>
        <v>0</v>
      </c>
      <c r="EB52" s="7">
        <f t="shared" si="49"/>
        <v>0</v>
      </c>
      <c r="EC52" s="7">
        <f t="shared" si="49"/>
        <v>0</v>
      </c>
      <c r="ED52" s="11">
        <f t="shared" ref="ED52:FI52" si="50">SUM(ED30:ED51)</f>
        <v>0</v>
      </c>
      <c r="EE52" s="10">
        <f t="shared" si="50"/>
        <v>0</v>
      </c>
      <c r="EF52" s="11">
        <f t="shared" si="50"/>
        <v>0</v>
      </c>
      <c r="EG52" s="10">
        <f t="shared" si="50"/>
        <v>0</v>
      </c>
      <c r="EH52" s="11">
        <f t="shared" si="50"/>
        <v>0</v>
      </c>
      <c r="EI52" s="10">
        <f t="shared" si="50"/>
        <v>0</v>
      </c>
      <c r="EJ52" s="7">
        <f t="shared" si="50"/>
        <v>0</v>
      </c>
      <c r="EK52" s="11">
        <f t="shared" si="50"/>
        <v>0</v>
      </c>
      <c r="EL52" s="10">
        <f t="shared" si="50"/>
        <v>0</v>
      </c>
      <c r="EM52" s="11">
        <f t="shared" si="50"/>
        <v>0</v>
      </c>
      <c r="EN52" s="10">
        <f t="shared" si="50"/>
        <v>0</v>
      </c>
      <c r="EO52" s="11">
        <f t="shared" si="50"/>
        <v>0</v>
      </c>
      <c r="EP52" s="10">
        <f t="shared" si="50"/>
        <v>0</v>
      </c>
      <c r="EQ52" s="11">
        <f t="shared" si="50"/>
        <v>0</v>
      </c>
      <c r="ER52" s="10">
        <f t="shared" si="50"/>
        <v>0</v>
      </c>
      <c r="ES52" s="11">
        <f t="shared" si="50"/>
        <v>0</v>
      </c>
      <c r="ET52" s="10">
        <f t="shared" si="50"/>
        <v>0</v>
      </c>
      <c r="EU52" s="7">
        <f t="shared" si="50"/>
        <v>0</v>
      </c>
      <c r="EV52" s="7">
        <f t="shared" si="50"/>
        <v>0</v>
      </c>
      <c r="EW52" s="11">
        <f t="shared" si="50"/>
        <v>0</v>
      </c>
      <c r="EX52" s="10">
        <f t="shared" si="50"/>
        <v>0</v>
      </c>
      <c r="EY52" s="11">
        <f t="shared" si="50"/>
        <v>0</v>
      </c>
      <c r="EZ52" s="10">
        <f t="shared" si="50"/>
        <v>0</v>
      </c>
      <c r="FA52" s="11">
        <f t="shared" si="50"/>
        <v>0</v>
      </c>
      <c r="FB52" s="10">
        <f t="shared" si="50"/>
        <v>0</v>
      </c>
      <c r="FC52" s="7">
        <f t="shared" si="50"/>
        <v>0</v>
      </c>
      <c r="FD52" s="11">
        <f t="shared" si="50"/>
        <v>0</v>
      </c>
      <c r="FE52" s="10">
        <f t="shared" si="50"/>
        <v>0</v>
      </c>
      <c r="FF52" s="11">
        <f t="shared" si="50"/>
        <v>0</v>
      </c>
      <c r="FG52" s="10">
        <f t="shared" si="50"/>
        <v>0</v>
      </c>
      <c r="FH52" s="11">
        <f t="shared" si="50"/>
        <v>0</v>
      </c>
      <c r="FI52" s="10">
        <f t="shared" si="50"/>
        <v>0</v>
      </c>
      <c r="FJ52" s="11">
        <f t="shared" ref="FJ52:FO52" si="51">SUM(FJ30:FJ51)</f>
        <v>0</v>
      </c>
      <c r="FK52" s="10">
        <f t="shared" si="51"/>
        <v>0</v>
      </c>
      <c r="FL52" s="11">
        <f t="shared" si="51"/>
        <v>0</v>
      </c>
      <c r="FM52" s="10">
        <f t="shared" si="51"/>
        <v>0</v>
      </c>
      <c r="FN52" s="7">
        <f t="shared" si="51"/>
        <v>0</v>
      </c>
      <c r="FO52" s="7">
        <f t="shared" si="51"/>
        <v>0</v>
      </c>
    </row>
    <row r="53" spans="1:171" ht="20.100000000000001" customHeight="1" x14ac:dyDescent="0.2">
      <c r="A53" s="19" t="s">
        <v>126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9"/>
      <c r="FO53" s="13"/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ref="F54:F75" si="52">COUNTIF(T54:FM54,"e")</f>
        <v>0</v>
      </c>
      <c r="G54" s="6">
        <f t="shared" ref="G54:G75" si="53">COUNTIF(T54:FM54,"z")</f>
        <v>1</v>
      </c>
      <c r="H54" s="6">
        <f t="shared" ref="H54:H87" si="54">SUM(I54:P54)</f>
        <v>30</v>
      </c>
      <c r="I54" s="6">
        <f t="shared" ref="I54:I87" si="55">T54+AM54+BF54+BY54+CR54+DK54+ED54+EW54</f>
        <v>30</v>
      </c>
      <c r="J54" s="6">
        <f t="shared" ref="J54:J87" si="56">V54+AO54+BH54+CA54+CT54+DM54+EF54+EY54</f>
        <v>0</v>
      </c>
      <c r="K54" s="6">
        <f t="shared" ref="K54:K87" si="57">X54+AQ54+BJ54+CC54+CV54+DO54+EH54+FA54</f>
        <v>0</v>
      </c>
      <c r="L54" s="6">
        <f t="shared" ref="L54:L87" si="58">AA54+AT54+BM54+CF54+CY54+DR54+EK54+FD54</f>
        <v>0</v>
      </c>
      <c r="M54" s="6">
        <f t="shared" ref="M54:M87" si="59">AC54+AV54+BO54+CH54+DA54+DT54+EM54+FF54</f>
        <v>0</v>
      </c>
      <c r="N54" s="6">
        <f t="shared" ref="N54:N87" si="60">AE54+AX54+BQ54+CJ54+DC54+DV54+EO54+FH54</f>
        <v>0</v>
      </c>
      <c r="O54" s="6">
        <f t="shared" ref="O54:O87" si="61">AG54+AZ54+BS54+CL54+DE54+DX54+EQ54+FJ54</f>
        <v>0</v>
      </c>
      <c r="P54" s="6">
        <f t="shared" ref="P54:P87" si="62">AI54+BB54+BU54+CN54+DG54+DZ54+ES54+FL54</f>
        <v>0</v>
      </c>
      <c r="Q54" s="7">
        <f t="shared" ref="Q54:Q87" si="63">AL54+BE54+BX54+CQ54+DJ54+EC54+EV54+FO54</f>
        <v>3</v>
      </c>
      <c r="R54" s="7">
        <f t="shared" ref="R54:R87" si="64">AK54+BD54+BW54+CP54+DI54+EB54+EU54+FN54</f>
        <v>0</v>
      </c>
      <c r="S54" s="7">
        <v>1.2</v>
      </c>
      <c r="T54" s="11">
        <v>30</v>
      </c>
      <c r="U54" s="10" t="s">
        <v>60</v>
      </c>
      <c r="V54" s="11"/>
      <c r="W54" s="10"/>
      <c r="X54" s="11"/>
      <c r="Y54" s="10"/>
      <c r="Z54" s="7">
        <v>3</v>
      </c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87" si="65">Z54+AK54</f>
        <v>3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87" si="66">AS54+BD54</f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87" si="67">BL54+BW54</f>
        <v>0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87" si="68">CE54+CP54</f>
        <v>0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ref="DJ54:DJ87" si="69">CX54+DI54</f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ref="EC54:EC87" si="70">DQ54+EB54</f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ref="EV54:EV87" si="71">EJ54+EU54</f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ref="FO54:FO87" si="72">FC54+FN54</f>
        <v>0</v>
      </c>
    </row>
    <row r="55" spans="1:171" x14ac:dyDescent="0.2">
      <c r="A55" s="6"/>
      <c r="B55" s="6"/>
      <c r="C55" s="6"/>
      <c r="D55" s="6" t="s">
        <v>129</v>
      </c>
      <c r="E55" s="3" t="s">
        <v>130</v>
      </c>
      <c r="F55" s="6">
        <f t="shared" si="52"/>
        <v>1</v>
      </c>
      <c r="G55" s="6">
        <f t="shared" si="53"/>
        <v>1</v>
      </c>
      <c r="H55" s="6">
        <f t="shared" si="54"/>
        <v>30</v>
      </c>
      <c r="I55" s="6">
        <f t="shared" si="55"/>
        <v>15</v>
      </c>
      <c r="J55" s="6">
        <f t="shared" si="56"/>
        <v>0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15</v>
      </c>
      <c r="O55" s="6">
        <f t="shared" si="61"/>
        <v>0</v>
      </c>
      <c r="P55" s="6">
        <f t="shared" si="62"/>
        <v>0</v>
      </c>
      <c r="Q55" s="7">
        <f t="shared" si="63"/>
        <v>3</v>
      </c>
      <c r="R55" s="7">
        <f t="shared" si="64"/>
        <v>1</v>
      </c>
      <c r="S55" s="7">
        <v>1.2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>
        <v>15</v>
      </c>
      <c r="AN55" s="10" t="s">
        <v>69</v>
      </c>
      <c r="AO55" s="11"/>
      <c r="AP55" s="10"/>
      <c r="AQ55" s="11"/>
      <c r="AR55" s="10"/>
      <c r="AS55" s="7">
        <v>2</v>
      </c>
      <c r="AT55" s="11"/>
      <c r="AU55" s="10"/>
      <c r="AV55" s="11"/>
      <c r="AW55" s="10"/>
      <c r="AX55" s="11">
        <v>15</v>
      </c>
      <c r="AY55" s="10" t="s">
        <v>60</v>
      </c>
      <c r="AZ55" s="11"/>
      <c r="BA55" s="10"/>
      <c r="BB55" s="11"/>
      <c r="BC55" s="10"/>
      <c r="BD55" s="7">
        <v>1</v>
      </c>
      <c r="BE55" s="7">
        <f t="shared" si="66"/>
        <v>3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0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131</v>
      </c>
      <c r="E56" s="3" t="s">
        <v>132</v>
      </c>
      <c r="F56" s="6">
        <f t="shared" si="52"/>
        <v>0</v>
      </c>
      <c r="G56" s="6">
        <f t="shared" si="53"/>
        <v>2</v>
      </c>
      <c r="H56" s="6">
        <f t="shared" si="54"/>
        <v>30</v>
      </c>
      <c r="I56" s="6">
        <f t="shared" si="55"/>
        <v>15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2</v>
      </c>
      <c r="R56" s="7">
        <f t="shared" si="64"/>
        <v>1</v>
      </c>
      <c r="S56" s="7">
        <v>1.2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7"/>
        <v>0</v>
      </c>
      <c r="BY56" s="11">
        <v>15</v>
      </c>
      <c r="BZ56" s="10" t="s">
        <v>60</v>
      </c>
      <c r="CA56" s="11"/>
      <c r="CB56" s="10"/>
      <c r="CC56" s="11"/>
      <c r="CD56" s="10"/>
      <c r="CE56" s="7">
        <v>1</v>
      </c>
      <c r="CF56" s="11">
        <v>15</v>
      </c>
      <c r="CG56" s="10" t="s">
        <v>60</v>
      </c>
      <c r="CH56" s="11"/>
      <c r="CI56" s="10"/>
      <c r="CJ56" s="11"/>
      <c r="CK56" s="10"/>
      <c r="CL56" s="11"/>
      <c r="CM56" s="10"/>
      <c r="CN56" s="11"/>
      <c r="CO56" s="10"/>
      <c r="CP56" s="7">
        <v>1</v>
      </c>
      <c r="CQ56" s="7">
        <f t="shared" si="68"/>
        <v>2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133</v>
      </c>
      <c r="E57" s="3" t="s">
        <v>134</v>
      </c>
      <c r="F57" s="6">
        <f t="shared" si="52"/>
        <v>1</v>
      </c>
      <c r="G57" s="6">
        <f t="shared" si="53"/>
        <v>1</v>
      </c>
      <c r="H57" s="6">
        <f t="shared" si="54"/>
        <v>30</v>
      </c>
      <c r="I57" s="6">
        <f t="shared" si="55"/>
        <v>15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2</v>
      </c>
      <c r="R57" s="7">
        <f t="shared" si="64"/>
        <v>0</v>
      </c>
      <c r="S57" s="7">
        <v>1.2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>
        <v>15</v>
      </c>
      <c r="BG57" s="10" t="s">
        <v>69</v>
      </c>
      <c r="BH57" s="11">
        <v>15</v>
      </c>
      <c r="BI57" s="10" t="s">
        <v>60</v>
      </c>
      <c r="BJ57" s="11"/>
      <c r="BK57" s="10"/>
      <c r="BL57" s="7">
        <v>2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2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135</v>
      </c>
      <c r="E58" s="3" t="s">
        <v>136</v>
      </c>
      <c r="F58" s="6">
        <f t="shared" si="52"/>
        <v>1</v>
      </c>
      <c r="G58" s="6">
        <f t="shared" si="53"/>
        <v>1</v>
      </c>
      <c r="H58" s="6">
        <f t="shared" si="54"/>
        <v>30</v>
      </c>
      <c r="I58" s="6">
        <f t="shared" si="55"/>
        <v>15</v>
      </c>
      <c r="J58" s="6">
        <f t="shared" si="56"/>
        <v>0</v>
      </c>
      <c r="K58" s="6">
        <f t="shared" si="57"/>
        <v>0</v>
      </c>
      <c r="L58" s="6">
        <f t="shared" si="58"/>
        <v>15</v>
      </c>
      <c r="M58" s="6">
        <f t="shared" si="59"/>
        <v>0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2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>
        <v>15</v>
      </c>
      <c r="AN58" s="10" t="s">
        <v>69</v>
      </c>
      <c r="AO58" s="11"/>
      <c r="AP58" s="10"/>
      <c r="AQ58" s="11"/>
      <c r="AR58" s="10"/>
      <c r="AS58" s="7">
        <v>1</v>
      </c>
      <c r="AT58" s="11">
        <v>15</v>
      </c>
      <c r="AU58" s="10" t="s">
        <v>60</v>
      </c>
      <c r="AV58" s="11"/>
      <c r="AW58" s="10"/>
      <c r="AX58" s="11"/>
      <c r="AY58" s="10"/>
      <c r="AZ58" s="11"/>
      <c r="BA58" s="10"/>
      <c r="BB58" s="11"/>
      <c r="BC58" s="10"/>
      <c r="BD58" s="7">
        <v>2</v>
      </c>
      <c r="BE58" s="7">
        <f t="shared" si="66"/>
        <v>3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7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137</v>
      </c>
      <c r="E59" s="3" t="s">
        <v>138</v>
      </c>
      <c r="F59" s="6">
        <f t="shared" si="52"/>
        <v>0</v>
      </c>
      <c r="G59" s="6">
        <f t="shared" si="53"/>
        <v>2</v>
      </c>
      <c r="H59" s="6">
        <f t="shared" si="54"/>
        <v>30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15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3</v>
      </c>
      <c r="R59" s="7">
        <f t="shared" si="64"/>
        <v>2</v>
      </c>
      <c r="S59" s="7">
        <v>1.2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0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>
        <v>15</v>
      </c>
      <c r="DL59" s="10" t="s">
        <v>60</v>
      </c>
      <c r="DM59" s="11"/>
      <c r="DN59" s="10"/>
      <c r="DO59" s="11"/>
      <c r="DP59" s="10"/>
      <c r="DQ59" s="7">
        <v>1</v>
      </c>
      <c r="DR59" s="11">
        <v>15</v>
      </c>
      <c r="DS59" s="10" t="s">
        <v>60</v>
      </c>
      <c r="DT59" s="11"/>
      <c r="DU59" s="10"/>
      <c r="DV59" s="11"/>
      <c r="DW59" s="10"/>
      <c r="DX59" s="11"/>
      <c r="DY59" s="10"/>
      <c r="DZ59" s="11"/>
      <c r="EA59" s="10"/>
      <c r="EB59" s="7">
        <v>2</v>
      </c>
      <c r="EC59" s="7">
        <f t="shared" si="70"/>
        <v>3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139</v>
      </c>
      <c r="E60" s="3" t="s">
        <v>140</v>
      </c>
      <c r="F60" s="6">
        <f t="shared" si="52"/>
        <v>0</v>
      </c>
      <c r="G60" s="6">
        <f t="shared" si="53"/>
        <v>2</v>
      </c>
      <c r="H60" s="6">
        <f t="shared" si="54"/>
        <v>30</v>
      </c>
      <c r="I60" s="6">
        <f t="shared" si="55"/>
        <v>15</v>
      </c>
      <c r="J60" s="6">
        <f t="shared" si="56"/>
        <v>15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2</v>
      </c>
      <c r="R60" s="7">
        <f t="shared" si="64"/>
        <v>0</v>
      </c>
      <c r="S60" s="7">
        <v>1.2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>
        <v>15</v>
      </c>
      <c r="BZ60" s="10" t="s">
        <v>60</v>
      </c>
      <c r="CA60" s="11">
        <v>15</v>
      </c>
      <c r="CB60" s="10" t="s">
        <v>60</v>
      </c>
      <c r="CC60" s="11"/>
      <c r="CD60" s="10"/>
      <c r="CE60" s="7">
        <v>2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2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141</v>
      </c>
      <c r="E61" s="3" t="s">
        <v>142</v>
      </c>
      <c r="F61" s="6">
        <f t="shared" si="52"/>
        <v>0</v>
      </c>
      <c r="G61" s="6">
        <f t="shared" si="53"/>
        <v>2</v>
      </c>
      <c r="H61" s="6">
        <f t="shared" si="54"/>
        <v>30</v>
      </c>
      <c r="I61" s="6">
        <f t="shared" si="55"/>
        <v>15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0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60</v>
      </c>
      <c r="CA61" s="11">
        <v>15</v>
      </c>
      <c r="CB61" s="10" t="s">
        <v>60</v>
      </c>
      <c r="CC61" s="11"/>
      <c r="CD61" s="10"/>
      <c r="CE61" s="7">
        <v>2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2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143</v>
      </c>
      <c r="E62" s="3" t="s">
        <v>144</v>
      </c>
      <c r="F62" s="6">
        <f t="shared" si="52"/>
        <v>0</v>
      </c>
      <c r="G62" s="6">
        <f t="shared" si="53"/>
        <v>2</v>
      </c>
      <c r="H62" s="6">
        <f t="shared" si="54"/>
        <v>45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30</v>
      </c>
      <c r="O62" s="6">
        <f t="shared" si="61"/>
        <v>0</v>
      </c>
      <c r="P62" s="6">
        <f t="shared" si="62"/>
        <v>0</v>
      </c>
      <c r="Q62" s="7">
        <f t="shared" si="63"/>
        <v>5</v>
      </c>
      <c r="R62" s="7">
        <f t="shared" si="64"/>
        <v>3</v>
      </c>
      <c r="S62" s="7">
        <v>2.2000000000000002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7"/>
        <v>0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>
        <v>15</v>
      </c>
      <c r="CS62" s="10" t="s">
        <v>60</v>
      </c>
      <c r="CT62" s="11"/>
      <c r="CU62" s="10"/>
      <c r="CV62" s="11"/>
      <c r="CW62" s="10"/>
      <c r="CX62" s="7">
        <v>2</v>
      </c>
      <c r="CY62" s="11"/>
      <c r="CZ62" s="10"/>
      <c r="DA62" s="11"/>
      <c r="DB62" s="10"/>
      <c r="DC62" s="11">
        <v>30</v>
      </c>
      <c r="DD62" s="10" t="s">
        <v>60</v>
      </c>
      <c r="DE62" s="11"/>
      <c r="DF62" s="10"/>
      <c r="DG62" s="11"/>
      <c r="DH62" s="10"/>
      <c r="DI62" s="7">
        <v>3</v>
      </c>
      <c r="DJ62" s="7">
        <f t="shared" si="69"/>
        <v>5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145</v>
      </c>
      <c r="E63" s="3" t="s">
        <v>146</v>
      </c>
      <c r="F63" s="6">
        <f t="shared" si="52"/>
        <v>0</v>
      </c>
      <c r="G63" s="6">
        <f t="shared" si="53"/>
        <v>1</v>
      </c>
      <c r="H63" s="6">
        <f t="shared" si="54"/>
        <v>15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2</v>
      </c>
      <c r="R63" s="7">
        <f t="shared" si="64"/>
        <v>0</v>
      </c>
      <c r="S63" s="7">
        <v>0.6</v>
      </c>
      <c r="T63" s="11">
        <v>15</v>
      </c>
      <c r="U63" s="10" t="s">
        <v>60</v>
      </c>
      <c r="V63" s="11"/>
      <c r="W63" s="10"/>
      <c r="X63" s="11"/>
      <c r="Y63" s="10"/>
      <c r="Z63" s="7">
        <v>2</v>
      </c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2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/>
      <c r="CS63" s="10"/>
      <c r="CT63" s="11"/>
      <c r="CU63" s="10"/>
      <c r="CV63" s="11"/>
      <c r="CW63" s="10"/>
      <c r="CX63" s="7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0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147</v>
      </c>
      <c r="E64" s="3" t="s">
        <v>148</v>
      </c>
      <c r="F64" s="6">
        <f t="shared" si="52"/>
        <v>0</v>
      </c>
      <c r="G64" s="6">
        <f t="shared" si="53"/>
        <v>2</v>
      </c>
      <c r="H64" s="6">
        <f t="shared" si="54"/>
        <v>60</v>
      </c>
      <c r="I64" s="6">
        <f t="shared" si="55"/>
        <v>30</v>
      </c>
      <c r="J64" s="6">
        <f t="shared" si="56"/>
        <v>0</v>
      </c>
      <c r="K64" s="6">
        <f t="shared" si="57"/>
        <v>0</v>
      </c>
      <c r="L64" s="6">
        <f t="shared" si="58"/>
        <v>0</v>
      </c>
      <c r="M64" s="6">
        <f t="shared" si="59"/>
        <v>0</v>
      </c>
      <c r="N64" s="6">
        <f t="shared" si="60"/>
        <v>30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2</v>
      </c>
      <c r="S64" s="7">
        <v>3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>
        <v>30</v>
      </c>
      <c r="BZ64" s="10" t="s">
        <v>60</v>
      </c>
      <c r="CA64" s="11"/>
      <c r="CB64" s="10"/>
      <c r="CC64" s="11"/>
      <c r="CD64" s="10"/>
      <c r="CE64" s="7">
        <v>2</v>
      </c>
      <c r="CF64" s="11"/>
      <c r="CG64" s="10"/>
      <c r="CH64" s="11"/>
      <c r="CI64" s="10"/>
      <c r="CJ64" s="11">
        <v>30</v>
      </c>
      <c r="CK64" s="10" t="s">
        <v>60</v>
      </c>
      <c r="CL64" s="11"/>
      <c r="CM64" s="10"/>
      <c r="CN64" s="11"/>
      <c r="CO64" s="10"/>
      <c r="CP64" s="7">
        <v>2</v>
      </c>
      <c r="CQ64" s="7">
        <f t="shared" si="68"/>
        <v>4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/>
      <c r="DL64" s="10"/>
      <c r="DM64" s="11"/>
      <c r="DN64" s="10"/>
      <c r="DO64" s="11"/>
      <c r="DP64" s="10"/>
      <c r="DQ64" s="7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0"/>
        <v>0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149</v>
      </c>
      <c r="E65" s="3" t="s">
        <v>150</v>
      </c>
      <c r="F65" s="6">
        <f t="shared" si="52"/>
        <v>1</v>
      </c>
      <c r="G65" s="6">
        <f t="shared" si="53"/>
        <v>1</v>
      </c>
      <c r="H65" s="6">
        <f t="shared" si="54"/>
        <v>60</v>
      </c>
      <c r="I65" s="6">
        <f t="shared" si="55"/>
        <v>30</v>
      </c>
      <c r="J65" s="6">
        <f t="shared" si="56"/>
        <v>0</v>
      </c>
      <c r="K65" s="6">
        <f t="shared" si="57"/>
        <v>0</v>
      </c>
      <c r="L65" s="6">
        <f t="shared" si="58"/>
        <v>30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4</v>
      </c>
      <c r="R65" s="7">
        <f t="shared" si="64"/>
        <v>2</v>
      </c>
      <c r="S65" s="7">
        <v>3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7"/>
        <v>0</v>
      </c>
      <c r="BY65" s="11">
        <v>30</v>
      </c>
      <c r="BZ65" s="10" t="s">
        <v>69</v>
      </c>
      <c r="CA65" s="11"/>
      <c r="CB65" s="10"/>
      <c r="CC65" s="11"/>
      <c r="CD65" s="10"/>
      <c r="CE65" s="7">
        <v>2</v>
      </c>
      <c r="CF65" s="11">
        <v>30</v>
      </c>
      <c r="CG65" s="10" t="s">
        <v>60</v>
      </c>
      <c r="CH65" s="11"/>
      <c r="CI65" s="10"/>
      <c r="CJ65" s="11"/>
      <c r="CK65" s="10"/>
      <c r="CL65" s="11"/>
      <c r="CM65" s="10"/>
      <c r="CN65" s="11"/>
      <c r="CO65" s="10"/>
      <c r="CP65" s="7">
        <v>2</v>
      </c>
      <c r="CQ65" s="7">
        <f t="shared" si="68"/>
        <v>4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/>
      <c r="B66" s="6"/>
      <c r="C66" s="6"/>
      <c r="D66" s="6" t="s">
        <v>151</v>
      </c>
      <c r="E66" s="3" t="s">
        <v>152</v>
      </c>
      <c r="F66" s="6">
        <f t="shared" si="52"/>
        <v>1</v>
      </c>
      <c r="G66" s="6">
        <f t="shared" si="53"/>
        <v>1</v>
      </c>
      <c r="H66" s="6">
        <f t="shared" si="54"/>
        <v>45</v>
      </c>
      <c r="I66" s="6">
        <f t="shared" si="55"/>
        <v>30</v>
      </c>
      <c r="J66" s="6">
        <f t="shared" si="56"/>
        <v>0</v>
      </c>
      <c r="K66" s="6">
        <f t="shared" si="57"/>
        <v>0</v>
      </c>
      <c r="L66" s="6">
        <f t="shared" si="58"/>
        <v>0</v>
      </c>
      <c r="M66" s="6">
        <f t="shared" si="59"/>
        <v>0</v>
      </c>
      <c r="N66" s="6">
        <f t="shared" si="60"/>
        <v>15</v>
      </c>
      <c r="O66" s="6">
        <f t="shared" si="61"/>
        <v>0</v>
      </c>
      <c r="P66" s="6">
        <f t="shared" si="62"/>
        <v>0</v>
      </c>
      <c r="Q66" s="7">
        <f t="shared" si="63"/>
        <v>3</v>
      </c>
      <c r="R66" s="7">
        <f t="shared" si="64"/>
        <v>1</v>
      </c>
      <c r="S66" s="7">
        <v>2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8"/>
        <v>0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>
        <v>30</v>
      </c>
      <c r="DL66" s="10" t="s">
        <v>69</v>
      </c>
      <c r="DM66" s="11"/>
      <c r="DN66" s="10"/>
      <c r="DO66" s="11"/>
      <c r="DP66" s="10"/>
      <c r="DQ66" s="7">
        <v>2</v>
      </c>
      <c r="DR66" s="11"/>
      <c r="DS66" s="10"/>
      <c r="DT66" s="11"/>
      <c r="DU66" s="10"/>
      <c r="DV66" s="11">
        <v>15</v>
      </c>
      <c r="DW66" s="10" t="s">
        <v>60</v>
      </c>
      <c r="DX66" s="11"/>
      <c r="DY66" s="10"/>
      <c r="DZ66" s="11"/>
      <c r="EA66" s="10"/>
      <c r="EB66" s="7">
        <v>1</v>
      </c>
      <c r="EC66" s="7">
        <f t="shared" si="70"/>
        <v>3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/>
      <c r="B67" s="6"/>
      <c r="C67" s="6"/>
      <c r="D67" s="6" t="s">
        <v>153</v>
      </c>
      <c r="E67" s="3" t="s">
        <v>154</v>
      </c>
      <c r="F67" s="6">
        <f t="shared" si="52"/>
        <v>0</v>
      </c>
      <c r="G67" s="6">
        <f t="shared" si="53"/>
        <v>1</v>
      </c>
      <c r="H67" s="6">
        <f t="shared" si="54"/>
        <v>45</v>
      </c>
      <c r="I67" s="6">
        <f t="shared" si="55"/>
        <v>0</v>
      </c>
      <c r="J67" s="6">
        <f t="shared" si="56"/>
        <v>0</v>
      </c>
      <c r="K67" s="6">
        <f t="shared" si="57"/>
        <v>0</v>
      </c>
      <c r="L67" s="6">
        <f t="shared" si="58"/>
        <v>45</v>
      </c>
      <c r="M67" s="6">
        <f t="shared" si="59"/>
        <v>0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7">
        <f t="shared" si="63"/>
        <v>3</v>
      </c>
      <c r="R67" s="7">
        <f t="shared" si="64"/>
        <v>3</v>
      </c>
      <c r="S67" s="7">
        <v>2.2000000000000002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/>
      <c r="BZ67" s="10"/>
      <c r="CA67" s="11"/>
      <c r="CB67" s="10"/>
      <c r="CC67" s="11"/>
      <c r="CD67" s="10"/>
      <c r="CE67" s="7"/>
      <c r="CF67" s="11">
        <v>45</v>
      </c>
      <c r="CG67" s="10" t="s">
        <v>60</v>
      </c>
      <c r="CH67" s="11"/>
      <c r="CI67" s="10"/>
      <c r="CJ67" s="11"/>
      <c r="CK67" s="10"/>
      <c r="CL67" s="11"/>
      <c r="CM67" s="10"/>
      <c r="CN67" s="11"/>
      <c r="CO67" s="10"/>
      <c r="CP67" s="7">
        <v>3</v>
      </c>
      <c r="CQ67" s="7">
        <f t="shared" si="68"/>
        <v>3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/>
      <c r="B68" s="6"/>
      <c r="C68" s="6"/>
      <c r="D68" s="6" t="s">
        <v>155</v>
      </c>
      <c r="E68" s="3" t="s">
        <v>156</v>
      </c>
      <c r="F68" s="6">
        <f t="shared" si="52"/>
        <v>0</v>
      </c>
      <c r="G68" s="6">
        <f t="shared" si="53"/>
        <v>2</v>
      </c>
      <c r="H68" s="6">
        <f t="shared" si="54"/>
        <v>45</v>
      </c>
      <c r="I68" s="6">
        <f t="shared" si="55"/>
        <v>15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30</v>
      </c>
      <c r="O68" s="6">
        <f t="shared" si="61"/>
        <v>0</v>
      </c>
      <c r="P68" s="6">
        <f t="shared" si="62"/>
        <v>0</v>
      </c>
      <c r="Q68" s="7">
        <f t="shared" si="63"/>
        <v>3</v>
      </c>
      <c r="R68" s="7">
        <f t="shared" si="64"/>
        <v>2</v>
      </c>
      <c r="S68" s="7">
        <v>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>
        <v>15</v>
      </c>
      <c r="BZ68" s="10" t="s">
        <v>60</v>
      </c>
      <c r="CA68" s="11"/>
      <c r="CB68" s="10"/>
      <c r="CC68" s="11"/>
      <c r="CD68" s="10"/>
      <c r="CE68" s="7">
        <v>1</v>
      </c>
      <c r="CF68" s="11"/>
      <c r="CG68" s="10"/>
      <c r="CH68" s="11"/>
      <c r="CI68" s="10"/>
      <c r="CJ68" s="11">
        <v>30</v>
      </c>
      <c r="CK68" s="10" t="s">
        <v>60</v>
      </c>
      <c r="CL68" s="11"/>
      <c r="CM68" s="10"/>
      <c r="CN68" s="11"/>
      <c r="CO68" s="10"/>
      <c r="CP68" s="7">
        <v>2</v>
      </c>
      <c r="CQ68" s="7">
        <f t="shared" si="68"/>
        <v>3</v>
      </c>
      <c r="CR68" s="11"/>
      <c r="CS68" s="10"/>
      <c r="CT68" s="11"/>
      <c r="CU68" s="10"/>
      <c r="CV68" s="11"/>
      <c r="CW68" s="10"/>
      <c r="CX68" s="7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0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/>
      <c r="B69" s="6"/>
      <c r="C69" s="6"/>
      <c r="D69" s="6" t="s">
        <v>157</v>
      </c>
      <c r="E69" s="3" t="s">
        <v>158</v>
      </c>
      <c r="F69" s="6">
        <f t="shared" si="52"/>
        <v>1</v>
      </c>
      <c r="G69" s="6">
        <f t="shared" si="53"/>
        <v>1</v>
      </c>
      <c r="H69" s="6">
        <f t="shared" si="54"/>
        <v>60</v>
      </c>
      <c r="I69" s="6">
        <f t="shared" si="55"/>
        <v>15</v>
      </c>
      <c r="J69" s="6">
        <f t="shared" si="56"/>
        <v>0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45</v>
      </c>
      <c r="O69" s="6">
        <f t="shared" si="61"/>
        <v>0</v>
      </c>
      <c r="P69" s="6">
        <f t="shared" si="62"/>
        <v>0</v>
      </c>
      <c r="Q69" s="7">
        <f t="shared" si="63"/>
        <v>5</v>
      </c>
      <c r="R69" s="7">
        <f t="shared" si="64"/>
        <v>3</v>
      </c>
      <c r="S69" s="7">
        <v>2.8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v>15</v>
      </c>
      <c r="CS69" s="10" t="s">
        <v>69</v>
      </c>
      <c r="CT69" s="11"/>
      <c r="CU69" s="10"/>
      <c r="CV69" s="11"/>
      <c r="CW69" s="10"/>
      <c r="CX69" s="7">
        <v>2</v>
      </c>
      <c r="CY69" s="11"/>
      <c r="CZ69" s="10"/>
      <c r="DA69" s="11"/>
      <c r="DB69" s="10"/>
      <c r="DC69" s="11">
        <v>45</v>
      </c>
      <c r="DD69" s="10" t="s">
        <v>60</v>
      </c>
      <c r="DE69" s="11"/>
      <c r="DF69" s="10"/>
      <c r="DG69" s="11"/>
      <c r="DH69" s="10"/>
      <c r="DI69" s="7">
        <v>3</v>
      </c>
      <c r="DJ69" s="7">
        <f t="shared" si="69"/>
        <v>5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/>
      <c r="B70" s="6"/>
      <c r="C70" s="6"/>
      <c r="D70" s="6" t="s">
        <v>159</v>
      </c>
      <c r="E70" s="3" t="s">
        <v>160</v>
      </c>
      <c r="F70" s="6">
        <f t="shared" si="52"/>
        <v>1</v>
      </c>
      <c r="G70" s="6">
        <f t="shared" si="53"/>
        <v>1</v>
      </c>
      <c r="H70" s="6">
        <f t="shared" si="54"/>
        <v>75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0</v>
      </c>
      <c r="M70" s="6">
        <f t="shared" si="59"/>
        <v>0</v>
      </c>
      <c r="N70" s="6">
        <f t="shared" si="60"/>
        <v>45</v>
      </c>
      <c r="O70" s="6">
        <f t="shared" si="61"/>
        <v>0</v>
      </c>
      <c r="P70" s="6">
        <f t="shared" si="62"/>
        <v>0</v>
      </c>
      <c r="Q70" s="7">
        <f t="shared" si="63"/>
        <v>6</v>
      </c>
      <c r="R70" s="7">
        <f t="shared" si="64"/>
        <v>4</v>
      </c>
      <c r="S70" s="7">
        <v>3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>
        <v>30</v>
      </c>
      <c r="CS70" s="10" t="s">
        <v>69</v>
      </c>
      <c r="CT70" s="11"/>
      <c r="CU70" s="10"/>
      <c r="CV70" s="11"/>
      <c r="CW70" s="10"/>
      <c r="CX70" s="7">
        <v>2</v>
      </c>
      <c r="CY70" s="11"/>
      <c r="CZ70" s="10"/>
      <c r="DA70" s="11"/>
      <c r="DB70" s="10"/>
      <c r="DC70" s="11">
        <v>45</v>
      </c>
      <c r="DD70" s="10" t="s">
        <v>60</v>
      </c>
      <c r="DE70" s="11"/>
      <c r="DF70" s="10"/>
      <c r="DG70" s="11"/>
      <c r="DH70" s="10"/>
      <c r="DI70" s="7">
        <v>4</v>
      </c>
      <c r="DJ70" s="7">
        <f t="shared" si="69"/>
        <v>6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0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1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/>
      <c r="B71" s="6"/>
      <c r="C71" s="6"/>
      <c r="D71" s="6" t="s">
        <v>161</v>
      </c>
      <c r="E71" s="3" t="s">
        <v>162</v>
      </c>
      <c r="F71" s="6">
        <f t="shared" si="52"/>
        <v>0</v>
      </c>
      <c r="G71" s="6">
        <f t="shared" si="53"/>
        <v>2</v>
      </c>
      <c r="H71" s="6">
        <f t="shared" si="54"/>
        <v>45</v>
      </c>
      <c r="I71" s="6">
        <f t="shared" si="55"/>
        <v>30</v>
      </c>
      <c r="J71" s="6">
        <f t="shared" si="56"/>
        <v>0</v>
      </c>
      <c r="K71" s="6">
        <f t="shared" si="57"/>
        <v>0</v>
      </c>
      <c r="L71" s="6">
        <f t="shared" si="58"/>
        <v>15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3</v>
      </c>
      <c r="R71" s="7">
        <f t="shared" si="64"/>
        <v>1</v>
      </c>
      <c r="S71" s="7">
        <v>2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>
        <v>30</v>
      </c>
      <c r="BZ71" s="10" t="s">
        <v>60</v>
      </c>
      <c r="CA71" s="11"/>
      <c r="CB71" s="10"/>
      <c r="CC71" s="11"/>
      <c r="CD71" s="10"/>
      <c r="CE71" s="7">
        <v>2</v>
      </c>
      <c r="CF71" s="11">
        <v>15</v>
      </c>
      <c r="CG71" s="10" t="s">
        <v>60</v>
      </c>
      <c r="CH71" s="11"/>
      <c r="CI71" s="10"/>
      <c r="CJ71" s="11"/>
      <c r="CK71" s="10"/>
      <c r="CL71" s="11"/>
      <c r="CM71" s="10"/>
      <c r="CN71" s="11"/>
      <c r="CO71" s="10"/>
      <c r="CP71" s="7">
        <v>1</v>
      </c>
      <c r="CQ71" s="7">
        <f t="shared" si="68"/>
        <v>3</v>
      </c>
      <c r="CR71" s="11"/>
      <c r="CS71" s="10"/>
      <c r="CT71" s="11"/>
      <c r="CU71" s="10"/>
      <c r="CV71" s="11"/>
      <c r="CW71" s="10"/>
      <c r="CX71" s="7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0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2"/>
        <v>0</v>
      </c>
    </row>
    <row r="72" spans="1:171" x14ac:dyDescent="0.2">
      <c r="A72" s="6"/>
      <c r="B72" s="6"/>
      <c r="C72" s="6"/>
      <c r="D72" s="6" t="s">
        <v>163</v>
      </c>
      <c r="E72" s="3" t="s">
        <v>164</v>
      </c>
      <c r="F72" s="6">
        <f t="shared" si="52"/>
        <v>0</v>
      </c>
      <c r="G72" s="6">
        <f t="shared" si="53"/>
        <v>2</v>
      </c>
      <c r="H72" s="6">
        <f t="shared" si="54"/>
        <v>45</v>
      </c>
      <c r="I72" s="6">
        <f t="shared" si="55"/>
        <v>15</v>
      </c>
      <c r="J72" s="6">
        <f t="shared" si="56"/>
        <v>0</v>
      </c>
      <c r="K72" s="6">
        <f t="shared" si="57"/>
        <v>0</v>
      </c>
      <c r="L72" s="6">
        <f t="shared" si="58"/>
        <v>0</v>
      </c>
      <c r="M72" s="6">
        <f t="shared" si="59"/>
        <v>0</v>
      </c>
      <c r="N72" s="6">
        <f t="shared" si="60"/>
        <v>30</v>
      </c>
      <c r="O72" s="6">
        <f t="shared" si="61"/>
        <v>0</v>
      </c>
      <c r="P72" s="6">
        <f t="shared" si="62"/>
        <v>0</v>
      </c>
      <c r="Q72" s="7">
        <f t="shared" si="63"/>
        <v>3</v>
      </c>
      <c r="R72" s="7">
        <f t="shared" si="64"/>
        <v>2</v>
      </c>
      <c r="S72" s="7">
        <v>2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>
        <v>15</v>
      </c>
      <c r="BZ72" s="10" t="s">
        <v>60</v>
      </c>
      <c r="CA72" s="11"/>
      <c r="CB72" s="10"/>
      <c r="CC72" s="11"/>
      <c r="CD72" s="10"/>
      <c r="CE72" s="7">
        <v>1</v>
      </c>
      <c r="CF72" s="11"/>
      <c r="CG72" s="10"/>
      <c r="CH72" s="11"/>
      <c r="CI72" s="10"/>
      <c r="CJ72" s="11">
        <v>30</v>
      </c>
      <c r="CK72" s="10" t="s">
        <v>60</v>
      </c>
      <c r="CL72" s="11"/>
      <c r="CM72" s="10"/>
      <c r="CN72" s="11"/>
      <c r="CO72" s="10"/>
      <c r="CP72" s="7">
        <v>2</v>
      </c>
      <c r="CQ72" s="7">
        <f t="shared" si="68"/>
        <v>3</v>
      </c>
      <c r="CR72" s="11"/>
      <c r="CS72" s="10"/>
      <c r="CT72" s="11"/>
      <c r="CU72" s="10"/>
      <c r="CV72" s="11"/>
      <c r="CW72" s="10"/>
      <c r="CX72" s="7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9"/>
        <v>0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70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x14ac:dyDescent="0.2">
      <c r="A73" s="6"/>
      <c r="B73" s="6"/>
      <c r="C73" s="6"/>
      <c r="D73" s="6" t="s">
        <v>165</v>
      </c>
      <c r="E73" s="3" t="s">
        <v>166</v>
      </c>
      <c r="F73" s="6">
        <f t="shared" si="52"/>
        <v>0</v>
      </c>
      <c r="G73" s="6">
        <f t="shared" si="53"/>
        <v>1</v>
      </c>
      <c r="H73" s="6">
        <f t="shared" si="54"/>
        <v>30</v>
      </c>
      <c r="I73" s="6">
        <f t="shared" si="55"/>
        <v>0</v>
      </c>
      <c r="J73" s="6">
        <f t="shared" si="56"/>
        <v>0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30</v>
      </c>
      <c r="O73" s="6">
        <f t="shared" si="61"/>
        <v>0</v>
      </c>
      <c r="P73" s="6">
        <f t="shared" si="62"/>
        <v>0</v>
      </c>
      <c r="Q73" s="7">
        <f t="shared" si="63"/>
        <v>2</v>
      </c>
      <c r="R73" s="7">
        <f t="shared" si="64"/>
        <v>2</v>
      </c>
      <c r="S73" s="7">
        <v>1.2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5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6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7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8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9"/>
        <v>0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>
        <v>30</v>
      </c>
      <c r="DW73" s="10" t="s">
        <v>60</v>
      </c>
      <c r="DX73" s="11"/>
      <c r="DY73" s="10"/>
      <c r="DZ73" s="11"/>
      <c r="EA73" s="10"/>
      <c r="EB73" s="7">
        <v>2</v>
      </c>
      <c r="EC73" s="7">
        <f t="shared" si="70"/>
        <v>2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71"/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2"/>
        <v>0</v>
      </c>
    </row>
    <row r="74" spans="1:171" x14ac:dyDescent="0.2">
      <c r="A74" s="6"/>
      <c r="B74" s="6"/>
      <c r="C74" s="6"/>
      <c r="D74" s="6" t="s">
        <v>167</v>
      </c>
      <c r="E74" s="3" t="s">
        <v>168</v>
      </c>
      <c r="F74" s="6">
        <f t="shared" si="52"/>
        <v>0</v>
      </c>
      <c r="G74" s="6">
        <f t="shared" si="53"/>
        <v>1</v>
      </c>
      <c r="H74" s="6">
        <f t="shared" si="54"/>
        <v>30</v>
      </c>
      <c r="I74" s="6">
        <f t="shared" si="55"/>
        <v>0</v>
      </c>
      <c r="J74" s="6">
        <f t="shared" si="56"/>
        <v>0</v>
      </c>
      <c r="K74" s="6">
        <f t="shared" si="57"/>
        <v>30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7">
        <f t="shared" si="63"/>
        <v>2</v>
      </c>
      <c r="R74" s="7">
        <f t="shared" si="64"/>
        <v>0</v>
      </c>
      <c r="S74" s="7">
        <v>1.2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5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6"/>
        <v>0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7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8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9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70"/>
        <v>0</v>
      </c>
      <c r="ED74" s="11"/>
      <c r="EE74" s="10"/>
      <c r="EF74" s="11"/>
      <c r="EG74" s="10"/>
      <c r="EH74" s="11">
        <v>30</v>
      </c>
      <c r="EI74" s="10" t="s">
        <v>60</v>
      </c>
      <c r="EJ74" s="7">
        <v>2</v>
      </c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71"/>
        <v>2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2"/>
        <v>0</v>
      </c>
    </row>
    <row r="75" spans="1:171" x14ac:dyDescent="0.2">
      <c r="A75" s="6"/>
      <c r="B75" s="6"/>
      <c r="C75" s="6"/>
      <c r="D75" s="6" t="s">
        <v>169</v>
      </c>
      <c r="E75" s="3" t="s">
        <v>170</v>
      </c>
      <c r="F75" s="6">
        <f t="shared" si="52"/>
        <v>1</v>
      </c>
      <c r="G75" s="6">
        <f t="shared" si="53"/>
        <v>0</v>
      </c>
      <c r="H75" s="6">
        <f t="shared" si="54"/>
        <v>0</v>
      </c>
      <c r="I75" s="6">
        <f t="shared" si="55"/>
        <v>0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0</v>
      </c>
      <c r="O75" s="6">
        <f t="shared" si="61"/>
        <v>0</v>
      </c>
      <c r="P75" s="6">
        <f t="shared" si="62"/>
        <v>0</v>
      </c>
      <c r="Q75" s="7">
        <f t="shared" si="63"/>
        <v>15</v>
      </c>
      <c r="R75" s="7">
        <f t="shared" si="64"/>
        <v>15</v>
      </c>
      <c r="S75" s="7">
        <v>2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65"/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66"/>
        <v>0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67"/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68"/>
        <v>0</v>
      </c>
      <c r="CR75" s="11"/>
      <c r="CS75" s="10"/>
      <c r="CT75" s="11"/>
      <c r="CU75" s="10"/>
      <c r="CV75" s="11"/>
      <c r="CW75" s="10"/>
      <c r="CX75" s="7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69"/>
        <v>0</v>
      </c>
      <c r="DK75" s="11"/>
      <c r="DL75" s="10"/>
      <c r="DM75" s="11"/>
      <c r="DN75" s="10"/>
      <c r="DO75" s="11"/>
      <c r="DP75" s="10"/>
      <c r="DQ75" s="7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70"/>
        <v>0</v>
      </c>
      <c r="ED75" s="11"/>
      <c r="EE75" s="10"/>
      <c r="EF75" s="11"/>
      <c r="EG75" s="10"/>
      <c r="EH75" s="11"/>
      <c r="EI75" s="10"/>
      <c r="EJ75" s="7"/>
      <c r="EK75" s="11"/>
      <c r="EL75" s="10"/>
      <c r="EM75" s="11"/>
      <c r="EN75" s="10"/>
      <c r="EO75" s="11"/>
      <c r="EP75" s="10"/>
      <c r="EQ75" s="11">
        <v>0</v>
      </c>
      <c r="ER75" s="10" t="s">
        <v>69</v>
      </c>
      <c r="ES75" s="11"/>
      <c r="ET75" s="10"/>
      <c r="EU75" s="7">
        <v>15</v>
      </c>
      <c r="EV75" s="7">
        <f t="shared" si="71"/>
        <v>15</v>
      </c>
      <c r="EW75" s="11"/>
      <c r="EX75" s="10"/>
      <c r="EY75" s="11"/>
      <c r="EZ75" s="10"/>
      <c r="FA75" s="11"/>
      <c r="FB75" s="10"/>
      <c r="FC75" s="7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72"/>
        <v>0</v>
      </c>
    </row>
    <row r="76" spans="1:171" x14ac:dyDescent="0.2">
      <c r="A76" s="6">
        <v>6</v>
      </c>
      <c r="B76" s="6">
        <v>1</v>
      </c>
      <c r="C76" s="6"/>
      <c r="D76" s="6"/>
      <c r="E76" s="3" t="s">
        <v>171</v>
      </c>
      <c r="F76" s="6">
        <f>$B$76*COUNTIF(T76:FM76,"e")</f>
        <v>0</v>
      </c>
      <c r="G76" s="6">
        <f>$B$76*COUNTIF(T76:FM76,"z")</f>
        <v>2</v>
      </c>
      <c r="H76" s="6">
        <f t="shared" si="54"/>
        <v>45</v>
      </c>
      <c r="I76" s="6">
        <f t="shared" si="55"/>
        <v>30</v>
      </c>
      <c r="J76" s="6">
        <f t="shared" si="56"/>
        <v>0</v>
      </c>
      <c r="K76" s="6">
        <f t="shared" si="57"/>
        <v>0</v>
      </c>
      <c r="L76" s="6">
        <f t="shared" si="58"/>
        <v>0</v>
      </c>
      <c r="M76" s="6">
        <f t="shared" si="59"/>
        <v>0</v>
      </c>
      <c r="N76" s="6">
        <f t="shared" si="60"/>
        <v>15</v>
      </c>
      <c r="O76" s="6">
        <f t="shared" si="61"/>
        <v>0</v>
      </c>
      <c r="P76" s="6">
        <f t="shared" si="62"/>
        <v>0</v>
      </c>
      <c r="Q76" s="7">
        <f t="shared" si="63"/>
        <v>4</v>
      </c>
      <c r="R76" s="7">
        <f t="shared" si="64"/>
        <v>2</v>
      </c>
      <c r="S76" s="7">
        <f>$B$76*2</f>
        <v>2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65"/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66"/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67"/>
        <v>0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68"/>
        <v>0</v>
      </c>
      <c r="CR76" s="11"/>
      <c r="CS76" s="10"/>
      <c r="CT76" s="11"/>
      <c r="CU76" s="10"/>
      <c r="CV76" s="11"/>
      <c r="CW76" s="10"/>
      <c r="CX76" s="7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69"/>
        <v>0</v>
      </c>
      <c r="DK76" s="11">
        <f>$B$76*30</f>
        <v>30</v>
      </c>
      <c r="DL76" s="10" t="s">
        <v>60</v>
      </c>
      <c r="DM76" s="11"/>
      <c r="DN76" s="10"/>
      <c r="DO76" s="11"/>
      <c r="DP76" s="10"/>
      <c r="DQ76" s="7">
        <f>$B$76*2</f>
        <v>2</v>
      </c>
      <c r="DR76" s="11"/>
      <c r="DS76" s="10"/>
      <c r="DT76" s="11"/>
      <c r="DU76" s="10"/>
      <c r="DV76" s="11">
        <f>$B$76*15</f>
        <v>15</v>
      </c>
      <c r="DW76" s="10" t="s">
        <v>60</v>
      </c>
      <c r="DX76" s="11"/>
      <c r="DY76" s="10"/>
      <c r="DZ76" s="11"/>
      <c r="EA76" s="10"/>
      <c r="EB76" s="7">
        <f>$B$76*2</f>
        <v>2</v>
      </c>
      <c r="EC76" s="7">
        <f t="shared" si="70"/>
        <v>4</v>
      </c>
      <c r="ED76" s="11"/>
      <c r="EE76" s="10"/>
      <c r="EF76" s="11"/>
      <c r="EG76" s="10"/>
      <c r="EH76" s="11"/>
      <c r="EI76" s="10"/>
      <c r="EJ76" s="7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71"/>
        <v>0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72"/>
        <v>0</v>
      </c>
    </row>
    <row r="77" spans="1:171" x14ac:dyDescent="0.2">
      <c r="A77" s="6">
        <v>7</v>
      </c>
      <c r="B77" s="6">
        <v>1</v>
      </c>
      <c r="C77" s="6"/>
      <c r="D77" s="6"/>
      <c r="E77" s="3" t="s">
        <v>172</v>
      </c>
      <c r="F77" s="6">
        <f>$B$77*COUNTIF(T77:FM77,"e")</f>
        <v>1</v>
      </c>
      <c r="G77" s="6">
        <f>$B$77*COUNTIF(T77:FM77,"z")</f>
        <v>1</v>
      </c>
      <c r="H77" s="6">
        <f t="shared" si="54"/>
        <v>30</v>
      </c>
      <c r="I77" s="6">
        <f t="shared" si="55"/>
        <v>15</v>
      </c>
      <c r="J77" s="6">
        <f t="shared" si="56"/>
        <v>0</v>
      </c>
      <c r="K77" s="6">
        <f t="shared" si="57"/>
        <v>0</v>
      </c>
      <c r="L77" s="6">
        <f t="shared" si="58"/>
        <v>15</v>
      </c>
      <c r="M77" s="6">
        <f t="shared" si="59"/>
        <v>0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7">
        <f t="shared" si="63"/>
        <v>3</v>
      </c>
      <c r="R77" s="7">
        <f t="shared" si="64"/>
        <v>2</v>
      </c>
      <c r="S77" s="7">
        <f>$B$77*1.2</f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65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66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67"/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68"/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69"/>
        <v>0</v>
      </c>
      <c r="DK77" s="11">
        <f>$B$77*15</f>
        <v>15</v>
      </c>
      <c r="DL77" s="10" t="s">
        <v>69</v>
      </c>
      <c r="DM77" s="11"/>
      <c r="DN77" s="10"/>
      <c r="DO77" s="11"/>
      <c r="DP77" s="10"/>
      <c r="DQ77" s="7">
        <f>$B$77*1</f>
        <v>1</v>
      </c>
      <c r="DR77" s="11">
        <f>$B$77*15</f>
        <v>15</v>
      </c>
      <c r="DS77" s="10" t="s">
        <v>60</v>
      </c>
      <c r="DT77" s="11"/>
      <c r="DU77" s="10"/>
      <c r="DV77" s="11"/>
      <c r="DW77" s="10"/>
      <c r="DX77" s="11"/>
      <c r="DY77" s="10"/>
      <c r="DZ77" s="11"/>
      <c r="EA77" s="10"/>
      <c r="EB77" s="7">
        <f>$B$77*2</f>
        <v>2</v>
      </c>
      <c r="EC77" s="7">
        <f t="shared" si="70"/>
        <v>3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71"/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72"/>
        <v>0</v>
      </c>
    </row>
    <row r="78" spans="1:171" x14ac:dyDescent="0.2">
      <c r="A78" s="6">
        <v>8</v>
      </c>
      <c r="B78" s="6">
        <v>1</v>
      </c>
      <c r="C78" s="6"/>
      <c r="D78" s="6"/>
      <c r="E78" s="3" t="s">
        <v>173</v>
      </c>
      <c r="F78" s="6">
        <f>$B$78*COUNTIF(T78:FM78,"e")</f>
        <v>0</v>
      </c>
      <c r="G78" s="6">
        <f>$B$78*COUNTIF(T78:FM78,"z")</f>
        <v>2</v>
      </c>
      <c r="H78" s="6">
        <f t="shared" si="54"/>
        <v>45</v>
      </c>
      <c r="I78" s="6">
        <f t="shared" si="55"/>
        <v>30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0</v>
      </c>
      <c r="N78" s="6">
        <f t="shared" si="60"/>
        <v>15</v>
      </c>
      <c r="O78" s="6">
        <f t="shared" si="61"/>
        <v>0</v>
      </c>
      <c r="P78" s="6">
        <f t="shared" si="62"/>
        <v>0</v>
      </c>
      <c r="Q78" s="7">
        <f t="shared" si="63"/>
        <v>3</v>
      </c>
      <c r="R78" s="7">
        <f t="shared" si="64"/>
        <v>2</v>
      </c>
      <c r="S78" s="7">
        <f>$B$78*2</f>
        <v>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65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66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67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68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69"/>
        <v>0</v>
      </c>
      <c r="DK78" s="11">
        <f>$B$78*30</f>
        <v>30</v>
      </c>
      <c r="DL78" s="10" t="s">
        <v>60</v>
      </c>
      <c r="DM78" s="11"/>
      <c r="DN78" s="10"/>
      <c r="DO78" s="11"/>
      <c r="DP78" s="10"/>
      <c r="DQ78" s="7">
        <f>$B$78*1</f>
        <v>1</v>
      </c>
      <c r="DR78" s="11"/>
      <c r="DS78" s="10"/>
      <c r="DT78" s="11"/>
      <c r="DU78" s="10"/>
      <c r="DV78" s="11">
        <f>$B$78*15</f>
        <v>15</v>
      </c>
      <c r="DW78" s="10" t="s">
        <v>60</v>
      </c>
      <c r="DX78" s="11"/>
      <c r="DY78" s="10"/>
      <c r="DZ78" s="11"/>
      <c r="EA78" s="10"/>
      <c r="EB78" s="7">
        <f>$B$78*2</f>
        <v>2</v>
      </c>
      <c r="EC78" s="7">
        <f t="shared" si="70"/>
        <v>3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71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72"/>
        <v>0</v>
      </c>
    </row>
    <row r="79" spans="1:171" x14ac:dyDescent="0.2">
      <c r="A79" s="6">
        <v>9</v>
      </c>
      <c r="B79" s="6">
        <v>1</v>
      </c>
      <c r="C79" s="6"/>
      <c r="D79" s="6"/>
      <c r="E79" s="3" t="s">
        <v>174</v>
      </c>
      <c r="F79" s="6">
        <f>$B$79*COUNTIF(T79:FM79,"e")</f>
        <v>0</v>
      </c>
      <c r="G79" s="6">
        <f>$B$79*COUNTIF(T79:FM79,"z")</f>
        <v>2</v>
      </c>
      <c r="H79" s="6">
        <f t="shared" si="54"/>
        <v>30</v>
      </c>
      <c r="I79" s="6">
        <f t="shared" si="55"/>
        <v>15</v>
      </c>
      <c r="J79" s="6">
        <f t="shared" si="56"/>
        <v>0</v>
      </c>
      <c r="K79" s="6">
        <f t="shared" si="57"/>
        <v>0</v>
      </c>
      <c r="L79" s="6">
        <f t="shared" si="58"/>
        <v>15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0</v>
      </c>
      <c r="Q79" s="7">
        <f t="shared" si="63"/>
        <v>3</v>
      </c>
      <c r="R79" s="7">
        <f t="shared" si="64"/>
        <v>2</v>
      </c>
      <c r="S79" s="7">
        <f>$B$79*1.2</f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65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66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67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68"/>
        <v>0</v>
      </c>
      <c r="CR79" s="11">
        <f>$B$79*15</f>
        <v>15</v>
      </c>
      <c r="CS79" s="10" t="s">
        <v>60</v>
      </c>
      <c r="CT79" s="11"/>
      <c r="CU79" s="10"/>
      <c r="CV79" s="11"/>
      <c r="CW79" s="10"/>
      <c r="CX79" s="7">
        <f>$B$79*1</f>
        <v>1</v>
      </c>
      <c r="CY79" s="11">
        <f>$B$79*15</f>
        <v>15</v>
      </c>
      <c r="CZ79" s="10" t="s">
        <v>60</v>
      </c>
      <c r="DA79" s="11"/>
      <c r="DB79" s="10"/>
      <c r="DC79" s="11"/>
      <c r="DD79" s="10"/>
      <c r="DE79" s="11"/>
      <c r="DF79" s="10"/>
      <c r="DG79" s="11"/>
      <c r="DH79" s="10"/>
      <c r="DI79" s="7">
        <f>$B$79*2</f>
        <v>2</v>
      </c>
      <c r="DJ79" s="7">
        <f t="shared" si="69"/>
        <v>3</v>
      </c>
      <c r="DK79" s="11"/>
      <c r="DL79" s="10"/>
      <c r="DM79" s="11"/>
      <c r="DN79" s="10"/>
      <c r="DO79" s="11"/>
      <c r="DP79" s="10"/>
      <c r="DQ79" s="7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70"/>
        <v>0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71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72"/>
        <v>0</v>
      </c>
    </row>
    <row r="80" spans="1:171" x14ac:dyDescent="0.2">
      <c r="A80" s="6">
        <v>10</v>
      </c>
      <c r="B80" s="6">
        <v>1</v>
      </c>
      <c r="C80" s="6"/>
      <c r="D80" s="6"/>
      <c r="E80" s="3" t="s">
        <v>175</v>
      </c>
      <c r="F80" s="6">
        <f>$B$80*COUNTIF(T80:FM80,"e")</f>
        <v>1</v>
      </c>
      <c r="G80" s="6">
        <f>$B$80*COUNTIF(T80:FM80,"z")</f>
        <v>1</v>
      </c>
      <c r="H80" s="6">
        <f t="shared" si="54"/>
        <v>60</v>
      </c>
      <c r="I80" s="6">
        <f t="shared" si="55"/>
        <v>30</v>
      </c>
      <c r="J80" s="6">
        <f t="shared" si="56"/>
        <v>0</v>
      </c>
      <c r="K80" s="6">
        <f t="shared" si="57"/>
        <v>0</v>
      </c>
      <c r="L80" s="6">
        <f t="shared" si="58"/>
        <v>30</v>
      </c>
      <c r="M80" s="6">
        <f t="shared" si="59"/>
        <v>0</v>
      </c>
      <c r="N80" s="6">
        <f t="shared" si="60"/>
        <v>0</v>
      </c>
      <c r="O80" s="6">
        <f t="shared" si="61"/>
        <v>0</v>
      </c>
      <c r="P80" s="6">
        <f t="shared" si="62"/>
        <v>0</v>
      </c>
      <c r="Q80" s="7">
        <f t="shared" si="63"/>
        <v>4</v>
      </c>
      <c r="R80" s="7">
        <f t="shared" si="64"/>
        <v>2</v>
      </c>
      <c r="S80" s="7">
        <f>$B$80*2.8</f>
        <v>2.8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65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66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67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68"/>
        <v>0</v>
      </c>
      <c r="CR80" s="11">
        <f>$B$80*30</f>
        <v>30</v>
      </c>
      <c r="CS80" s="10" t="s">
        <v>69</v>
      </c>
      <c r="CT80" s="11"/>
      <c r="CU80" s="10"/>
      <c r="CV80" s="11"/>
      <c r="CW80" s="10"/>
      <c r="CX80" s="7">
        <f>$B$80*2</f>
        <v>2</v>
      </c>
      <c r="CY80" s="11">
        <f>$B$80*30</f>
        <v>30</v>
      </c>
      <c r="CZ80" s="10" t="s">
        <v>60</v>
      </c>
      <c r="DA80" s="11"/>
      <c r="DB80" s="10"/>
      <c r="DC80" s="11"/>
      <c r="DD80" s="10"/>
      <c r="DE80" s="11"/>
      <c r="DF80" s="10"/>
      <c r="DG80" s="11"/>
      <c r="DH80" s="10"/>
      <c r="DI80" s="7">
        <f>$B$80*2</f>
        <v>2</v>
      </c>
      <c r="DJ80" s="7">
        <f t="shared" si="69"/>
        <v>4</v>
      </c>
      <c r="DK80" s="11"/>
      <c r="DL80" s="10"/>
      <c r="DM80" s="11"/>
      <c r="DN80" s="10"/>
      <c r="DO80" s="11"/>
      <c r="DP80" s="10"/>
      <c r="DQ80" s="7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70"/>
        <v>0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71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72"/>
        <v>0</v>
      </c>
    </row>
    <row r="81" spans="1:171" x14ac:dyDescent="0.2">
      <c r="A81" s="6">
        <v>11</v>
      </c>
      <c r="B81" s="6">
        <v>1</v>
      </c>
      <c r="C81" s="6"/>
      <c r="D81" s="6"/>
      <c r="E81" s="3" t="s">
        <v>176</v>
      </c>
      <c r="F81" s="6">
        <f>$B$81*COUNTIF(T81:FM81,"e")</f>
        <v>0</v>
      </c>
      <c r="G81" s="6">
        <f>$B$81*COUNTIF(T81:FM81,"z")</f>
        <v>1</v>
      </c>
      <c r="H81" s="6">
        <f t="shared" si="54"/>
        <v>30</v>
      </c>
      <c r="I81" s="6">
        <f t="shared" si="55"/>
        <v>0</v>
      </c>
      <c r="J81" s="6">
        <f t="shared" si="56"/>
        <v>0</v>
      </c>
      <c r="K81" s="6">
        <f t="shared" si="57"/>
        <v>0</v>
      </c>
      <c r="L81" s="6">
        <f t="shared" si="58"/>
        <v>30</v>
      </c>
      <c r="M81" s="6">
        <f t="shared" si="59"/>
        <v>0</v>
      </c>
      <c r="N81" s="6">
        <f t="shared" si="60"/>
        <v>0</v>
      </c>
      <c r="O81" s="6">
        <f t="shared" si="61"/>
        <v>0</v>
      </c>
      <c r="P81" s="6">
        <f t="shared" si="62"/>
        <v>0</v>
      </c>
      <c r="Q81" s="7">
        <f t="shared" si="63"/>
        <v>3</v>
      </c>
      <c r="R81" s="7">
        <f t="shared" si="64"/>
        <v>3</v>
      </c>
      <c r="S81" s="7">
        <f>$B$81*1.2</f>
        <v>1.2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65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66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67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68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69"/>
        <v>0</v>
      </c>
      <c r="DK81" s="11"/>
      <c r="DL81" s="10"/>
      <c r="DM81" s="11"/>
      <c r="DN81" s="10"/>
      <c r="DO81" s="11"/>
      <c r="DP81" s="10"/>
      <c r="DQ81" s="7"/>
      <c r="DR81" s="11">
        <f>$B$81*30</f>
        <v>30</v>
      </c>
      <c r="DS81" s="10" t="s">
        <v>60</v>
      </c>
      <c r="DT81" s="11"/>
      <c r="DU81" s="10"/>
      <c r="DV81" s="11"/>
      <c r="DW81" s="10"/>
      <c r="DX81" s="11"/>
      <c r="DY81" s="10"/>
      <c r="DZ81" s="11"/>
      <c r="EA81" s="10"/>
      <c r="EB81" s="7">
        <f>$B$81*3</f>
        <v>3</v>
      </c>
      <c r="EC81" s="7">
        <f t="shared" si="70"/>
        <v>3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71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72"/>
        <v>0</v>
      </c>
    </row>
    <row r="82" spans="1:171" x14ac:dyDescent="0.2">
      <c r="A82" s="6">
        <v>12</v>
      </c>
      <c r="B82" s="6">
        <v>1</v>
      </c>
      <c r="C82" s="6"/>
      <c r="D82" s="6"/>
      <c r="E82" s="3" t="s">
        <v>177</v>
      </c>
      <c r="F82" s="6">
        <f>$B$82*COUNTIF(T82:FM82,"e")</f>
        <v>1</v>
      </c>
      <c r="G82" s="6">
        <f>$B$82*COUNTIF(T82:FM82,"z")</f>
        <v>1</v>
      </c>
      <c r="H82" s="6">
        <f t="shared" si="54"/>
        <v>45</v>
      </c>
      <c r="I82" s="6">
        <f t="shared" si="55"/>
        <v>30</v>
      </c>
      <c r="J82" s="6">
        <f t="shared" si="56"/>
        <v>0</v>
      </c>
      <c r="K82" s="6">
        <f t="shared" si="57"/>
        <v>0</v>
      </c>
      <c r="L82" s="6">
        <f t="shared" si="58"/>
        <v>0</v>
      </c>
      <c r="M82" s="6">
        <f t="shared" si="59"/>
        <v>0</v>
      </c>
      <c r="N82" s="6">
        <f t="shared" si="60"/>
        <v>15</v>
      </c>
      <c r="O82" s="6">
        <f t="shared" si="61"/>
        <v>0</v>
      </c>
      <c r="P82" s="6">
        <f t="shared" si="62"/>
        <v>0</v>
      </c>
      <c r="Q82" s="7">
        <f t="shared" si="63"/>
        <v>4</v>
      </c>
      <c r="R82" s="7">
        <f t="shared" si="64"/>
        <v>2</v>
      </c>
      <c r="S82" s="7">
        <f>$B$82*1.8</f>
        <v>1.8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65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66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67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68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69"/>
        <v>0</v>
      </c>
      <c r="DK82" s="11">
        <f>$B$82*30</f>
        <v>30</v>
      </c>
      <c r="DL82" s="10" t="s">
        <v>69</v>
      </c>
      <c r="DM82" s="11"/>
      <c r="DN82" s="10"/>
      <c r="DO82" s="11"/>
      <c r="DP82" s="10"/>
      <c r="DQ82" s="7">
        <f>$B$82*2</f>
        <v>2</v>
      </c>
      <c r="DR82" s="11"/>
      <c r="DS82" s="10"/>
      <c r="DT82" s="11"/>
      <c r="DU82" s="10"/>
      <c r="DV82" s="11">
        <f>$B$82*15</f>
        <v>15</v>
      </c>
      <c r="DW82" s="10" t="s">
        <v>60</v>
      </c>
      <c r="DX82" s="11"/>
      <c r="DY82" s="10"/>
      <c r="DZ82" s="11"/>
      <c r="EA82" s="10"/>
      <c r="EB82" s="7">
        <f>$B$82*2</f>
        <v>2</v>
      </c>
      <c r="EC82" s="7">
        <f t="shared" si="70"/>
        <v>4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71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72"/>
        <v>0</v>
      </c>
    </row>
    <row r="83" spans="1:171" x14ac:dyDescent="0.2">
      <c r="A83" s="6">
        <v>13</v>
      </c>
      <c r="B83" s="6">
        <v>1</v>
      </c>
      <c r="C83" s="6"/>
      <c r="D83" s="6"/>
      <c r="E83" s="3" t="s">
        <v>178</v>
      </c>
      <c r="F83" s="6">
        <f>$B$83*COUNTIF(T83:FM83,"e")</f>
        <v>1</v>
      </c>
      <c r="G83" s="6">
        <f>$B$83*COUNTIF(T83:FM83,"z")</f>
        <v>1</v>
      </c>
      <c r="H83" s="6">
        <f t="shared" si="54"/>
        <v>45</v>
      </c>
      <c r="I83" s="6">
        <f t="shared" si="55"/>
        <v>30</v>
      </c>
      <c r="J83" s="6">
        <f t="shared" si="56"/>
        <v>0</v>
      </c>
      <c r="K83" s="6">
        <f t="shared" si="57"/>
        <v>0</v>
      </c>
      <c r="L83" s="6">
        <f t="shared" si="58"/>
        <v>0</v>
      </c>
      <c r="M83" s="6">
        <f t="shared" si="59"/>
        <v>0</v>
      </c>
      <c r="N83" s="6">
        <f t="shared" si="60"/>
        <v>15</v>
      </c>
      <c r="O83" s="6">
        <f t="shared" si="61"/>
        <v>0</v>
      </c>
      <c r="P83" s="6">
        <f t="shared" si="62"/>
        <v>0</v>
      </c>
      <c r="Q83" s="7">
        <f t="shared" si="63"/>
        <v>4</v>
      </c>
      <c r="R83" s="7">
        <f t="shared" si="64"/>
        <v>2</v>
      </c>
      <c r="S83" s="7">
        <f>$B$83*2</f>
        <v>2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65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66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67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68"/>
        <v>0</v>
      </c>
      <c r="CR83" s="11">
        <f>$B$83*30</f>
        <v>30</v>
      </c>
      <c r="CS83" s="10" t="s">
        <v>69</v>
      </c>
      <c r="CT83" s="11"/>
      <c r="CU83" s="10"/>
      <c r="CV83" s="11"/>
      <c r="CW83" s="10"/>
      <c r="CX83" s="7">
        <f>$B$83*2</f>
        <v>2</v>
      </c>
      <c r="CY83" s="11"/>
      <c r="CZ83" s="10"/>
      <c r="DA83" s="11"/>
      <c r="DB83" s="10"/>
      <c r="DC83" s="11">
        <f>$B$83*15</f>
        <v>15</v>
      </c>
      <c r="DD83" s="10" t="s">
        <v>60</v>
      </c>
      <c r="DE83" s="11"/>
      <c r="DF83" s="10"/>
      <c r="DG83" s="11"/>
      <c r="DH83" s="10"/>
      <c r="DI83" s="7">
        <f>$B$83*2</f>
        <v>2</v>
      </c>
      <c r="DJ83" s="7">
        <f t="shared" si="69"/>
        <v>4</v>
      </c>
      <c r="DK83" s="11"/>
      <c r="DL83" s="10"/>
      <c r="DM83" s="11"/>
      <c r="DN83" s="10"/>
      <c r="DO83" s="11"/>
      <c r="DP83" s="10"/>
      <c r="DQ83" s="7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70"/>
        <v>0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71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72"/>
        <v>0</v>
      </c>
    </row>
    <row r="84" spans="1:171" x14ac:dyDescent="0.2">
      <c r="A84" s="6">
        <v>14</v>
      </c>
      <c r="B84" s="6">
        <v>1</v>
      </c>
      <c r="C84" s="6"/>
      <c r="D84" s="6"/>
      <c r="E84" s="3" t="s">
        <v>179</v>
      </c>
      <c r="F84" s="6">
        <f>$B$84*COUNTIF(T84:FM84,"e")</f>
        <v>0</v>
      </c>
      <c r="G84" s="6">
        <f>$B$84*COUNTIF(T84:FM84,"z")</f>
        <v>2</v>
      </c>
      <c r="H84" s="6">
        <f t="shared" si="54"/>
        <v>45</v>
      </c>
      <c r="I84" s="6">
        <f t="shared" si="55"/>
        <v>30</v>
      </c>
      <c r="J84" s="6">
        <f t="shared" si="56"/>
        <v>0</v>
      </c>
      <c r="K84" s="6">
        <f t="shared" si="57"/>
        <v>0</v>
      </c>
      <c r="L84" s="6">
        <f t="shared" si="58"/>
        <v>0</v>
      </c>
      <c r="M84" s="6">
        <f t="shared" si="59"/>
        <v>0</v>
      </c>
      <c r="N84" s="6">
        <f t="shared" si="60"/>
        <v>15</v>
      </c>
      <c r="O84" s="6">
        <f t="shared" si="61"/>
        <v>0</v>
      </c>
      <c r="P84" s="6">
        <f t="shared" si="62"/>
        <v>0</v>
      </c>
      <c r="Q84" s="7">
        <f t="shared" si="63"/>
        <v>2</v>
      </c>
      <c r="R84" s="7">
        <f t="shared" si="64"/>
        <v>1</v>
      </c>
      <c r="S84" s="7">
        <f>$B$84*2</f>
        <v>2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65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66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67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68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69"/>
        <v>0</v>
      </c>
      <c r="DK84" s="11">
        <f>$B$84*30</f>
        <v>30</v>
      </c>
      <c r="DL84" s="10" t="s">
        <v>60</v>
      </c>
      <c r="DM84" s="11"/>
      <c r="DN84" s="10"/>
      <c r="DO84" s="11"/>
      <c r="DP84" s="10"/>
      <c r="DQ84" s="7">
        <f>$B$84*1</f>
        <v>1</v>
      </c>
      <c r="DR84" s="11"/>
      <c r="DS84" s="10"/>
      <c r="DT84" s="11"/>
      <c r="DU84" s="10"/>
      <c r="DV84" s="11">
        <f>$B$84*15</f>
        <v>15</v>
      </c>
      <c r="DW84" s="10" t="s">
        <v>60</v>
      </c>
      <c r="DX84" s="11"/>
      <c r="DY84" s="10"/>
      <c r="DZ84" s="11"/>
      <c r="EA84" s="10"/>
      <c r="EB84" s="7">
        <f>$B$84*1</f>
        <v>1</v>
      </c>
      <c r="EC84" s="7">
        <f t="shared" si="70"/>
        <v>2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71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72"/>
        <v>0</v>
      </c>
    </row>
    <row r="85" spans="1:171" x14ac:dyDescent="0.2">
      <c r="A85" s="6">
        <v>15</v>
      </c>
      <c r="B85" s="6">
        <v>1</v>
      </c>
      <c r="C85" s="6"/>
      <c r="D85" s="6"/>
      <c r="E85" s="3" t="s">
        <v>180</v>
      </c>
      <c r="F85" s="6">
        <f>$B$85*COUNTIF(T85:FM85,"e")</f>
        <v>0</v>
      </c>
      <c r="G85" s="6">
        <f>$B$85*COUNTIF(T85:FM85,"z")</f>
        <v>2</v>
      </c>
      <c r="H85" s="6">
        <f t="shared" si="54"/>
        <v>45</v>
      </c>
      <c r="I85" s="6">
        <f t="shared" si="55"/>
        <v>30</v>
      </c>
      <c r="J85" s="6">
        <f t="shared" si="56"/>
        <v>0</v>
      </c>
      <c r="K85" s="6">
        <f t="shared" si="57"/>
        <v>0</v>
      </c>
      <c r="L85" s="6">
        <f t="shared" si="58"/>
        <v>0</v>
      </c>
      <c r="M85" s="6">
        <f t="shared" si="59"/>
        <v>0</v>
      </c>
      <c r="N85" s="6">
        <f t="shared" si="60"/>
        <v>15</v>
      </c>
      <c r="O85" s="6">
        <f t="shared" si="61"/>
        <v>0</v>
      </c>
      <c r="P85" s="6">
        <f t="shared" si="62"/>
        <v>0</v>
      </c>
      <c r="Q85" s="7">
        <f t="shared" si="63"/>
        <v>4</v>
      </c>
      <c r="R85" s="7">
        <f t="shared" si="64"/>
        <v>2</v>
      </c>
      <c r="S85" s="7">
        <f>$B$85*2</f>
        <v>2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65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66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67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68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69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70"/>
        <v>0</v>
      </c>
      <c r="ED85" s="11">
        <f>$B$85*30</f>
        <v>30</v>
      </c>
      <c r="EE85" s="10" t="s">
        <v>60</v>
      </c>
      <c r="EF85" s="11"/>
      <c r="EG85" s="10"/>
      <c r="EH85" s="11"/>
      <c r="EI85" s="10"/>
      <c r="EJ85" s="7">
        <f>$B$85*2</f>
        <v>2</v>
      </c>
      <c r="EK85" s="11"/>
      <c r="EL85" s="10"/>
      <c r="EM85" s="11"/>
      <c r="EN85" s="10"/>
      <c r="EO85" s="11">
        <f>$B$85*15</f>
        <v>15</v>
      </c>
      <c r="EP85" s="10" t="s">
        <v>60</v>
      </c>
      <c r="EQ85" s="11"/>
      <c r="ER85" s="10"/>
      <c r="ES85" s="11"/>
      <c r="ET85" s="10"/>
      <c r="EU85" s="7">
        <f>$B$85*2</f>
        <v>2</v>
      </c>
      <c r="EV85" s="7">
        <f t="shared" si="71"/>
        <v>4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72"/>
        <v>0</v>
      </c>
    </row>
    <row r="86" spans="1:171" x14ac:dyDescent="0.2">
      <c r="A86" s="6">
        <v>16</v>
      </c>
      <c r="B86" s="6">
        <v>1</v>
      </c>
      <c r="C86" s="6"/>
      <c r="D86" s="6"/>
      <c r="E86" s="3" t="s">
        <v>181</v>
      </c>
      <c r="F86" s="6">
        <f>$B$86*COUNTIF(T86:FM86,"e")</f>
        <v>0</v>
      </c>
      <c r="G86" s="6">
        <f>$B$86*COUNTIF(T86:FM86,"z")</f>
        <v>1</v>
      </c>
      <c r="H86" s="6">
        <f t="shared" si="54"/>
        <v>15</v>
      </c>
      <c r="I86" s="6">
        <f t="shared" si="55"/>
        <v>15</v>
      </c>
      <c r="J86" s="6">
        <f t="shared" si="56"/>
        <v>0</v>
      </c>
      <c r="K86" s="6">
        <f t="shared" si="57"/>
        <v>0</v>
      </c>
      <c r="L86" s="6">
        <f t="shared" si="58"/>
        <v>0</v>
      </c>
      <c r="M86" s="6">
        <f t="shared" si="59"/>
        <v>0</v>
      </c>
      <c r="N86" s="6">
        <f t="shared" si="60"/>
        <v>0</v>
      </c>
      <c r="O86" s="6">
        <f t="shared" si="61"/>
        <v>0</v>
      </c>
      <c r="P86" s="6">
        <f t="shared" si="62"/>
        <v>0</v>
      </c>
      <c r="Q86" s="7">
        <f t="shared" si="63"/>
        <v>2</v>
      </c>
      <c r="R86" s="7">
        <f t="shared" si="64"/>
        <v>0</v>
      </c>
      <c r="S86" s="7">
        <f>$B$86*0.6</f>
        <v>0.6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65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66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67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68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69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70"/>
        <v>0</v>
      </c>
      <c r="ED86" s="11">
        <f>$B$86*15</f>
        <v>15</v>
      </c>
      <c r="EE86" s="10" t="s">
        <v>60</v>
      </c>
      <c r="EF86" s="11"/>
      <c r="EG86" s="10"/>
      <c r="EH86" s="11"/>
      <c r="EI86" s="10"/>
      <c r="EJ86" s="7">
        <f>$B$86*2</f>
        <v>2</v>
      </c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71"/>
        <v>2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72"/>
        <v>0</v>
      </c>
    </row>
    <row r="87" spans="1:171" x14ac:dyDescent="0.2">
      <c r="A87" s="6">
        <v>17</v>
      </c>
      <c r="B87" s="6">
        <v>1</v>
      </c>
      <c r="C87" s="6"/>
      <c r="D87" s="6"/>
      <c r="E87" s="3" t="s">
        <v>182</v>
      </c>
      <c r="F87" s="6">
        <f>$B$87*COUNTIF(T87:FM87,"e")</f>
        <v>0</v>
      </c>
      <c r="G87" s="6">
        <f>$B$87*COUNTIF(T87:FM87,"z")</f>
        <v>2</v>
      </c>
      <c r="H87" s="6">
        <f t="shared" si="54"/>
        <v>30</v>
      </c>
      <c r="I87" s="6">
        <f t="shared" si="55"/>
        <v>15</v>
      </c>
      <c r="J87" s="6">
        <f t="shared" si="56"/>
        <v>0</v>
      </c>
      <c r="K87" s="6">
        <f t="shared" si="57"/>
        <v>0</v>
      </c>
      <c r="L87" s="6">
        <f t="shared" si="58"/>
        <v>15</v>
      </c>
      <c r="M87" s="6">
        <f t="shared" si="59"/>
        <v>0</v>
      </c>
      <c r="N87" s="6">
        <f t="shared" si="60"/>
        <v>0</v>
      </c>
      <c r="O87" s="6">
        <f t="shared" si="61"/>
        <v>0</v>
      </c>
      <c r="P87" s="6">
        <f t="shared" si="62"/>
        <v>0</v>
      </c>
      <c r="Q87" s="7">
        <f t="shared" si="63"/>
        <v>4</v>
      </c>
      <c r="R87" s="7">
        <f t="shared" si="64"/>
        <v>2</v>
      </c>
      <c r="S87" s="7">
        <f>$B$87*1.2</f>
        <v>1.2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65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66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67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68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69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70"/>
        <v>0</v>
      </c>
      <c r="ED87" s="11">
        <f>$B$87*15</f>
        <v>15</v>
      </c>
      <c r="EE87" s="10" t="s">
        <v>60</v>
      </c>
      <c r="EF87" s="11"/>
      <c r="EG87" s="10"/>
      <c r="EH87" s="11"/>
      <c r="EI87" s="10"/>
      <c r="EJ87" s="7">
        <f>$B$87*2</f>
        <v>2</v>
      </c>
      <c r="EK87" s="11">
        <f>$B$87*15</f>
        <v>15</v>
      </c>
      <c r="EL87" s="10" t="s">
        <v>60</v>
      </c>
      <c r="EM87" s="11"/>
      <c r="EN87" s="10"/>
      <c r="EO87" s="11"/>
      <c r="EP87" s="10"/>
      <c r="EQ87" s="11"/>
      <c r="ER87" s="10"/>
      <c r="ES87" s="11"/>
      <c r="ET87" s="10"/>
      <c r="EU87" s="7">
        <f>$B$87*2</f>
        <v>2</v>
      </c>
      <c r="EV87" s="7">
        <f t="shared" si="71"/>
        <v>4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72"/>
        <v>0</v>
      </c>
    </row>
    <row r="88" spans="1:171" ht="15.95" customHeight="1" x14ac:dyDescent="0.2">
      <c r="A88" s="6"/>
      <c r="B88" s="6"/>
      <c r="C88" s="6"/>
      <c r="D88" s="6"/>
      <c r="E88" s="6" t="s">
        <v>80</v>
      </c>
      <c r="F88" s="6">
        <f t="shared" ref="F88:AK88" si="73">SUM(F54:F87)</f>
        <v>12</v>
      </c>
      <c r="G88" s="6">
        <f t="shared" si="73"/>
        <v>48</v>
      </c>
      <c r="H88" s="6">
        <f t="shared" si="73"/>
        <v>1305</v>
      </c>
      <c r="I88" s="6">
        <f t="shared" si="73"/>
        <v>630</v>
      </c>
      <c r="J88" s="6">
        <f t="shared" si="73"/>
        <v>45</v>
      </c>
      <c r="K88" s="6">
        <f t="shared" si="73"/>
        <v>30</v>
      </c>
      <c r="L88" s="6">
        <f t="shared" si="73"/>
        <v>240</v>
      </c>
      <c r="M88" s="6">
        <f t="shared" si="73"/>
        <v>0</v>
      </c>
      <c r="N88" s="6">
        <f t="shared" si="73"/>
        <v>360</v>
      </c>
      <c r="O88" s="6">
        <f t="shared" si="73"/>
        <v>0</v>
      </c>
      <c r="P88" s="6">
        <f t="shared" si="73"/>
        <v>0</v>
      </c>
      <c r="Q88" s="7">
        <f t="shared" si="73"/>
        <v>120</v>
      </c>
      <c r="R88" s="7">
        <f t="shared" si="73"/>
        <v>68</v>
      </c>
      <c r="S88" s="7">
        <f t="shared" si="73"/>
        <v>59.400000000000013</v>
      </c>
      <c r="T88" s="11">
        <f t="shared" si="73"/>
        <v>45</v>
      </c>
      <c r="U88" s="10">
        <f t="shared" si="73"/>
        <v>0</v>
      </c>
      <c r="V88" s="11">
        <f t="shared" si="73"/>
        <v>0</v>
      </c>
      <c r="W88" s="10">
        <f t="shared" si="73"/>
        <v>0</v>
      </c>
      <c r="X88" s="11">
        <f t="shared" si="73"/>
        <v>0</v>
      </c>
      <c r="Y88" s="10">
        <f t="shared" si="73"/>
        <v>0</v>
      </c>
      <c r="Z88" s="7">
        <f t="shared" si="73"/>
        <v>5</v>
      </c>
      <c r="AA88" s="11">
        <f t="shared" si="73"/>
        <v>0</v>
      </c>
      <c r="AB88" s="10">
        <f t="shared" si="73"/>
        <v>0</v>
      </c>
      <c r="AC88" s="11">
        <f t="shared" si="73"/>
        <v>0</v>
      </c>
      <c r="AD88" s="10">
        <f t="shared" si="73"/>
        <v>0</v>
      </c>
      <c r="AE88" s="11">
        <f t="shared" si="73"/>
        <v>0</v>
      </c>
      <c r="AF88" s="10">
        <f t="shared" si="73"/>
        <v>0</v>
      </c>
      <c r="AG88" s="11">
        <f t="shared" si="73"/>
        <v>0</v>
      </c>
      <c r="AH88" s="10">
        <f t="shared" si="73"/>
        <v>0</v>
      </c>
      <c r="AI88" s="11">
        <f t="shared" si="73"/>
        <v>0</v>
      </c>
      <c r="AJ88" s="10">
        <f t="shared" si="73"/>
        <v>0</v>
      </c>
      <c r="AK88" s="7">
        <f t="shared" si="73"/>
        <v>0</v>
      </c>
      <c r="AL88" s="7">
        <f t="shared" ref="AL88:BQ88" si="74">SUM(AL54:AL87)</f>
        <v>5</v>
      </c>
      <c r="AM88" s="11">
        <f t="shared" si="74"/>
        <v>30</v>
      </c>
      <c r="AN88" s="10">
        <f t="shared" si="74"/>
        <v>0</v>
      </c>
      <c r="AO88" s="11">
        <f t="shared" si="74"/>
        <v>0</v>
      </c>
      <c r="AP88" s="10">
        <f t="shared" si="74"/>
        <v>0</v>
      </c>
      <c r="AQ88" s="11">
        <f t="shared" si="74"/>
        <v>0</v>
      </c>
      <c r="AR88" s="10">
        <f t="shared" si="74"/>
        <v>0</v>
      </c>
      <c r="AS88" s="7">
        <f t="shared" si="74"/>
        <v>3</v>
      </c>
      <c r="AT88" s="11">
        <f t="shared" si="74"/>
        <v>15</v>
      </c>
      <c r="AU88" s="10">
        <f t="shared" si="74"/>
        <v>0</v>
      </c>
      <c r="AV88" s="11">
        <f t="shared" si="74"/>
        <v>0</v>
      </c>
      <c r="AW88" s="10">
        <f t="shared" si="74"/>
        <v>0</v>
      </c>
      <c r="AX88" s="11">
        <f t="shared" si="74"/>
        <v>15</v>
      </c>
      <c r="AY88" s="10">
        <f t="shared" si="74"/>
        <v>0</v>
      </c>
      <c r="AZ88" s="11">
        <f t="shared" si="74"/>
        <v>0</v>
      </c>
      <c r="BA88" s="10">
        <f t="shared" si="74"/>
        <v>0</v>
      </c>
      <c r="BB88" s="11">
        <f t="shared" si="74"/>
        <v>0</v>
      </c>
      <c r="BC88" s="10">
        <f t="shared" si="74"/>
        <v>0</v>
      </c>
      <c r="BD88" s="7">
        <f t="shared" si="74"/>
        <v>3</v>
      </c>
      <c r="BE88" s="7">
        <f t="shared" si="74"/>
        <v>6</v>
      </c>
      <c r="BF88" s="11">
        <f t="shared" si="74"/>
        <v>15</v>
      </c>
      <c r="BG88" s="10">
        <f t="shared" si="74"/>
        <v>0</v>
      </c>
      <c r="BH88" s="11">
        <f t="shared" si="74"/>
        <v>15</v>
      </c>
      <c r="BI88" s="10">
        <f t="shared" si="74"/>
        <v>0</v>
      </c>
      <c r="BJ88" s="11">
        <f t="shared" si="74"/>
        <v>0</v>
      </c>
      <c r="BK88" s="10">
        <f t="shared" si="74"/>
        <v>0</v>
      </c>
      <c r="BL88" s="7">
        <f t="shared" si="74"/>
        <v>2</v>
      </c>
      <c r="BM88" s="11">
        <f t="shared" si="74"/>
        <v>0</v>
      </c>
      <c r="BN88" s="10">
        <f t="shared" si="74"/>
        <v>0</v>
      </c>
      <c r="BO88" s="11">
        <f t="shared" si="74"/>
        <v>0</v>
      </c>
      <c r="BP88" s="10">
        <f t="shared" si="74"/>
        <v>0</v>
      </c>
      <c r="BQ88" s="11">
        <f t="shared" si="74"/>
        <v>0</v>
      </c>
      <c r="BR88" s="10">
        <f t="shared" ref="BR88:CW88" si="75">SUM(BR54:BR87)</f>
        <v>0</v>
      </c>
      <c r="BS88" s="11">
        <f t="shared" si="75"/>
        <v>0</v>
      </c>
      <c r="BT88" s="10">
        <f t="shared" si="75"/>
        <v>0</v>
      </c>
      <c r="BU88" s="11">
        <f t="shared" si="75"/>
        <v>0</v>
      </c>
      <c r="BV88" s="10">
        <f t="shared" si="75"/>
        <v>0</v>
      </c>
      <c r="BW88" s="7">
        <f t="shared" si="75"/>
        <v>0</v>
      </c>
      <c r="BX88" s="7">
        <f t="shared" si="75"/>
        <v>2</v>
      </c>
      <c r="BY88" s="11">
        <f t="shared" si="75"/>
        <v>165</v>
      </c>
      <c r="BZ88" s="10">
        <f t="shared" si="75"/>
        <v>0</v>
      </c>
      <c r="CA88" s="11">
        <f t="shared" si="75"/>
        <v>30</v>
      </c>
      <c r="CB88" s="10">
        <f t="shared" si="75"/>
        <v>0</v>
      </c>
      <c r="CC88" s="11">
        <f t="shared" si="75"/>
        <v>0</v>
      </c>
      <c r="CD88" s="10">
        <f t="shared" si="75"/>
        <v>0</v>
      </c>
      <c r="CE88" s="7">
        <f t="shared" si="75"/>
        <v>13</v>
      </c>
      <c r="CF88" s="11">
        <f t="shared" si="75"/>
        <v>105</v>
      </c>
      <c r="CG88" s="10">
        <f t="shared" si="75"/>
        <v>0</v>
      </c>
      <c r="CH88" s="11">
        <f t="shared" si="75"/>
        <v>0</v>
      </c>
      <c r="CI88" s="10">
        <f t="shared" si="75"/>
        <v>0</v>
      </c>
      <c r="CJ88" s="11">
        <f t="shared" si="75"/>
        <v>90</v>
      </c>
      <c r="CK88" s="10">
        <f t="shared" si="75"/>
        <v>0</v>
      </c>
      <c r="CL88" s="11">
        <f t="shared" si="75"/>
        <v>0</v>
      </c>
      <c r="CM88" s="10">
        <f t="shared" si="75"/>
        <v>0</v>
      </c>
      <c r="CN88" s="11">
        <f t="shared" si="75"/>
        <v>0</v>
      </c>
      <c r="CO88" s="10">
        <f t="shared" si="75"/>
        <v>0</v>
      </c>
      <c r="CP88" s="7">
        <f t="shared" si="75"/>
        <v>13</v>
      </c>
      <c r="CQ88" s="7">
        <f t="shared" si="75"/>
        <v>26</v>
      </c>
      <c r="CR88" s="11">
        <f t="shared" si="75"/>
        <v>135</v>
      </c>
      <c r="CS88" s="10">
        <f t="shared" si="75"/>
        <v>0</v>
      </c>
      <c r="CT88" s="11">
        <f t="shared" si="75"/>
        <v>0</v>
      </c>
      <c r="CU88" s="10">
        <f t="shared" si="75"/>
        <v>0</v>
      </c>
      <c r="CV88" s="11">
        <f t="shared" si="75"/>
        <v>0</v>
      </c>
      <c r="CW88" s="10">
        <f t="shared" si="75"/>
        <v>0</v>
      </c>
      <c r="CX88" s="7">
        <f t="shared" ref="CX88:EC88" si="76">SUM(CX54:CX87)</f>
        <v>11</v>
      </c>
      <c r="CY88" s="11">
        <f t="shared" si="76"/>
        <v>45</v>
      </c>
      <c r="CZ88" s="10">
        <f t="shared" si="76"/>
        <v>0</v>
      </c>
      <c r="DA88" s="11">
        <f t="shared" si="76"/>
        <v>0</v>
      </c>
      <c r="DB88" s="10">
        <f t="shared" si="76"/>
        <v>0</v>
      </c>
      <c r="DC88" s="11">
        <f t="shared" si="76"/>
        <v>135</v>
      </c>
      <c r="DD88" s="10">
        <f t="shared" si="76"/>
        <v>0</v>
      </c>
      <c r="DE88" s="11">
        <f t="shared" si="76"/>
        <v>0</v>
      </c>
      <c r="DF88" s="10">
        <f t="shared" si="76"/>
        <v>0</v>
      </c>
      <c r="DG88" s="11">
        <f t="shared" si="76"/>
        <v>0</v>
      </c>
      <c r="DH88" s="10">
        <f t="shared" si="76"/>
        <v>0</v>
      </c>
      <c r="DI88" s="7">
        <f t="shared" si="76"/>
        <v>16</v>
      </c>
      <c r="DJ88" s="7">
        <f t="shared" si="76"/>
        <v>27</v>
      </c>
      <c r="DK88" s="11">
        <f t="shared" si="76"/>
        <v>180</v>
      </c>
      <c r="DL88" s="10">
        <f t="shared" si="76"/>
        <v>0</v>
      </c>
      <c r="DM88" s="11">
        <f t="shared" si="76"/>
        <v>0</v>
      </c>
      <c r="DN88" s="10">
        <f t="shared" si="76"/>
        <v>0</v>
      </c>
      <c r="DO88" s="11">
        <f t="shared" si="76"/>
        <v>0</v>
      </c>
      <c r="DP88" s="10">
        <f t="shared" si="76"/>
        <v>0</v>
      </c>
      <c r="DQ88" s="7">
        <f t="shared" si="76"/>
        <v>10</v>
      </c>
      <c r="DR88" s="11">
        <f t="shared" si="76"/>
        <v>60</v>
      </c>
      <c r="DS88" s="10">
        <f t="shared" si="76"/>
        <v>0</v>
      </c>
      <c r="DT88" s="11">
        <f t="shared" si="76"/>
        <v>0</v>
      </c>
      <c r="DU88" s="10">
        <f t="shared" si="76"/>
        <v>0</v>
      </c>
      <c r="DV88" s="11">
        <f t="shared" si="76"/>
        <v>105</v>
      </c>
      <c r="DW88" s="10">
        <f t="shared" si="76"/>
        <v>0</v>
      </c>
      <c r="DX88" s="11">
        <f t="shared" si="76"/>
        <v>0</v>
      </c>
      <c r="DY88" s="10">
        <f t="shared" si="76"/>
        <v>0</v>
      </c>
      <c r="DZ88" s="11">
        <f t="shared" si="76"/>
        <v>0</v>
      </c>
      <c r="EA88" s="10">
        <f t="shared" si="76"/>
        <v>0</v>
      </c>
      <c r="EB88" s="7">
        <f t="shared" si="76"/>
        <v>17</v>
      </c>
      <c r="EC88" s="7">
        <f t="shared" si="76"/>
        <v>27</v>
      </c>
      <c r="ED88" s="11">
        <f t="shared" ref="ED88:FI88" si="77">SUM(ED54:ED87)</f>
        <v>60</v>
      </c>
      <c r="EE88" s="10">
        <f t="shared" si="77"/>
        <v>0</v>
      </c>
      <c r="EF88" s="11">
        <f t="shared" si="77"/>
        <v>0</v>
      </c>
      <c r="EG88" s="10">
        <f t="shared" si="77"/>
        <v>0</v>
      </c>
      <c r="EH88" s="11">
        <f t="shared" si="77"/>
        <v>30</v>
      </c>
      <c r="EI88" s="10">
        <f t="shared" si="77"/>
        <v>0</v>
      </c>
      <c r="EJ88" s="7">
        <f t="shared" si="77"/>
        <v>8</v>
      </c>
      <c r="EK88" s="11">
        <f t="shared" si="77"/>
        <v>15</v>
      </c>
      <c r="EL88" s="10">
        <f t="shared" si="77"/>
        <v>0</v>
      </c>
      <c r="EM88" s="11">
        <f t="shared" si="77"/>
        <v>0</v>
      </c>
      <c r="EN88" s="10">
        <f t="shared" si="77"/>
        <v>0</v>
      </c>
      <c r="EO88" s="11">
        <f t="shared" si="77"/>
        <v>15</v>
      </c>
      <c r="EP88" s="10">
        <f t="shared" si="77"/>
        <v>0</v>
      </c>
      <c r="EQ88" s="11">
        <f t="shared" si="77"/>
        <v>0</v>
      </c>
      <c r="ER88" s="10">
        <f t="shared" si="77"/>
        <v>0</v>
      </c>
      <c r="ES88" s="11">
        <f t="shared" si="77"/>
        <v>0</v>
      </c>
      <c r="ET88" s="10">
        <f t="shared" si="77"/>
        <v>0</v>
      </c>
      <c r="EU88" s="7">
        <f t="shared" si="77"/>
        <v>19</v>
      </c>
      <c r="EV88" s="7">
        <f t="shared" si="77"/>
        <v>27</v>
      </c>
      <c r="EW88" s="11">
        <f t="shared" si="77"/>
        <v>0</v>
      </c>
      <c r="EX88" s="10">
        <f t="shared" si="77"/>
        <v>0</v>
      </c>
      <c r="EY88" s="11">
        <f t="shared" si="77"/>
        <v>0</v>
      </c>
      <c r="EZ88" s="10">
        <f t="shared" si="77"/>
        <v>0</v>
      </c>
      <c r="FA88" s="11">
        <f t="shared" si="77"/>
        <v>0</v>
      </c>
      <c r="FB88" s="10">
        <f t="shared" si="77"/>
        <v>0</v>
      </c>
      <c r="FC88" s="7">
        <f t="shared" si="77"/>
        <v>0</v>
      </c>
      <c r="FD88" s="11">
        <f t="shared" si="77"/>
        <v>0</v>
      </c>
      <c r="FE88" s="10">
        <f t="shared" si="77"/>
        <v>0</v>
      </c>
      <c r="FF88" s="11">
        <f t="shared" si="77"/>
        <v>0</v>
      </c>
      <c r="FG88" s="10">
        <f t="shared" si="77"/>
        <v>0</v>
      </c>
      <c r="FH88" s="11">
        <f t="shared" si="77"/>
        <v>0</v>
      </c>
      <c r="FI88" s="10">
        <f t="shared" si="77"/>
        <v>0</v>
      </c>
      <c r="FJ88" s="11">
        <f t="shared" ref="FJ88:FO88" si="78">SUM(FJ54:FJ87)</f>
        <v>0</v>
      </c>
      <c r="FK88" s="10">
        <f t="shared" si="78"/>
        <v>0</v>
      </c>
      <c r="FL88" s="11">
        <f t="shared" si="78"/>
        <v>0</v>
      </c>
      <c r="FM88" s="10">
        <f t="shared" si="78"/>
        <v>0</v>
      </c>
      <c r="FN88" s="7">
        <f t="shared" si="78"/>
        <v>0</v>
      </c>
      <c r="FO88" s="7">
        <f t="shared" si="78"/>
        <v>0</v>
      </c>
    </row>
    <row r="89" spans="1:171" ht="20.100000000000001" customHeight="1" x14ac:dyDescent="0.2">
      <c r="A89" s="19" t="s">
        <v>183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9"/>
      <c r="FO89" s="13"/>
    </row>
    <row r="90" spans="1:171" x14ac:dyDescent="0.2">
      <c r="A90" s="20">
        <v>1</v>
      </c>
      <c r="B90" s="20">
        <v>1</v>
      </c>
      <c r="C90" s="20"/>
      <c r="D90" s="6" t="s">
        <v>184</v>
      </c>
      <c r="E90" s="3" t="s">
        <v>185</v>
      </c>
      <c r="F90" s="6">
        <f t="shared" ref="F90:F123" si="79">COUNTIF(T90:FM90,"e")</f>
        <v>0</v>
      </c>
      <c r="G90" s="6">
        <f t="shared" ref="G90:G123" si="80">COUNTIF(T90:FM90,"z")</f>
        <v>1</v>
      </c>
      <c r="H90" s="6">
        <f t="shared" ref="H90:H123" si="81">SUM(I90:P90)</f>
        <v>45</v>
      </c>
      <c r="I90" s="6">
        <f t="shared" ref="I90:I123" si="82">T90+AM90+BF90+BY90+CR90+DK90+ED90+EW90</f>
        <v>45</v>
      </c>
      <c r="J90" s="6">
        <f t="shared" ref="J90:J123" si="83">V90+AO90+BH90+CA90+CT90+DM90+EF90+EY90</f>
        <v>0</v>
      </c>
      <c r="K90" s="6">
        <f t="shared" ref="K90:K123" si="84">X90+AQ90+BJ90+CC90+CV90+DO90+EH90+FA90</f>
        <v>0</v>
      </c>
      <c r="L90" s="6">
        <f t="shared" ref="L90:L123" si="85">AA90+AT90+BM90+CF90+CY90+DR90+EK90+FD90</f>
        <v>0</v>
      </c>
      <c r="M90" s="6">
        <f t="shared" ref="M90:M123" si="86">AC90+AV90+BO90+CH90+DA90+DT90+EM90+FF90</f>
        <v>0</v>
      </c>
      <c r="N90" s="6">
        <f t="shared" ref="N90:N123" si="87">AE90+AX90+BQ90+CJ90+DC90+DV90+EO90+FH90</f>
        <v>0</v>
      </c>
      <c r="O90" s="6">
        <f t="shared" ref="O90:O123" si="88">AG90+AZ90+BS90+CL90+DE90+DX90+EQ90+FJ90</f>
        <v>0</v>
      </c>
      <c r="P90" s="6">
        <f t="shared" ref="P90:P123" si="89">AI90+BB90+BU90+CN90+DG90+DZ90+ES90+FL90</f>
        <v>0</v>
      </c>
      <c r="Q90" s="7">
        <f t="shared" ref="Q90:Q123" si="90">AL90+BE90+BX90+CQ90+DJ90+EC90+EV90+FO90</f>
        <v>3</v>
      </c>
      <c r="R90" s="7">
        <f t="shared" ref="R90:R123" si="91">AK90+BD90+BW90+CP90+DI90+EB90+EU90+FN90</f>
        <v>0</v>
      </c>
      <c r="S90" s="7">
        <v>2.2000000000000002</v>
      </c>
      <c r="T90" s="11">
        <v>45</v>
      </c>
      <c r="U90" s="10" t="s">
        <v>60</v>
      </c>
      <c r="V90" s="11"/>
      <c r="W90" s="10"/>
      <c r="X90" s="11"/>
      <c r="Y90" s="10"/>
      <c r="Z90" s="7">
        <v>3</v>
      </c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ref="AL90:AL123" si="92">Z90+AK90</f>
        <v>3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ref="BE90:BE123" si="93">AS90+BD90</f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ref="BX90:BX123" si="94">BL90+BW90</f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ref="CQ90:CQ123" si="95">CE90+CP90</f>
        <v>0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ref="DJ90:DJ123" si="96">CX90+DI90</f>
        <v>0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ref="EC90:EC123" si="97">DQ90+EB90</f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ref="EV90:EV123" si="98">EJ90+EU90</f>
        <v>0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ref="FO90:FO123" si="99">FC90+FN90</f>
        <v>0</v>
      </c>
    </row>
    <row r="91" spans="1:171" x14ac:dyDescent="0.2">
      <c r="A91" s="20">
        <v>1</v>
      </c>
      <c r="B91" s="20">
        <v>1</v>
      </c>
      <c r="C91" s="20"/>
      <c r="D91" s="6" t="s">
        <v>186</v>
      </c>
      <c r="E91" s="3" t="s">
        <v>187</v>
      </c>
      <c r="F91" s="6">
        <f t="shared" si="79"/>
        <v>0</v>
      </c>
      <c r="G91" s="6">
        <f t="shared" si="80"/>
        <v>1</v>
      </c>
      <c r="H91" s="6">
        <f t="shared" si="81"/>
        <v>45</v>
      </c>
      <c r="I91" s="6">
        <f t="shared" si="82"/>
        <v>45</v>
      </c>
      <c r="J91" s="6">
        <f t="shared" si="83"/>
        <v>0</v>
      </c>
      <c r="K91" s="6">
        <f t="shared" si="84"/>
        <v>0</v>
      </c>
      <c r="L91" s="6">
        <f t="shared" si="85"/>
        <v>0</v>
      </c>
      <c r="M91" s="6">
        <f t="shared" si="86"/>
        <v>0</v>
      </c>
      <c r="N91" s="6">
        <f t="shared" si="87"/>
        <v>0</v>
      </c>
      <c r="O91" s="6">
        <f t="shared" si="88"/>
        <v>0</v>
      </c>
      <c r="P91" s="6">
        <f t="shared" si="89"/>
        <v>0</v>
      </c>
      <c r="Q91" s="7">
        <f t="shared" si="90"/>
        <v>3</v>
      </c>
      <c r="R91" s="7">
        <f t="shared" si="91"/>
        <v>0</v>
      </c>
      <c r="S91" s="7">
        <v>2.2000000000000002</v>
      </c>
      <c r="T91" s="11">
        <v>45</v>
      </c>
      <c r="U91" s="10" t="s">
        <v>60</v>
      </c>
      <c r="V91" s="11"/>
      <c r="W91" s="10"/>
      <c r="X91" s="11"/>
      <c r="Y91" s="10"/>
      <c r="Z91" s="7">
        <v>3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3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/>
      <c r="CS91" s="10"/>
      <c r="CT91" s="11"/>
      <c r="CU91" s="10"/>
      <c r="CV91" s="11"/>
      <c r="CW91" s="10"/>
      <c r="CX91" s="7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96"/>
        <v>0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97"/>
        <v>0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x14ac:dyDescent="0.2">
      <c r="A92" s="20">
        <v>3</v>
      </c>
      <c r="B92" s="20">
        <v>1</v>
      </c>
      <c r="C92" s="20"/>
      <c r="D92" s="6" t="s">
        <v>188</v>
      </c>
      <c r="E92" s="3" t="s">
        <v>189</v>
      </c>
      <c r="F92" s="6">
        <f t="shared" si="79"/>
        <v>0</v>
      </c>
      <c r="G92" s="6">
        <f t="shared" si="80"/>
        <v>1</v>
      </c>
      <c r="H92" s="6">
        <f t="shared" si="81"/>
        <v>30</v>
      </c>
      <c r="I92" s="6">
        <f t="shared" si="82"/>
        <v>0</v>
      </c>
      <c r="J92" s="6">
        <f t="shared" si="83"/>
        <v>0</v>
      </c>
      <c r="K92" s="6">
        <f t="shared" si="84"/>
        <v>0</v>
      </c>
      <c r="L92" s="6">
        <f t="shared" si="85"/>
        <v>0</v>
      </c>
      <c r="M92" s="6">
        <f t="shared" si="86"/>
        <v>30</v>
      </c>
      <c r="N92" s="6">
        <f t="shared" si="87"/>
        <v>0</v>
      </c>
      <c r="O92" s="6">
        <f t="shared" si="88"/>
        <v>0</v>
      </c>
      <c r="P92" s="6">
        <f t="shared" si="89"/>
        <v>0</v>
      </c>
      <c r="Q92" s="7">
        <f t="shared" si="90"/>
        <v>2</v>
      </c>
      <c r="R92" s="7">
        <f t="shared" si="91"/>
        <v>2</v>
      </c>
      <c r="S92" s="7">
        <v>1</v>
      </c>
      <c r="T92" s="11"/>
      <c r="U92" s="10"/>
      <c r="V92" s="11"/>
      <c r="W92" s="10"/>
      <c r="X92" s="11"/>
      <c r="Y92" s="10"/>
      <c r="Z92" s="7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2"/>
        <v>0</v>
      </c>
      <c r="AM92" s="11"/>
      <c r="AN92" s="10"/>
      <c r="AO92" s="11"/>
      <c r="AP92" s="10"/>
      <c r="AQ92" s="11"/>
      <c r="AR92" s="10"/>
      <c r="AS92" s="7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3"/>
        <v>0</v>
      </c>
      <c r="BF92" s="11"/>
      <c r="BG92" s="10"/>
      <c r="BH92" s="11"/>
      <c r="BI92" s="10"/>
      <c r="BJ92" s="11"/>
      <c r="BK92" s="10"/>
      <c r="BL92" s="7"/>
      <c r="BM92" s="11"/>
      <c r="BN92" s="10"/>
      <c r="BO92" s="11">
        <v>30</v>
      </c>
      <c r="BP92" s="10" t="s">
        <v>60</v>
      </c>
      <c r="BQ92" s="11"/>
      <c r="BR92" s="10"/>
      <c r="BS92" s="11"/>
      <c r="BT92" s="10"/>
      <c r="BU92" s="11"/>
      <c r="BV92" s="10"/>
      <c r="BW92" s="7">
        <v>2</v>
      </c>
      <c r="BX92" s="7">
        <f t="shared" si="94"/>
        <v>2</v>
      </c>
      <c r="BY92" s="11"/>
      <c r="BZ92" s="10"/>
      <c r="CA92" s="11"/>
      <c r="CB92" s="10"/>
      <c r="CC92" s="11"/>
      <c r="CD92" s="10"/>
      <c r="CE92" s="7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5"/>
        <v>0</v>
      </c>
      <c r="CR92" s="11"/>
      <c r="CS92" s="10"/>
      <c r="CT92" s="11"/>
      <c r="CU92" s="10"/>
      <c r="CV92" s="11"/>
      <c r="CW92" s="10"/>
      <c r="CX92" s="7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6"/>
        <v>0</v>
      </c>
      <c r="DK92" s="11"/>
      <c r="DL92" s="10"/>
      <c r="DM92" s="11"/>
      <c r="DN92" s="10"/>
      <c r="DO92" s="11"/>
      <c r="DP92" s="10"/>
      <c r="DQ92" s="7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97"/>
        <v>0</v>
      </c>
      <c r="ED92" s="11"/>
      <c r="EE92" s="10"/>
      <c r="EF92" s="11"/>
      <c r="EG92" s="10"/>
      <c r="EH92" s="11"/>
      <c r="EI92" s="10"/>
      <c r="EJ92" s="7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8"/>
        <v>0</v>
      </c>
      <c r="EW92" s="11"/>
      <c r="EX92" s="10"/>
      <c r="EY92" s="11"/>
      <c r="EZ92" s="10"/>
      <c r="FA92" s="11"/>
      <c r="FB92" s="10"/>
      <c r="FC92" s="7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9"/>
        <v>0</v>
      </c>
    </row>
    <row r="93" spans="1:171" x14ac:dyDescent="0.2">
      <c r="A93" s="20">
        <v>3</v>
      </c>
      <c r="B93" s="20">
        <v>1</v>
      </c>
      <c r="C93" s="20"/>
      <c r="D93" s="6" t="s">
        <v>190</v>
      </c>
      <c r="E93" s="3" t="s">
        <v>191</v>
      </c>
      <c r="F93" s="6">
        <f t="shared" si="79"/>
        <v>0</v>
      </c>
      <c r="G93" s="6">
        <f t="shared" si="80"/>
        <v>1</v>
      </c>
      <c r="H93" s="6">
        <f t="shared" si="81"/>
        <v>30</v>
      </c>
      <c r="I93" s="6">
        <f t="shared" si="82"/>
        <v>0</v>
      </c>
      <c r="J93" s="6">
        <f t="shared" si="83"/>
        <v>0</v>
      </c>
      <c r="K93" s="6">
        <f t="shared" si="84"/>
        <v>0</v>
      </c>
      <c r="L93" s="6">
        <f t="shared" si="85"/>
        <v>0</v>
      </c>
      <c r="M93" s="6">
        <f t="shared" si="86"/>
        <v>30</v>
      </c>
      <c r="N93" s="6">
        <f t="shared" si="87"/>
        <v>0</v>
      </c>
      <c r="O93" s="6">
        <f t="shared" si="88"/>
        <v>0</v>
      </c>
      <c r="P93" s="6">
        <f t="shared" si="89"/>
        <v>0</v>
      </c>
      <c r="Q93" s="7">
        <f t="shared" si="90"/>
        <v>2</v>
      </c>
      <c r="R93" s="7">
        <f t="shared" si="91"/>
        <v>2</v>
      </c>
      <c r="S93" s="7">
        <v>1</v>
      </c>
      <c r="T93" s="11"/>
      <c r="U93" s="10"/>
      <c r="V93" s="11"/>
      <c r="W93" s="10"/>
      <c r="X93" s="11"/>
      <c r="Y93" s="10"/>
      <c r="Z93" s="7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2"/>
        <v>0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3"/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>
        <v>30</v>
      </c>
      <c r="BP93" s="10" t="s">
        <v>60</v>
      </c>
      <c r="BQ93" s="11"/>
      <c r="BR93" s="10"/>
      <c r="BS93" s="11"/>
      <c r="BT93" s="10"/>
      <c r="BU93" s="11"/>
      <c r="BV93" s="10"/>
      <c r="BW93" s="7">
        <v>2</v>
      </c>
      <c r="BX93" s="7">
        <f t="shared" si="94"/>
        <v>2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5"/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6"/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97"/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8"/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9"/>
        <v>0</v>
      </c>
    </row>
    <row r="94" spans="1:171" x14ac:dyDescent="0.2">
      <c r="A94" s="20">
        <v>4</v>
      </c>
      <c r="B94" s="20">
        <v>1</v>
      </c>
      <c r="C94" s="20"/>
      <c r="D94" s="6" t="s">
        <v>192</v>
      </c>
      <c r="E94" s="3" t="s">
        <v>193</v>
      </c>
      <c r="F94" s="6">
        <f t="shared" si="79"/>
        <v>0</v>
      </c>
      <c r="G94" s="6">
        <f t="shared" si="80"/>
        <v>1</v>
      </c>
      <c r="H94" s="6">
        <f t="shared" si="81"/>
        <v>60</v>
      </c>
      <c r="I94" s="6">
        <f t="shared" si="82"/>
        <v>0</v>
      </c>
      <c r="J94" s="6">
        <f t="shared" si="83"/>
        <v>0</v>
      </c>
      <c r="K94" s="6">
        <f t="shared" si="84"/>
        <v>0</v>
      </c>
      <c r="L94" s="6">
        <f t="shared" si="85"/>
        <v>0</v>
      </c>
      <c r="M94" s="6">
        <f t="shared" si="86"/>
        <v>60</v>
      </c>
      <c r="N94" s="6">
        <f t="shared" si="87"/>
        <v>0</v>
      </c>
      <c r="O94" s="6">
        <f t="shared" si="88"/>
        <v>0</v>
      </c>
      <c r="P94" s="6">
        <f t="shared" si="89"/>
        <v>0</v>
      </c>
      <c r="Q94" s="7">
        <f t="shared" si="90"/>
        <v>2</v>
      </c>
      <c r="R94" s="7">
        <f t="shared" si="91"/>
        <v>2</v>
      </c>
      <c r="S94" s="7">
        <v>2</v>
      </c>
      <c r="T94" s="11"/>
      <c r="U94" s="10"/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2"/>
        <v>0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3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94"/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>
        <v>60</v>
      </c>
      <c r="CI94" s="10" t="s">
        <v>60</v>
      </c>
      <c r="CJ94" s="11"/>
      <c r="CK94" s="10"/>
      <c r="CL94" s="11"/>
      <c r="CM94" s="10"/>
      <c r="CN94" s="11"/>
      <c r="CO94" s="10"/>
      <c r="CP94" s="7">
        <v>2</v>
      </c>
      <c r="CQ94" s="7">
        <f t="shared" si="95"/>
        <v>2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6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7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98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99"/>
        <v>0</v>
      </c>
    </row>
    <row r="95" spans="1:171" x14ac:dyDescent="0.2">
      <c r="A95" s="20">
        <v>4</v>
      </c>
      <c r="B95" s="20">
        <v>1</v>
      </c>
      <c r="C95" s="20"/>
      <c r="D95" s="6" t="s">
        <v>194</v>
      </c>
      <c r="E95" s="3" t="s">
        <v>195</v>
      </c>
      <c r="F95" s="6">
        <f t="shared" si="79"/>
        <v>0</v>
      </c>
      <c r="G95" s="6">
        <f t="shared" si="80"/>
        <v>1</v>
      </c>
      <c r="H95" s="6">
        <f t="shared" si="81"/>
        <v>60</v>
      </c>
      <c r="I95" s="6">
        <f t="shared" si="82"/>
        <v>0</v>
      </c>
      <c r="J95" s="6">
        <f t="shared" si="83"/>
        <v>0</v>
      </c>
      <c r="K95" s="6">
        <f t="shared" si="84"/>
        <v>0</v>
      </c>
      <c r="L95" s="6">
        <f t="shared" si="85"/>
        <v>0</v>
      </c>
      <c r="M95" s="6">
        <f t="shared" si="86"/>
        <v>60</v>
      </c>
      <c r="N95" s="6">
        <f t="shared" si="87"/>
        <v>0</v>
      </c>
      <c r="O95" s="6">
        <f t="shared" si="88"/>
        <v>0</v>
      </c>
      <c r="P95" s="6">
        <f t="shared" si="89"/>
        <v>0</v>
      </c>
      <c r="Q95" s="7">
        <f t="shared" si="90"/>
        <v>2</v>
      </c>
      <c r="R95" s="7">
        <f t="shared" si="91"/>
        <v>2</v>
      </c>
      <c r="S95" s="7">
        <v>2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2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3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4"/>
        <v>0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>
        <v>60</v>
      </c>
      <c r="CI95" s="10" t="s">
        <v>60</v>
      </c>
      <c r="CJ95" s="11"/>
      <c r="CK95" s="10"/>
      <c r="CL95" s="11"/>
      <c r="CM95" s="10"/>
      <c r="CN95" s="11"/>
      <c r="CO95" s="10"/>
      <c r="CP95" s="7">
        <v>2</v>
      </c>
      <c r="CQ95" s="7">
        <f t="shared" si="95"/>
        <v>2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6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7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98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99"/>
        <v>0</v>
      </c>
    </row>
    <row r="96" spans="1:171" x14ac:dyDescent="0.2">
      <c r="A96" s="20">
        <v>5</v>
      </c>
      <c r="B96" s="20">
        <v>1</v>
      </c>
      <c r="C96" s="20"/>
      <c r="D96" s="6" t="s">
        <v>196</v>
      </c>
      <c r="E96" s="3" t="s">
        <v>197</v>
      </c>
      <c r="F96" s="6">
        <f t="shared" si="79"/>
        <v>1</v>
      </c>
      <c r="G96" s="6">
        <f t="shared" si="80"/>
        <v>0</v>
      </c>
      <c r="H96" s="6">
        <f t="shared" si="81"/>
        <v>60</v>
      </c>
      <c r="I96" s="6">
        <f t="shared" si="82"/>
        <v>0</v>
      </c>
      <c r="J96" s="6">
        <f t="shared" si="83"/>
        <v>0</v>
      </c>
      <c r="K96" s="6">
        <f t="shared" si="84"/>
        <v>0</v>
      </c>
      <c r="L96" s="6">
        <f t="shared" si="85"/>
        <v>0</v>
      </c>
      <c r="M96" s="6">
        <f t="shared" si="86"/>
        <v>60</v>
      </c>
      <c r="N96" s="6">
        <f t="shared" si="87"/>
        <v>0</v>
      </c>
      <c r="O96" s="6">
        <f t="shared" si="88"/>
        <v>0</v>
      </c>
      <c r="P96" s="6">
        <f t="shared" si="89"/>
        <v>0</v>
      </c>
      <c r="Q96" s="7">
        <f t="shared" si="90"/>
        <v>3</v>
      </c>
      <c r="R96" s="7">
        <f t="shared" si="91"/>
        <v>3</v>
      </c>
      <c r="S96" s="7">
        <v>2.5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2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3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4"/>
        <v>0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95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>
        <v>60</v>
      </c>
      <c r="DB96" s="10" t="s">
        <v>69</v>
      </c>
      <c r="DC96" s="11"/>
      <c r="DD96" s="10"/>
      <c r="DE96" s="11"/>
      <c r="DF96" s="10"/>
      <c r="DG96" s="11"/>
      <c r="DH96" s="10"/>
      <c r="DI96" s="7">
        <v>3</v>
      </c>
      <c r="DJ96" s="7">
        <f t="shared" si="96"/>
        <v>3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7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98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99"/>
        <v>0</v>
      </c>
    </row>
    <row r="97" spans="1:171" x14ac:dyDescent="0.2">
      <c r="A97" s="20">
        <v>5</v>
      </c>
      <c r="B97" s="20">
        <v>1</v>
      </c>
      <c r="C97" s="20"/>
      <c r="D97" s="6" t="s">
        <v>198</v>
      </c>
      <c r="E97" s="3" t="s">
        <v>199</v>
      </c>
      <c r="F97" s="6">
        <f t="shared" si="79"/>
        <v>1</v>
      </c>
      <c r="G97" s="6">
        <f t="shared" si="80"/>
        <v>0</v>
      </c>
      <c r="H97" s="6">
        <f t="shared" si="81"/>
        <v>60</v>
      </c>
      <c r="I97" s="6">
        <f t="shared" si="82"/>
        <v>0</v>
      </c>
      <c r="J97" s="6">
        <f t="shared" si="83"/>
        <v>0</v>
      </c>
      <c r="K97" s="6">
        <f t="shared" si="84"/>
        <v>0</v>
      </c>
      <c r="L97" s="6">
        <f t="shared" si="85"/>
        <v>0</v>
      </c>
      <c r="M97" s="6">
        <f t="shared" si="86"/>
        <v>60</v>
      </c>
      <c r="N97" s="6">
        <f t="shared" si="87"/>
        <v>0</v>
      </c>
      <c r="O97" s="6">
        <f t="shared" si="88"/>
        <v>0</v>
      </c>
      <c r="P97" s="6">
        <f t="shared" si="89"/>
        <v>0</v>
      </c>
      <c r="Q97" s="7">
        <f t="shared" si="90"/>
        <v>3</v>
      </c>
      <c r="R97" s="7">
        <f t="shared" si="91"/>
        <v>3</v>
      </c>
      <c r="S97" s="7">
        <v>2.5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2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3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4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5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>
        <v>60</v>
      </c>
      <c r="DB97" s="10" t="s">
        <v>69</v>
      </c>
      <c r="DC97" s="11"/>
      <c r="DD97" s="10"/>
      <c r="DE97" s="11"/>
      <c r="DF97" s="10"/>
      <c r="DG97" s="11"/>
      <c r="DH97" s="10"/>
      <c r="DI97" s="7">
        <v>3</v>
      </c>
      <c r="DJ97" s="7">
        <f t="shared" si="96"/>
        <v>3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7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98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99"/>
        <v>0</v>
      </c>
    </row>
    <row r="98" spans="1:171" x14ac:dyDescent="0.2">
      <c r="A98" s="20">
        <v>6</v>
      </c>
      <c r="B98" s="20">
        <v>1</v>
      </c>
      <c r="C98" s="20"/>
      <c r="D98" s="6" t="s">
        <v>200</v>
      </c>
      <c r="E98" s="3" t="s">
        <v>201</v>
      </c>
      <c r="F98" s="6">
        <f t="shared" si="79"/>
        <v>0</v>
      </c>
      <c r="G98" s="6">
        <f t="shared" si="80"/>
        <v>2</v>
      </c>
      <c r="H98" s="6">
        <f t="shared" si="81"/>
        <v>45</v>
      </c>
      <c r="I98" s="6">
        <f t="shared" si="82"/>
        <v>30</v>
      </c>
      <c r="J98" s="6">
        <f t="shared" si="83"/>
        <v>0</v>
      </c>
      <c r="K98" s="6">
        <f t="shared" si="84"/>
        <v>0</v>
      </c>
      <c r="L98" s="6">
        <f t="shared" si="85"/>
        <v>0</v>
      </c>
      <c r="M98" s="6">
        <f t="shared" si="86"/>
        <v>0</v>
      </c>
      <c r="N98" s="6">
        <f t="shared" si="87"/>
        <v>15</v>
      </c>
      <c r="O98" s="6">
        <f t="shared" si="88"/>
        <v>0</v>
      </c>
      <c r="P98" s="6">
        <f t="shared" si="89"/>
        <v>0</v>
      </c>
      <c r="Q98" s="7">
        <f t="shared" si="90"/>
        <v>4</v>
      </c>
      <c r="R98" s="7">
        <f t="shared" si="91"/>
        <v>2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2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3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4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5"/>
        <v>0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96"/>
        <v>0</v>
      </c>
      <c r="DK98" s="11">
        <v>30</v>
      </c>
      <c r="DL98" s="10" t="s">
        <v>60</v>
      </c>
      <c r="DM98" s="11"/>
      <c r="DN98" s="10"/>
      <c r="DO98" s="11"/>
      <c r="DP98" s="10"/>
      <c r="DQ98" s="7">
        <v>2</v>
      </c>
      <c r="DR98" s="11"/>
      <c r="DS98" s="10"/>
      <c r="DT98" s="11"/>
      <c r="DU98" s="10"/>
      <c r="DV98" s="11">
        <v>15</v>
      </c>
      <c r="DW98" s="10" t="s">
        <v>60</v>
      </c>
      <c r="DX98" s="11"/>
      <c r="DY98" s="10"/>
      <c r="DZ98" s="11"/>
      <c r="EA98" s="10"/>
      <c r="EB98" s="7">
        <v>2</v>
      </c>
      <c r="EC98" s="7">
        <f t="shared" si="97"/>
        <v>4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98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99"/>
        <v>0</v>
      </c>
    </row>
    <row r="99" spans="1:171" x14ac:dyDescent="0.2">
      <c r="A99" s="20">
        <v>6</v>
      </c>
      <c r="B99" s="20">
        <v>1</v>
      </c>
      <c r="C99" s="20"/>
      <c r="D99" s="6" t="s">
        <v>202</v>
      </c>
      <c r="E99" s="3" t="s">
        <v>203</v>
      </c>
      <c r="F99" s="6">
        <f t="shared" si="79"/>
        <v>0</v>
      </c>
      <c r="G99" s="6">
        <f t="shared" si="80"/>
        <v>2</v>
      </c>
      <c r="H99" s="6">
        <f t="shared" si="81"/>
        <v>45</v>
      </c>
      <c r="I99" s="6">
        <f t="shared" si="82"/>
        <v>30</v>
      </c>
      <c r="J99" s="6">
        <f t="shared" si="83"/>
        <v>0</v>
      </c>
      <c r="K99" s="6">
        <f t="shared" si="84"/>
        <v>0</v>
      </c>
      <c r="L99" s="6">
        <f t="shared" si="85"/>
        <v>0</v>
      </c>
      <c r="M99" s="6">
        <f t="shared" si="86"/>
        <v>0</v>
      </c>
      <c r="N99" s="6">
        <f t="shared" si="87"/>
        <v>15</v>
      </c>
      <c r="O99" s="6">
        <f t="shared" si="88"/>
        <v>0</v>
      </c>
      <c r="P99" s="6">
        <f t="shared" si="89"/>
        <v>0</v>
      </c>
      <c r="Q99" s="7">
        <f t="shared" si="90"/>
        <v>4</v>
      </c>
      <c r="R99" s="7">
        <f t="shared" si="91"/>
        <v>2</v>
      </c>
      <c r="S99" s="7">
        <v>2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2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3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4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95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96"/>
        <v>0</v>
      </c>
      <c r="DK99" s="11">
        <v>30</v>
      </c>
      <c r="DL99" s="10" t="s">
        <v>60</v>
      </c>
      <c r="DM99" s="11"/>
      <c r="DN99" s="10"/>
      <c r="DO99" s="11"/>
      <c r="DP99" s="10"/>
      <c r="DQ99" s="7">
        <v>2</v>
      </c>
      <c r="DR99" s="11"/>
      <c r="DS99" s="10"/>
      <c r="DT99" s="11"/>
      <c r="DU99" s="10"/>
      <c r="DV99" s="11">
        <v>15</v>
      </c>
      <c r="DW99" s="10" t="s">
        <v>60</v>
      </c>
      <c r="DX99" s="11"/>
      <c r="DY99" s="10"/>
      <c r="DZ99" s="11"/>
      <c r="EA99" s="10"/>
      <c r="EB99" s="7">
        <v>2</v>
      </c>
      <c r="EC99" s="7">
        <f t="shared" si="97"/>
        <v>4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98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99"/>
        <v>0</v>
      </c>
    </row>
    <row r="100" spans="1:171" x14ac:dyDescent="0.2">
      <c r="A100" s="20">
        <v>7</v>
      </c>
      <c r="B100" s="20">
        <v>1</v>
      </c>
      <c r="C100" s="20"/>
      <c r="D100" s="6" t="s">
        <v>204</v>
      </c>
      <c r="E100" s="3" t="s">
        <v>205</v>
      </c>
      <c r="F100" s="6">
        <f t="shared" si="79"/>
        <v>1</v>
      </c>
      <c r="G100" s="6">
        <f t="shared" si="80"/>
        <v>1</v>
      </c>
      <c r="H100" s="6">
        <f t="shared" si="81"/>
        <v>30</v>
      </c>
      <c r="I100" s="6">
        <f t="shared" si="82"/>
        <v>15</v>
      </c>
      <c r="J100" s="6">
        <f t="shared" si="83"/>
        <v>0</v>
      </c>
      <c r="K100" s="6">
        <f t="shared" si="84"/>
        <v>0</v>
      </c>
      <c r="L100" s="6">
        <f t="shared" si="85"/>
        <v>15</v>
      </c>
      <c r="M100" s="6">
        <f t="shared" si="86"/>
        <v>0</v>
      </c>
      <c r="N100" s="6">
        <f t="shared" si="87"/>
        <v>0</v>
      </c>
      <c r="O100" s="6">
        <f t="shared" si="88"/>
        <v>0</v>
      </c>
      <c r="P100" s="6">
        <f t="shared" si="89"/>
        <v>0</v>
      </c>
      <c r="Q100" s="7">
        <f t="shared" si="90"/>
        <v>3</v>
      </c>
      <c r="R100" s="7">
        <f t="shared" si="91"/>
        <v>2</v>
      </c>
      <c r="S100" s="7">
        <v>1.2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2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3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94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95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96"/>
        <v>0</v>
      </c>
      <c r="DK100" s="11">
        <v>15</v>
      </c>
      <c r="DL100" s="10" t="s">
        <v>69</v>
      </c>
      <c r="DM100" s="11"/>
      <c r="DN100" s="10"/>
      <c r="DO100" s="11"/>
      <c r="DP100" s="10"/>
      <c r="DQ100" s="7">
        <v>1</v>
      </c>
      <c r="DR100" s="11">
        <v>15</v>
      </c>
      <c r="DS100" s="10" t="s">
        <v>60</v>
      </c>
      <c r="DT100" s="11"/>
      <c r="DU100" s="10"/>
      <c r="DV100" s="11"/>
      <c r="DW100" s="10"/>
      <c r="DX100" s="11"/>
      <c r="DY100" s="10"/>
      <c r="DZ100" s="11"/>
      <c r="EA100" s="10"/>
      <c r="EB100" s="7">
        <v>2</v>
      </c>
      <c r="EC100" s="7">
        <f t="shared" si="97"/>
        <v>3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98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99"/>
        <v>0</v>
      </c>
    </row>
    <row r="101" spans="1:171" x14ac:dyDescent="0.2">
      <c r="A101" s="20">
        <v>7</v>
      </c>
      <c r="B101" s="20">
        <v>1</v>
      </c>
      <c r="C101" s="20"/>
      <c r="D101" s="6" t="s">
        <v>206</v>
      </c>
      <c r="E101" s="3" t="s">
        <v>207</v>
      </c>
      <c r="F101" s="6">
        <f t="shared" si="79"/>
        <v>1</v>
      </c>
      <c r="G101" s="6">
        <f t="shared" si="80"/>
        <v>1</v>
      </c>
      <c r="H101" s="6">
        <f t="shared" si="81"/>
        <v>30</v>
      </c>
      <c r="I101" s="6">
        <f t="shared" si="82"/>
        <v>15</v>
      </c>
      <c r="J101" s="6">
        <f t="shared" si="83"/>
        <v>0</v>
      </c>
      <c r="K101" s="6">
        <f t="shared" si="84"/>
        <v>0</v>
      </c>
      <c r="L101" s="6">
        <f t="shared" si="85"/>
        <v>15</v>
      </c>
      <c r="M101" s="6">
        <f t="shared" si="86"/>
        <v>0</v>
      </c>
      <c r="N101" s="6">
        <f t="shared" si="87"/>
        <v>0</v>
      </c>
      <c r="O101" s="6">
        <f t="shared" si="88"/>
        <v>0</v>
      </c>
      <c r="P101" s="6">
        <f t="shared" si="89"/>
        <v>0</v>
      </c>
      <c r="Q101" s="7">
        <f t="shared" si="90"/>
        <v>3</v>
      </c>
      <c r="R101" s="7">
        <f t="shared" si="91"/>
        <v>2</v>
      </c>
      <c r="S101" s="7">
        <v>1.2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2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3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94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95"/>
        <v>0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96"/>
        <v>0</v>
      </c>
      <c r="DK101" s="11">
        <v>15</v>
      </c>
      <c r="DL101" s="10" t="s">
        <v>69</v>
      </c>
      <c r="DM101" s="11"/>
      <c r="DN101" s="10"/>
      <c r="DO101" s="11"/>
      <c r="DP101" s="10"/>
      <c r="DQ101" s="7">
        <v>1</v>
      </c>
      <c r="DR101" s="11">
        <v>15</v>
      </c>
      <c r="DS101" s="10" t="s">
        <v>60</v>
      </c>
      <c r="DT101" s="11"/>
      <c r="DU101" s="10"/>
      <c r="DV101" s="11"/>
      <c r="DW101" s="10"/>
      <c r="DX101" s="11"/>
      <c r="DY101" s="10"/>
      <c r="DZ101" s="11"/>
      <c r="EA101" s="10"/>
      <c r="EB101" s="7">
        <v>2</v>
      </c>
      <c r="EC101" s="7">
        <f t="shared" si="97"/>
        <v>3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98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99"/>
        <v>0</v>
      </c>
    </row>
    <row r="102" spans="1:171" x14ac:dyDescent="0.2">
      <c r="A102" s="20">
        <v>8</v>
      </c>
      <c r="B102" s="20">
        <v>1</v>
      </c>
      <c r="C102" s="20"/>
      <c r="D102" s="6" t="s">
        <v>208</v>
      </c>
      <c r="E102" s="3" t="s">
        <v>209</v>
      </c>
      <c r="F102" s="6">
        <f t="shared" si="79"/>
        <v>0</v>
      </c>
      <c r="G102" s="6">
        <f t="shared" si="80"/>
        <v>2</v>
      </c>
      <c r="H102" s="6">
        <f t="shared" si="81"/>
        <v>45</v>
      </c>
      <c r="I102" s="6">
        <f t="shared" si="82"/>
        <v>30</v>
      </c>
      <c r="J102" s="6">
        <f t="shared" si="83"/>
        <v>0</v>
      </c>
      <c r="K102" s="6">
        <f t="shared" si="84"/>
        <v>0</v>
      </c>
      <c r="L102" s="6">
        <f t="shared" si="85"/>
        <v>0</v>
      </c>
      <c r="M102" s="6">
        <f t="shared" si="86"/>
        <v>0</v>
      </c>
      <c r="N102" s="6">
        <f t="shared" si="87"/>
        <v>15</v>
      </c>
      <c r="O102" s="6">
        <f t="shared" si="88"/>
        <v>0</v>
      </c>
      <c r="P102" s="6">
        <f t="shared" si="89"/>
        <v>0</v>
      </c>
      <c r="Q102" s="7">
        <f t="shared" si="90"/>
        <v>3</v>
      </c>
      <c r="R102" s="7">
        <f t="shared" si="91"/>
        <v>2</v>
      </c>
      <c r="S102" s="7">
        <v>2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2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3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94"/>
        <v>0</v>
      </c>
      <c r="BY102" s="11"/>
      <c r="BZ102" s="10"/>
      <c r="CA102" s="11"/>
      <c r="CB102" s="10"/>
      <c r="CC102" s="11"/>
      <c r="CD102" s="10"/>
      <c r="CE102" s="7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95"/>
        <v>0</v>
      </c>
      <c r="CR102" s="11"/>
      <c r="CS102" s="10"/>
      <c r="CT102" s="11"/>
      <c r="CU102" s="10"/>
      <c r="CV102" s="11"/>
      <c r="CW102" s="10"/>
      <c r="CX102" s="7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96"/>
        <v>0</v>
      </c>
      <c r="DK102" s="11">
        <v>30</v>
      </c>
      <c r="DL102" s="10" t="s">
        <v>60</v>
      </c>
      <c r="DM102" s="11"/>
      <c r="DN102" s="10"/>
      <c r="DO102" s="11"/>
      <c r="DP102" s="10"/>
      <c r="DQ102" s="7">
        <v>1</v>
      </c>
      <c r="DR102" s="11"/>
      <c r="DS102" s="10"/>
      <c r="DT102" s="11"/>
      <c r="DU102" s="10"/>
      <c r="DV102" s="11">
        <v>15</v>
      </c>
      <c r="DW102" s="10" t="s">
        <v>60</v>
      </c>
      <c r="DX102" s="11"/>
      <c r="DY102" s="10"/>
      <c r="DZ102" s="11"/>
      <c r="EA102" s="10"/>
      <c r="EB102" s="7">
        <v>2</v>
      </c>
      <c r="EC102" s="7">
        <f t="shared" si="97"/>
        <v>3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98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99"/>
        <v>0</v>
      </c>
    </row>
    <row r="103" spans="1:171" x14ac:dyDescent="0.2">
      <c r="A103" s="20">
        <v>8</v>
      </c>
      <c r="B103" s="20">
        <v>1</v>
      </c>
      <c r="C103" s="20"/>
      <c r="D103" s="6" t="s">
        <v>210</v>
      </c>
      <c r="E103" s="3" t="s">
        <v>211</v>
      </c>
      <c r="F103" s="6">
        <f t="shared" si="79"/>
        <v>0</v>
      </c>
      <c r="G103" s="6">
        <f t="shared" si="80"/>
        <v>2</v>
      </c>
      <c r="H103" s="6">
        <f t="shared" si="81"/>
        <v>45</v>
      </c>
      <c r="I103" s="6">
        <f t="shared" si="82"/>
        <v>30</v>
      </c>
      <c r="J103" s="6">
        <f t="shared" si="83"/>
        <v>0</v>
      </c>
      <c r="K103" s="6">
        <f t="shared" si="84"/>
        <v>0</v>
      </c>
      <c r="L103" s="6">
        <f t="shared" si="85"/>
        <v>0</v>
      </c>
      <c r="M103" s="6">
        <f t="shared" si="86"/>
        <v>0</v>
      </c>
      <c r="N103" s="6">
        <f t="shared" si="87"/>
        <v>15</v>
      </c>
      <c r="O103" s="6">
        <f t="shared" si="88"/>
        <v>0</v>
      </c>
      <c r="P103" s="6">
        <f t="shared" si="89"/>
        <v>0</v>
      </c>
      <c r="Q103" s="7">
        <f t="shared" si="90"/>
        <v>3</v>
      </c>
      <c r="R103" s="7">
        <f t="shared" si="91"/>
        <v>2</v>
      </c>
      <c r="S103" s="7">
        <v>2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2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3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94"/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95"/>
        <v>0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96"/>
        <v>0</v>
      </c>
      <c r="DK103" s="11">
        <v>30</v>
      </c>
      <c r="DL103" s="10" t="s">
        <v>60</v>
      </c>
      <c r="DM103" s="11"/>
      <c r="DN103" s="10"/>
      <c r="DO103" s="11"/>
      <c r="DP103" s="10"/>
      <c r="DQ103" s="7">
        <v>1</v>
      </c>
      <c r="DR103" s="11"/>
      <c r="DS103" s="10"/>
      <c r="DT103" s="11"/>
      <c r="DU103" s="10"/>
      <c r="DV103" s="11">
        <v>15</v>
      </c>
      <c r="DW103" s="10" t="s">
        <v>60</v>
      </c>
      <c r="DX103" s="11"/>
      <c r="DY103" s="10"/>
      <c r="DZ103" s="11"/>
      <c r="EA103" s="10"/>
      <c r="EB103" s="7">
        <v>2</v>
      </c>
      <c r="EC103" s="7">
        <f t="shared" si="97"/>
        <v>3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98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99"/>
        <v>0</v>
      </c>
    </row>
    <row r="104" spans="1:171" x14ac:dyDescent="0.2">
      <c r="A104" s="20">
        <v>9</v>
      </c>
      <c r="B104" s="20">
        <v>1</v>
      </c>
      <c r="C104" s="20"/>
      <c r="D104" s="6" t="s">
        <v>212</v>
      </c>
      <c r="E104" s="3" t="s">
        <v>213</v>
      </c>
      <c r="F104" s="6">
        <f t="shared" si="79"/>
        <v>0</v>
      </c>
      <c r="G104" s="6">
        <f t="shared" si="80"/>
        <v>2</v>
      </c>
      <c r="H104" s="6">
        <f t="shared" si="81"/>
        <v>30</v>
      </c>
      <c r="I104" s="6">
        <f t="shared" si="82"/>
        <v>15</v>
      </c>
      <c r="J104" s="6">
        <f t="shared" si="83"/>
        <v>0</v>
      </c>
      <c r="K104" s="6">
        <f t="shared" si="84"/>
        <v>0</v>
      </c>
      <c r="L104" s="6">
        <f t="shared" si="85"/>
        <v>15</v>
      </c>
      <c r="M104" s="6">
        <f t="shared" si="86"/>
        <v>0</v>
      </c>
      <c r="N104" s="6">
        <f t="shared" si="87"/>
        <v>0</v>
      </c>
      <c r="O104" s="6">
        <f t="shared" si="88"/>
        <v>0</v>
      </c>
      <c r="P104" s="6">
        <f t="shared" si="89"/>
        <v>0</v>
      </c>
      <c r="Q104" s="7">
        <f t="shared" si="90"/>
        <v>3</v>
      </c>
      <c r="R104" s="7">
        <f t="shared" si="91"/>
        <v>2</v>
      </c>
      <c r="S104" s="7">
        <v>1.2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2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3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94"/>
        <v>0</v>
      </c>
      <c r="BY104" s="11"/>
      <c r="BZ104" s="10"/>
      <c r="CA104" s="11"/>
      <c r="CB104" s="10"/>
      <c r="CC104" s="11"/>
      <c r="CD104" s="10"/>
      <c r="CE104" s="7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95"/>
        <v>0</v>
      </c>
      <c r="CR104" s="11">
        <v>15</v>
      </c>
      <c r="CS104" s="10" t="s">
        <v>60</v>
      </c>
      <c r="CT104" s="11"/>
      <c r="CU104" s="10"/>
      <c r="CV104" s="11"/>
      <c r="CW104" s="10"/>
      <c r="CX104" s="7">
        <v>1</v>
      </c>
      <c r="CY104" s="11">
        <v>15</v>
      </c>
      <c r="CZ104" s="10" t="s">
        <v>60</v>
      </c>
      <c r="DA104" s="11"/>
      <c r="DB104" s="10"/>
      <c r="DC104" s="11"/>
      <c r="DD104" s="10"/>
      <c r="DE104" s="11"/>
      <c r="DF104" s="10"/>
      <c r="DG104" s="11"/>
      <c r="DH104" s="10"/>
      <c r="DI104" s="7">
        <v>2</v>
      </c>
      <c r="DJ104" s="7">
        <f t="shared" si="96"/>
        <v>3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97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98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99"/>
        <v>0</v>
      </c>
    </row>
    <row r="105" spans="1:171" x14ac:dyDescent="0.2">
      <c r="A105" s="20">
        <v>9</v>
      </c>
      <c r="B105" s="20">
        <v>1</v>
      </c>
      <c r="C105" s="20"/>
      <c r="D105" s="6" t="s">
        <v>214</v>
      </c>
      <c r="E105" s="3" t="s">
        <v>215</v>
      </c>
      <c r="F105" s="6">
        <f t="shared" si="79"/>
        <v>0</v>
      </c>
      <c r="G105" s="6">
        <f t="shared" si="80"/>
        <v>2</v>
      </c>
      <c r="H105" s="6">
        <f t="shared" si="81"/>
        <v>30</v>
      </c>
      <c r="I105" s="6">
        <f t="shared" si="82"/>
        <v>15</v>
      </c>
      <c r="J105" s="6">
        <f t="shared" si="83"/>
        <v>0</v>
      </c>
      <c r="K105" s="6">
        <f t="shared" si="84"/>
        <v>0</v>
      </c>
      <c r="L105" s="6">
        <f t="shared" si="85"/>
        <v>15</v>
      </c>
      <c r="M105" s="6">
        <f t="shared" si="86"/>
        <v>0</v>
      </c>
      <c r="N105" s="6">
        <f t="shared" si="87"/>
        <v>0</v>
      </c>
      <c r="O105" s="6">
        <f t="shared" si="88"/>
        <v>0</v>
      </c>
      <c r="P105" s="6">
        <f t="shared" si="89"/>
        <v>0</v>
      </c>
      <c r="Q105" s="7">
        <f t="shared" si="90"/>
        <v>3</v>
      </c>
      <c r="R105" s="7">
        <f t="shared" si="91"/>
        <v>2</v>
      </c>
      <c r="S105" s="7">
        <v>1.2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2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3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94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95"/>
        <v>0</v>
      </c>
      <c r="CR105" s="11">
        <v>15</v>
      </c>
      <c r="CS105" s="10" t="s">
        <v>60</v>
      </c>
      <c r="CT105" s="11"/>
      <c r="CU105" s="10"/>
      <c r="CV105" s="11"/>
      <c r="CW105" s="10"/>
      <c r="CX105" s="7">
        <v>1</v>
      </c>
      <c r="CY105" s="11">
        <v>15</v>
      </c>
      <c r="CZ105" s="10" t="s">
        <v>60</v>
      </c>
      <c r="DA105" s="11"/>
      <c r="DB105" s="10"/>
      <c r="DC105" s="11"/>
      <c r="DD105" s="10"/>
      <c r="DE105" s="11"/>
      <c r="DF105" s="10"/>
      <c r="DG105" s="11"/>
      <c r="DH105" s="10"/>
      <c r="DI105" s="7">
        <v>2</v>
      </c>
      <c r="DJ105" s="7">
        <f t="shared" si="96"/>
        <v>3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97"/>
        <v>0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98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99"/>
        <v>0</v>
      </c>
    </row>
    <row r="106" spans="1:171" x14ac:dyDescent="0.2">
      <c r="A106" s="20">
        <v>10</v>
      </c>
      <c r="B106" s="20">
        <v>1</v>
      </c>
      <c r="C106" s="20"/>
      <c r="D106" s="6" t="s">
        <v>216</v>
      </c>
      <c r="E106" s="3" t="s">
        <v>217</v>
      </c>
      <c r="F106" s="6">
        <f t="shared" si="79"/>
        <v>1</v>
      </c>
      <c r="G106" s="6">
        <f t="shared" si="80"/>
        <v>1</v>
      </c>
      <c r="H106" s="6">
        <f t="shared" si="81"/>
        <v>60</v>
      </c>
      <c r="I106" s="6">
        <f t="shared" si="82"/>
        <v>30</v>
      </c>
      <c r="J106" s="6">
        <f t="shared" si="83"/>
        <v>0</v>
      </c>
      <c r="K106" s="6">
        <f t="shared" si="84"/>
        <v>0</v>
      </c>
      <c r="L106" s="6">
        <f t="shared" si="85"/>
        <v>30</v>
      </c>
      <c r="M106" s="6">
        <f t="shared" si="86"/>
        <v>0</v>
      </c>
      <c r="N106" s="6">
        <f t="shared" si="87"/>
        <v>0</v>
      </c>
      <c r="O106" s="6">
        <f t="shared" si="88"/>
        <v>0</v>
      </c>
      <c r="P106" s="6">
        <f t="shared" si="89"/>
        <v>0</v>
      </c>
      <c r="Q106" s="7">
        <f t="shared" si="90"/>
        <v>4</v>
      </c>
      <c r="R106" s="7">
        <f t="shared" si="91"/>
        <v>2</v>
      </c>
      <c r="S106" s="7">
        <v>2.8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2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3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94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95"/>
        <v>0</v>
      </c>
      <c r="CR106" s="11">
        <v>30</v>
      </c>
      <c r="CS106" s="10" t="s">
        <v>69</v>
      </c>
      <c r="CT106" s="11"/>
      <c r="CU106" s="10"/>
      <c r="CV106" s="11"/>
      <c r="CW106" s="10"/>
      <c r="CX106" s="7">
        <v>2</v>
      </c>
      <c r="CY106" s="11">
        <v>30</v>
      </c>
      <c r="CZ106" s="10" t="s">
        <v>60</v>
      </c>
      <c r="DA106" s="11"/>
      <c r="DB106" s="10"/>
      <c r="DC106" s="11"/>
      <c r="DD106" s="10"/>
      <c r="DE106" s="11"/>
      <c r="DF106" s="10"/>
      <c r="DG106" s="11"/>
      <c r="DH106" s="10"/>
      <c r="DI106" s="7">
        <v>2</v>
      </c>
      <c r="DJ106" s="7">
        <f t="shared" si="96"/>
        <v>4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97"/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98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99"/>
        <v>0</v>
      </c>
    </row>
    <row r="107" spans="1:171" x14ac:dyDescent="0.2">
      <c r="A107" s="20">
        <v>10</v>
      </c>
      <c r="B107" s="20">
        <v>1</v>
      </c>
      <c r="C107" s="20"/>
      <c r="D107" s="6" t="s">
        <v>218</v>
      </c>
      <c r="E107" s="3" t="s">
        <v>219</v>
      </c>
      <c r="F107" s="6">
        <f t="shared" si="79"/>
        <v>1</v>
      </c>
      <c r="G107" s="6">
        <f t="shared" si="80"/>
        <v>1</v>
      </c>
      <c r="H107" s="6">
        <f t="shared" si="81"/>
        <v>60</v>
      </c>
      <c r="I107" s="6">
        <f t="shared" si="82"/>
        <v>30</v>
      </c>
      <c r="J107" s="6">
        <f t="shared" si="83"/>
        <v>0</v>
      </c>
      <c r="K107" s="6">
        <f t="shared" si="84"/>
        <v>0</v>
      </c>
      <c r="L107" s="6">
        <f t="shared" si="85"/>
        <v>30</v>
      </c>
      <c r="M107" s="6">
        <f t="shared" si="86"/>
        <v>0</v>
      </c>
      <c r="N107" s="6">
        <f t="shared" si="87"/>
        <v>0</v>
      </c>
      <c r="O107" s="6">
        <f t="shared" si="88"/>
        <v>0</v>
      </c>
      <c r="P107" s="6">
        <f t="shared" si="89"/>
        <v>0</v>
      </c>
      <c r="Q107" s="7">
        <f t="shared" si="90"/>
        <v>4</v>
      </c>
      <c r="R107" s="7">
        <f t="shared" si="91"/>
        <v>2</v>
      </c>
      <c r="S107" s="7">
        <v>2.8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2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3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94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95"/>
        <v>0</v>
      </c>
      <c r="CR107" s="11">
        <v>30</v>
      </c>
      <c r="CS107" s="10" t="s">
        <v>69</v>
      </c>
      <c r="CT107" s="11"/>
      <c r="CU107" s="10"/>
      <c r="CV107" s="11"/>
      <c r="CW107" s="10"/>
      <c r="CX107" s="7">
        <v>2</v>
      </c>
      <c r="CY107" s="11">
        <v>30</v>
      </c>
      <c r="CZ107" s="10" t="s">
        <v>60</v>
      </c>
      <c r="DA107" s="11"/>
      <c r="DB107" s="10"/>
      <c r="DC107" s="11"/>
      <c r="DD107" s="10"/>
      <c r="DE107" s="11"/>
      <c r="DF107" s="10"/>
      <c r="DG107" s="11"/>
      <c r="DH107" s="10"/>
      <c r="DI107" s="7">
        <v>2</v>
      </c>
      <c r="DJ107" s="7">
        <f t="shared" si="96"/>
        <v>4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97"/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98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99"/>
        <v>0</v>
      </c>
    </row>
    <row r="108" spans="1:171" x14ac:dyDescent="0.2">
      <c r="A108" s="20">
        <v>11</v>
      </c>
      <c r="B108" s="20">
        <v>1</v>
      </c>
      <c r="C108" s="20"/>
      <c r="D108" s="6" t="s">
        <v>220</v>
      </c>
      <c r="E108" s="3" t="s">
        <v>221</v>
      </c>
      <c r="F108" s="6">
        <f t="shared" si="79"/>
        <v>0</v>
      </c>
      <c r="G108" s="6">
        <f t="shared" si="80"/>
        <v>1</v>
      </c>
      <c r="H108" s="6">
        <f t="shared" si="81"/>
        <v>30</v>
      </c>
      <c r="I108" s="6">
        <f t="shared" si="82"/>
        <v>0</v>
      </c>
      <c r="J108" s="6">
        <f t="shared" si="83"/>
        <v>0</v>
      </c>
      <c r="K108" s="6">
        <f t="shared" si="84"/>
        <v>0</v>
      </c>
      <c r="L108" s="6">
        <f t="shared" si="85"/>
        <v>30</v>
      </c>
      <c r="M108" s="6">
        <f t="shared" si="86"/>
        <v>0</v>
      </c>
      <c r="N108" s="6">
        <f t="shared" si="87"/>
        <v>0</v>
      </c>
      <c r="O108" s="6">
        <f t="shared" si="88"/>
        <v>0</v>
      </c>
      <c r="P108" s="6">
        <f t="shared" si="89"/>
        <v>0</v>
      </c>
      <c r="Q108" s="7">
        <f t="shared" si="90"/>
        <v>3</v>
      </c>
      <c r="R108" s="7">
        <f t="shared" si="91"/>
        <v>3</v>
      </c>
      <c r="S108" s="7">
        <v>1.2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2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3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94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95"/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96"/>
        <v>0</v>
      </c>
      <c r="DK108" s="11"/>
      <c r="DL108" s="10"/>
      <c r="DM108" s="11"/>
      <c r="DN108" s="10"/>
      <c r="DO108" s="11"/>
      <c r="DP108" s="10"/>
      <c r="DQ108" s="7"/>
      <c r="DR108" s="11">
        <v>30</v>
      </c>
      <c r="DS108" s="10" t="s">
        <v>60</v>
      </c>
      <c r="DT108" s="11"/>
      <c r="DU108" s="10"/>
      <c r="DV108" s="11"/>
      <c r="DW108" s="10"/>
      <c r="DX108" s="11"/>
      <c r="DY108" s="10"/>
      <c r="DZ108" s="11"/>
      <c r="EA108" s="10"/>
      <c r="EB108" s="7">
        <v>3</v>
      </c>
      <c r="EC108" s="7">
        <f t="shared" si="97"/>
        <v>3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98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99"/>
        <v>0</v>
      </c>
    </row>
    <row r="109" spans="1:171" x14ac:dyDescent="0.2">
      <c r="A109" s="20">
        <v>11</v>
      </c>
      <c r="B109" s="20">
        <v>1</v>
      </c>
      <c r="C109" s="20"/>
      <c r="D109" s="6" t="s">
        <v>222</v>
      </c>
      <c r="E109" s="3" t="s">
        <v>223</v>
      </c>
      <c r="F109" s="6">
        <f t="shared" si="79"/>
        <v>0</v>
      </c>
      <c r="G109" s="6">
        <f t="shared" si="80"/>
        <v>1</v>
      </c>
      <c r="H109" s="6">
        <f t="shared" si="81"/>
        <v>30</v>
      </c>
      <c r="I109" s="6">
        <f t="shared" si="82"/>
        <v>0</v>
      </c>
      <c r="J109" s="6">
        <f t="shared" si="83"/>
        <v>0</v>
      </c>
      <c r="K109" s="6">
        <f t="shared" si="84"/>
        <v>0</v>
      </c>
      <c r="L109" s="6">
        <f t="shared" si="85"/>
        <v>30</v>
      </c>
      <c r="M109" s="6">
        <f t="shared" si="86"/>
        <v>0</v>
      </c>
      <c r="N109" s="6">
        <f t="shared" si="87"/>
        <v>0</v>
      </c>
      <c r="O109" s="6">
        <f t="shared" si="88"/>
        <v>0</v>
      </c>
      <c r="P109" s="6">
        <f t="shared" si="89"/>
        <v>0</v>
      </c>
      <c r="Q109" s="7">
        <f t="shared" si="90"/>
        <v>3</v>
      </c>
      <c r="R109" s="7">
        <f t="shared" si="91"/>
        <v>3</v>
      </c>
      <c r="S109" s="7">
        <v>1.2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92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93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94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95"/>
        <v>0</v>
      </c>
      <c r="CR109" s="11"/>
      <c r="CS109" s="10"/>
      <c r="CT109" s="11"/>
      <c r="CU109" s="10"/>
      <c r="CV109" s="11"/>
      <c r="CW109" s="10"/>
      <c r="CX109" s="7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96"/>
        <v>0</v>
      </c>
      <c r="DK109" s="11"/>
      <c r="DL109" s="10"/>
      <c r="DM109" s="11"/>
      <c r="DN109" s="10"/>
      <c r="DO109" s="11"/>
      <c r="DP109" s="10"/>
      <c r="DQ109" s="7"/>
      <c r="DR109" s="11">
        <v>30</v>
      </c>
      <c r="DS109" s="10" t="s">
        <v>60</v>
      </c>
      <c r="DT109" s="11"/>
      <c r="DU109" s="10"/>
      <c r="DV109" s="11"/>
      <c r="DW109" s="10"/>
      <c r="DX109" s="11"/>
      <c r="DY109" s="10"/>
      <c r="DZ109" s="11"/>
      <c r="EA109" s="10"/>
      <c r="EB109" s="7">
        <v>3</v>
      </c>
      <c r="EC109" s="7">
        <f t="shared" si="97"/>
        <v>3</v>
      </c>
      <c r="ED109" s="11"/>
      <c r="EE109" s="10"/>
      <c r="EF109" s="11"/>
      <c r="EG109" s="10"/>
      <c r="EH109" s="11"/>
      <c r="EI109" s="10"/>
      <c r="EJ109" s="7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98"/>
        <v>0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99"/>
        <v>0</v>
      </c>
    </row>
    <row r="110" spans="1:171" x14ac:dyDescent="0.2">
      <c r="A110" s="20">
        <v>12</v>
      </c>
      <c r="B110" s="20">
        <v>1</v>
      </c>
      <c r="C110" s="20"/>
      <c r="D110" s="6" t="s">
        <v>224</v>
      </c>
      <c r="E110" s="3" t="s">
        <v>225</v>
      </c>
      <c r="F110" s="6">
        <f t="shared" si="79"/>
        <v>1</v>
      </c>
      <c r="G110" s="6">
        <f t="shared" si="80"/>
        <v>1</v>
      </c>
      <c r="H110" s="6">
        <f t="shared" si="81"/>
        <v>45</v>
      </c>
      <c r="I110" s="6">
        <f t="shared" si="82"/>
        <v>30</v>
      </c>
      <c r="J110" s="6">
        <f t="shared" si="83"/>
        <v>0</v>
      </c>
      <c r="K110" s="6">
        <f t="shared" si="84"/>
        <v>0</v>
      </c>
      <c r="L110" s="6">
        <f t="shared" si="85"/>
        <v>0</v>
      </c>
      <c r="M110" s="6">
        <f t="shared" si="86"/>
        <v>0</v>
      </c>
      <c r="N110" s="6">
        <f t="shared" si="87"/>
        <v>15</v>
      </c>
      <c r="O110" s="6">
        <f t="shared" si="88"/>
        <v>0</v>
      </c>
      <c r="P110" s="6">
        <f t="shared" si="89"/>
        <v>0</v>
      </c>
      <c r="Q110" s="7">
        <f t="shared" si="90"/>
        <v>4</v>
      </c>
      <c r="R110" s="7">
        <f t="shared" si="91"/>
        <v>2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92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93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94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95"/>
        <v>0</v>
      </c>
      <c r="CR110" s="11"/>
      <c r="CS110" s="10"/>
      <c r="CT110" s="11"/>
      <c r="CU110" s="10"/>
      <c r="CV110" s="11"/>
      <c r="CW110" s="10"/>
      <c r="CX110" s="7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96"/>
        <v>0</v>
      </c>
      <c r="DK110" s="11">
        <v>30</v>
      </c>
      <c r="DL110" s="10" t="s">
        <v>69</v>
      </c>
      <c r="DM110" s="11"/>
      <c r="DN110" s="10"/>
      <c r="DO110" s="11"/>
      <c r="DP110" s="10"/>
      <c r="DQ110" s="7">
        <v>2</v>
      </c>
      <c r="DR110" s="11"/>
      <c r="DS110" s="10"/>
      <c r="DT110" s="11"/>
      <c r="DU110" s="10"/>
      <c r="DV110" s="11">
        <v>15</v>
      </c>
      <c r="DW110" s="10" t="s">
        <v>60</v>
      </c>
      <c r="DX110" s="11"/>
      <c r="DY110" s="10"/>
      <c r="DZ110" s="11"/>
      <c r="EA110" s="10"/>
      <c r="EB110" s="7">
        <v>2</v>
      </c>
      <c r="EC110" s="7">
        <f t="shared" si="97"/>
        <v>4</v>
      </c>
      <c r="ED110" s="11"/>
      <c r="EE110" s="10"/>
      <c r="EF110" s="11"/>
      <c r="EG110" s="10"/>
      <c r="EH110" s="11"/>
      <c r="EI110" s="10"/>
      <c r="EJ110" s="7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98"/>
        <v>0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99"/>
        <v>0</v>
      </c>
    </row>
    <row r="111" spans="1:171" x14ac:dyDescent="0.2">
      <c r="A111" s="20">
        <v>12</v>
      </c>
      <c r="B111" s="20">
        <v>1</v>
      </c>
      <c r="C111" s="20"/>
      <c r="D111" s="6" t="s">
        <v>226</v>
      </c>
      <c r="E111" s="3" t="s">
        <v>227</v>
      </c>
      <c r="F111" s="6">
        <f t="shared" si="79"/>
        <v>1</v>
      </c>
      <c r="G111" s="6">
        <f t="shared" si="80"/>
        <v>1</v>
      </c>
      <c r="H111" s="6">
        <f t="shared" si="81"/>
        <v>45</v>
      </c>
      <c r="I111" s="6">
        <f t="shared" si="82"/>
        <v>30</v>
      </c>
      <c r="J111" s="6">
        <f t="shared" si="83"/>
        <v>0</v>
      </c>
      <c r="K111" s="6">
        <f t="shared" si="84"/>
        <v>0</v>
      </c>
      <c r="L111" s="6">
        <f t="shared" si="85"/>
        <v>0</v>
      </c>
      <c r="M111" s="6">
        <f t="shared" si="86"/>
        <v>0</v>
      </c>
      <c r="N111" s="6">
        <f t="shared" si="87"/>
        <v>15</v>
      </c>
      <c r="O111" s="6">
        <f t="shared" si="88"/>
        <v>0</v>
      </c>
      <c r="P111" s="6">
        <f t="shared" si="89"/>
        <v>0</v>
      </c>
      <c r="Q111" s="7">
        <f t="shared" si="90"/>
        <v>4</v>
      </c>
      <c r="R111" s="7">
        <f t="shared" si="91"/>
        <v>2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92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93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94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95"/>
        <v>0</v>
      </c>
      <c r="CR111" s="11"/>
      <c r="CS111" s="10"/>
      <c r="CT111" s="11"/>
      <c r="CU111" s="10"/>
      <c r="CV111" s="11"/>
      <c r="CW111" s="10"/>
      <c r="CX111" s="7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96"/>
        <v>0</v>
      </c>
      <c r="DK111" s="11">
        <v>30</v>
      </c>
      <c r="DL111" s="10" t="s">
        <v>69</v>
      </c>
      <c r="DM111" s="11"/>
      <c r="DN111" s="10"/>
      <c r="DO111" s="11"/>
      <c r="DP111" s="10"/>
      <c r="DQ111" s="7">
        <v>2</v>
      </c>
      <c r="DR111" s="11"/>
      <c r="DS111" s="10"/>
      <c r="DT111" s="11"/>
      <c r="DU111" s="10"/>
      <c r="DV111" s="11">
        <v>15</v>
      </c>
      <c r="DW111" s="10" t="s">
        <v>60</v>
      </c>
      <c r="DX111" s="11"/>
      <c r="DY111" s="10"/>
      <c r="DZ111" s="11"/>
      <c r="EA111" s="10"/>
      <c r="EB111" s="7">
        <v>2</v>
      </c>
      <c r="EC111" s="7">
        <f t="shared" si="97"/>
        <v>4</v>
      </c>
      <c r="ED111" s="11"/>
      <c r="EE111" s="10"/>
      <c r="EF111" s="11"/>
      <c r="EG111" s="10"/>
      <c r="EH111" s="11"/>
      <c r="EI111" s="10"/>
      <c r="EJ111" s="7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98"/>
        <v>0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99"/>
        <v>0</v>
      </c>
    </row>
    <row r="112" spans="1:171" x14ac:dyDescent="0.2">
      <c r="A112" s="20">
        <v>13</v>
      </c>
      <c r="B112" s="20">
        <v>1</v>
      </c>
      <c r="C112" s="20"/>
      <c r="D112" s="6" t="s">
        <v>228</v>
      </c>
      <c r="E112" s="3" t="s">
        <v>229</v>
      </c>
      <c r="F112" s="6">
        <f t="shared" si="79"/>
        <v>1</v>
      </c>
      <c r="G112" s="6">
        <f t="shared" si="80"/>
        <v>1</v>
      </c>
      <c r="H112" s="6">
        <f t="shared" si="81"/>
        <v>45</v>
      </c>
      <c r="I112" s="6">
        <f t="shared" si="82"/>
        <v>30</v>
      </c>
      <c r="J112" s="6">
        <f t="shared" si="83"/>
        <v>0</v>
      </c>
      <c r="K112" s="6">
        <f t="shared" si="84"/>
        <v>0</v>
      </c>
      <c r="L112" s="6">
        <f t="shared" si="85"/>
        <v>0</v>
      </c>
      <c r="M112" s="6">
        <f t="shared" si="86"/>
        <v>0</v>
      </c>
      <c r="N112" s="6">
        <f t="shared" si="87"/>
        <v>15</v>
      </c>
      <c r="O112" s="6">
        <f t="shared" si="88"/>
        <v>0</v>
      </c>
      <c r="P112" s="6">
        <f t="shared" si="89"/>
        <v>0</v>
      </c>
      <c r="Q112" s="7">
        <f t="shared" si="90"/>
        <v>4</v>
      </c>
      <c r="R112" s="7">
        <f t="shared" si="91"/>
        <v>2</v>
      </c>
      <c r="S112" s="7">
        <v>2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92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93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94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95"/>
        <v>0</v>
      </c>
      <c r="CR112" s="11">
        <v>30</v>
      </c>
      <c r="CS112" s="10" t="s">
        <v>69</v>
      </c>
      <c r="CT112" s="11"/>
      <c r="CU112" s="10"/>
      <c r="CV112" s="11"/>
      <c r="CW112" s="10"/>
      <c r="CX112" s="7">
        <v>2</v>
      </c>
      <c r="CY112" s="11"/>
      <c r="CZ112" s="10"/>
      <c r="DA112" s="11"/>
      <c r="DB112" s="10"/>
      <c r="DC112" s="11">
        <v>15</v>
      </c>
      <c r="DD112" s="10" t="s">
        <v>60</v>
      </c>
      <c r="DE112" s="11"/>
      <c r="DF112" s="10"/>
      <c r="DG112" s="11"/>
      <c r="DH112" s="10"/>
      <c r="DI112" s="7">
        <v>2</v>
      </c>
      <c r="DJ112" s="7">
        <f t="shared" si="96"/>
        <v>4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97"/>
        <v>0</v>
      </c>
      <c r="ED112" s="11"/>
      <c r="EE112" s="10"/>
      <c r="EF112" s="11"/>
      <c r="EG112" s="10"/>
      <c r="EH112" s="11"/>
      <c r="EI112" s="10"/>
      <c r="EJ112" s="7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98"/>
        <v>0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99"/>
        <v>0</v>
      </c>
    </row>
    <row r="113" spans="1:171" x14ac:dyDescent="0.2">
      <c r="A113" s="20">
        <v>13</v>
      </c>
      <c r="B113" s="20">
        <v>1</v>
      </c>
      <c r="C113" s="20"/>
      <c r="D113" s="6" t="s">
        <v>230</v>
      </c>
      <c r="E113" s="3" t="s">
        <v>231</v>
      </c>
      <c r="F113" s="6">
        <f t="shared" si="79"/>
        <v>1</v>
      </c>
      <c r="G113" s="6">
        <f t="shared" si="80"/>
        <v>1</v>
      </c>
      <c r="H113" s="6">
        <f t="shared" si="81"/>
        <v>45</v>
      </c>
      <c r="I113" s="6">
        <f t="shared" si="82"/>
        <v>30</v>
      </c>
      <c r="J113" s="6">
        <f t="shared" si="83"/>
        <v>0</v>
      </c>
      <c r="K113" s="6">
        <f t="shared" si="84"/>
        <v>0</v>
      </c>
      <c r="L113" s="6">
        <f t="shared" si="85"/>
        <v>0</v>
      </c>
      <c r="M113" s="6">
        <f t="shared" si="86"/>
        <v>0</v>
      </c>
      <c r="N113" s="6">
        <f t="shared" si="87"/>
        <v>15</v>
      </c>
      <c r="O113" s="6">
        <f t="shared" si="88"/>
        <v>0</v>
      </c>
      <c r="P113" s="6">
        <f t="shared" si="89"/>
        <v>0</v>
      </c>
      <c r="Q113" s="7">
        <f t="shared" si="90"/>
        <v>4</v>
      </c>
      <c r="R113" s="7">
        <f t="shared" si="91"/>
        <v>2</v>
      </c>
      <c r="S113" s="7">
        <v>2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92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93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94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95"/>
        <v>0</v>
      </c>
      <c r="CR113" s="11">
        <v>30</v>
      </c>
      <c r="CS113" s="10" t="s">
        <v>69</v>
      </c>
      <c r="CT113" s="11"/>
      <c r="CU113" s="10"/>
      <c r="CV113" s="11"/>
      <c r="CW113" s="10"/>
      <c r="CX113" s="7">
        <v>2</v>
      </c>
      <c r="CY113" s="11"/>
      <c r="CZ113" s="10"/>
      <c r="DA113" s="11"/>
      <c r="DB113" s="10"/>
      <c r="DC113" s="11">
        <v>15</v>
      </c>
      <c r="DD113" s="10" t="s">
        <v>60</v>
      </c>
      <c r="DE113" s="11"/>
      <c r="DF113" s="10"/>
      <c r="DG113" s="11"/>
      <c r="DH113" s="10"/>
      <c r="DI113" s="7">
        <v>2</v>
      </c>
      <c r="DJ113" s="7">
        <f t="shared" si="96"/>
        <v>4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97"/>
        <v>0</v>
      </c>
      <c r="ED113" s="11"/>
      <c r="EE113" s="10"/>
      <c r="EF113" s="11"/>
      <c r="EG113" s="10"/>
      <c r="EH113" s="11"/>
      <c r="EI113" s="10"/>
      <c r="EJ113" s="7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98"/>
        <v>0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99"/>
        <v>0</v>
      </c>
    </row>
    <row r="114" spans="1:171" x14ac:dyDescent="0.2">
      <c r="A114" s="20">
        <v>14</v>
      </c>
      <c r="B114" s="20">
        <v>1</v>
      </c>
      <c r="C114" s="20"/>
      <c r="D114" s="6" t="s">
        <v>232</v>
      </c>
      <c r="E114" s="3" t="s">
        <v>233</v>
      </c>
      <c r="F114" s="6">
        <f t="shared" si="79"/>
        <v>0</v>
      </c>
      <c r="G114" s="6">
        <f t="shared" si="80"/>
        <v>2</v>
      </c>
      <c r="H114" s="6">
        <f t="shared" si="81"/>
        <v>45</v>
      </c>
      <c r="I114" s="6">
        <f t="shared" si="82"/>
        <v>30</v>
      </c>
      <c r="J114" s="6">
        <f t="shared" si="83"/>
        <v>0</v>
      </c>
      <c r="K114" s="6">
        <f t="shared" si="84"/>
        <v>0</v>
      </c>
      <c r="L114" s="6">
        <f t="shared" si="85"/>
        <v>0</v>
      </c>
      <c r="M114" s="6">
        <f t="shared" si="86"/>
        <v>0</v>
      </c>
      <c r="N114" s="6">
        <f t="shared" si="87"/>
        <v>15</v>
      </c>
      <c r="O114" s="6">
        <f t="shared" si="88"/>
        <v>0</v>
      </c>
      <c r="P114" s="6">
        <f t="shared" si="89"/>
        <v>0</v>
      </c>
      <c r="Q114" s="7">
        <f t="shared" si="90"/>
        <v>2</v>
      </c>
      <c r="R114" s="7">
        <f t="shared" si="91"/>
        <v>1</v>
      </c>
      <c r="S114" s="7">
        <v>2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92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93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94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95"/>
        <v>0</v>
      </c>
      <c r="CR114" s="11"/>
      <c r="CS114" s="10"/>
      <c r="CT114" s="11"/>
      <c r="CU114" s="10"/>
      <c r="CV114" s="11"/>
      <c r="CW114" s="10"/>
      <c r="CX114" s="7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96"/>
        <v>0</v>
      </c>
      <c r="DK114" s="11">
        <v>30</v>
      </c>
      <c r="DL114" s="10" t="s">
        <v>60</v>
      </c>
      <c r="DM114" s="11"/>
      <c r="DN114" s="10"/>
      <c r="DO114" s="11"/>
      <c r="DP114" s="10"/>
      <c r="DQ114" s="7">
        <v>1</v>
      </c>
      <c r="DR114" s="11"/>
      <c r="DS114" s="10"/>
      <c r="DT114" s="11"/>
      <c r="DU114" s="10"/>
      <c r="DV114" s="11">
        <v>15</v>
      </c>
      <c r="DW114" s="10" t="s">
        <v>60</v>
      </c>
      <c r="DX114" s="11"/>
      <c r="DY114" s="10"/>
      <c r="DZ114" s="11"/>
      <c r="EA114" s="10"/>
      <c r="EB114" s="7">
        <v>1</v>
      </c>
      <c r="EC114" s="7">
        <f t="shared" si="97"/>
        <v>2</v>
      </c>
      <c r="ED114" s="11"/>
      <c r="EE114" s="10"/>
      <c r="EF114" s="11"/>
      <c r="EG114" s="10"/>
      <c r="EH114" s="11"/>
      <c r="EI114" s="10"/>
      <c r="EJ114" s="7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98"/>
        <v>0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99"/>
        <v>0</v>
      </c>
    </row>
    <row r="115" spans="1:171" x14ac:dyDescent="0.2">
      <c r="A115" s="20">
        <v>14</v>
      </c>
      <c r="B115" s="20">
        <v>1</v>
      </c>
      <c r="C115" s="20"/>
      <c r="D115" s="6" t="s">
        <v>234</v>
      </c>
      <c r="E115" s="3" t="s">
        <v>235</v>
      </c>
      <c r="F115" s="6">
        <f t="shared" si="79"/>
        <v>0</v>
      </c>
      <c r="G115" s="6">
        <f t="shared" si="80"/>
        <v>2</v>
      </c>
      <c r="H115" s="6">
        <f t="shared" si="81"/>
        <v>45</v>
      </c>
      <c r="I115" s="6">
        <f t="shared" si="82"/>
        <v>30</v>
      </c>
      <c r="J115" s="6">
        <f t="shared" si="83"/>
        <v>0</v>
      </c>
      <c r="K115" s="6">
        <f t="shared" si="84"/>
        <v>0</v>
      </c>
      <c r="L115" s="6">
        <f t="shared" si="85"/>
        <v>0</v>
      </c>
      <c r="M115" s="6">
        <f t="shared" si="86"/>
        <v>0</v>
      </c>
      <c r="N115" s="6">
        <f t="shared" si="87"/>
        <v>15</v>
      </c>
      <c r="O115" s="6">
        <f t="shared" si="88"/>
        <v>0</v>
      </c>
      <c r="P115" s="6">
        <f t="shared" si="89"/>
        <v>0</v>
      </c>
      <c r="Q115" s="7">
        <f t="shared" si="90"/>
        <v>2</v>
      </c>
      <c r="R115" s="7">
        <f t="shared" si="91"/>
        <v>1</v>
      </c>
      <c r="S115" s="7">
        <v>2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92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93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94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95"/>
        <v>0</v>
      </c>
      <c r="CR115" s="11"/>
      <c r="CS115" s="10"/>
      <c r="CT115" s="11"/>
      <c r="CU115" s="10"/>
      <c r="CV115" s="11"/>
      <c r="CW115" s="10"/>
      <c r="CX115" s="7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96"/>
        <v>0</v>
      </c>
      <c r="DK115" s="11">
        <v>30</v>
      </c>
      <c r="DL115" s="10" t="s">
        <v>60</v>
      </c>
      <c r="DM115" s="11"/>
      <c r="DN115" s="10"/>
      <c r="DO115" s="11"/>
      <c r="DP115" s="10"/>
      <c r="DQ115" s="7">
        <v>1</v>
      </c>
      <c r="DR115" s="11"/>
      <c r="DS115" s="10"/>
      <c r="DT115" s="11"/>
      <c r="DU115" s="10"/>
      <c r="DV115" s="11">
        <v>15</v>
      </c>
      <c r="DW115" s="10" t="s">
        <v>60</v>
      </c>
      <c r="DX115" s="11"/>
      <c r="DY115" s="10"/>
      <c r="DZ115" s="11"/>
      <c r="EA115" s="10"/>
      <c r="EB115" s="7">
        <v>1</v>
      </c>
      <c r="EC115" s="7">
        <f t="shared" si="97"/>
        <v>2</v>
      </c>
      <c r="ED115" s="11"/>
      <c r="EE115" s="10"/>
      <c r="EF115" s="11"/>
      <c r="EG115" s="10"/>
      <c r="EH115" s="11"/>
      <c r="EI115" s="10"/>
      <c r="EJ115" s="7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98"/>
        <v>0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99"/>
        <v>0</v>
      </c>
    </row>
    <row r="116" spans="1:171" x14ac:dyDescent="0.2">
      <c r="A116" s="20">
        <v>15</v>
      </c>
      <c r="B116" s="20">
        <v>1</v>
      </c>
      <c r="C116" s="20"/>
      <c r="D116" s="6" t="s">
        <v>236</v>
      </c>
      <c r="E116" s="3" t="s">
        <v>237</v>
      </c>
      <c r="F116" s="6">
        <f t="shared" si="79"/>
        <v>0</v>
      </c>
      <c r="G116" s="6">
        <f t="shared" si="80"/>
        <v>2</v>
      </c>
      <c r="H116" s="6">
        <f t="shared" si="81"/>
        <v>45</v>
      </c>
      <c r="I116" s="6">
        <f t="shared" si="82"/>
        <v>30</v>
      </c>
      <c r="J116" s="6">
        <f t="shared" si="83"/>
        <v>0</v>
      </c>
      <c r="K116" s="6">
        <f t="shared" si="84"/>
        <v>0</v>
      </c>
      <c r="L116" s="6">
        <f t="shared" si="85"/>
        <v>0</v>
      </c>
      <c r="M116" s="6">
        <f t="shared" si="86"/>
        <v>0</v>
      </c>
      <c r="N116" s="6">
        <f t="shared" si="87"/>
        <v>15</v>
      </c>
      <c r="O116" s="6">
        <f t="shared" si="88"/>
        <v>0</v>
      </c>
      <c r="P116" s="6">
        <f t="shared" si="89"/>
        <v>0</v>
      </c>
      <c r="Q116" s="7">
        <f t="shared" si="90"/>
        <v>4</v>
      </c>
      <c r="R116" s="7">
        <f t="shared" si="91"/>
        <v>2</v>
      </c>
      <c r="S116" s="7">
        <v>2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92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93"/>
        <v>0</v>
      </c>
      <c r="BF116" s="11"/>
      <c r="BG116" s="10"/>
      <c r="BH116" s="11"/>
      <c r="BI116" s="10"/>
      <c r="BJ116" s="11"/>
      <c r="BK116" s="10"/>
      <c r="BL116" s="7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94"/>
        <v>0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95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96"/>
        <v>0</v>
      </c>
      <c r="DK116" s="11"/>
      <c r="DL116" s="10"/>
      <c r="DM116" s="11"/>
      <c r="DN116" s="10"/>
      <c r="DO116" s="11"/>
      <c r="DP116" s="10"/>
      <c r="DQ116" s="7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97"/>
        <v>0</v>
      </c>
      <c r="ED116" s="11">
        <v>30</v>
      </c>
      <c r="EE116" s="10" t="s">
        <v>60</v>
      </c>
      <c r="EF116" s="11"/>
      <c r="EG116" s="10"/>
      <c r="EH116" s="11"/>
      <c r="EI116" s="10"/>
      <c r="EJ116" s="7">
        <v>2</v>
      </c>
      <c r="EK116" s="11"/>
      <c r="EL116" s="10"/>
      <c r="EM116" s="11"/>
      <c r="EN116" s="10"/>
      <c r="EO116" s="11">
        <v>15</v>
      </c>
      <c r="EP116" s="10" t="s">
        <v>60</v>
      </c>
      <c r="EQ116" s="11"/>
      <c r="ER116" s="10"/>
      <c r="ES116" s="11"/>
      <c r="ET116" s="10"/>
      <c r="EU116" s="7">
        <v>2</v>
      </c>
      <c r="EV116" s="7">
        <f t="shared" si="98"/>
        <v>4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99"/>
        <v>0</v>
      </c>
    </row>
    <row r="117" spans="1:171" x14ac:dyDescent="0.2">
      <c r="A117" s="20">
        <v>15</v>
      </c>
      <c r="B117" s="20">
        <v>1</v>
      </c>
      <c r="C117" s="20"/>
      <c r="D117" s="6" t="s">
        <v>238</v>
      </c>
      <c r="E117" s="3" t="s">
        <v>239</v>
      </c>
      <c r="F117" s="6">
        <f t="shared" si="79"/>
        <v>0</v>
      </c>
      <c r="G117" s="6">
        <f t="shared" si="80"/>
        <v>2</v>
      </c>
      <c r="H117" s="6">
        <f t="shared" si="81"/>
        <v>45</v>
      </c>
      <c r="I117" s="6">
        <f t="shared" si="82"/>
        <v>30</v>
      </c>
      <c r="J117" s="6">
        <f t="shared" si="83"/>
        <v>0</v>
      </c>
      <c r="K117" s="6">
        <f t="shared" si="84"/>
        <v>0</v>
      </c>
      <c r="L117" s="6">
        <f t="shared" si="85"/>
        <v>0</v>
      </c>
      <c r="M117" s="6">
        <f t="shared" si="86"/>
        <v>0</v>
      </c>
      <c r="N117" s="6">
        <f t="shared" si="87"/>
        <v>15</v>
      </c>
      <c r="O117" s="6">
        <f t="shared" si="88"/>
        <v>0</v>
      </c>
      <c r="P117" s="6">
        <f t="shared" si="89"/>
        <v>0</v>
      </c>
      <c r="Q117" s="7">
        <f t="shared" si="90"/>
        <v>4</v>
      </c>
      <c r="R117" s="7">
        <f t="shared" si="91"/>
        <v>2</v>
      </c>
      <c r="S117" s="7">
        <v>2</v>
      </c>
      <c r="T117" s="11"/>
      <c r="U117" s="10"/>
      <c r="V117" s="11"/>
      <c r="W117" s="10"/>
      <c r="X117" s="11"/>
      <c r="Y117" s="10"/>
      <c r="Z117" s="7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92"/>
        <v>0</v>
      </c>
      <c r="AM117" s="11"/>
      <c r="AN117" s="10"/>
      <c r="AO117" s="11"/>
      <c r="AP117" s="10"/>
      <c r="AQ117" s="11"/>
      <c r="AR117" s="10"/>
      <c r="AS117" s="7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93"/>
        <v>0</v>
      </c>
      <c r="BF117" s="11"/>
      <c r="BG117" s="10"/>
      <c r="BH117" s="11"/>
      <c r="BI117" s="10"/>
      <c r="BJ117" s="11"/>
      <c r="BK117" s="10"/>
      <c r="BL117" s="7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94"/>
        <v>0</v>
      </c>
      <c r="BY117" s="11"/>
      <c r="BZ117" s="10"/>
      <c r="CA117" s="11"/>
      <c r="CB117" s="10"/>
      <c r="CC117" s="11"/>
      <c r="CD117" s="10"/>
      <c r="CE117" s="7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95"/>
        <v>0</v>
      </c>
      <c r="CR117" s="11"/>
      <c r="CS117" s="10"/>
      <c r="CT117" s="11"/>
      <c r="CU117" s="10"/>
      <c r="CV117" s="11"/>
      <c r="CW117" s="10"/>
      <c r="CX117" s="7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96"/>
        <v>0</v>
      </c>
      <c r="DK117" s="11"/>
      <c r="DL117" s="10"/>
      <c r="DM117" s="11"/>
      <c r="DN117" s="10"/>
      <c r="DO117" s="11"/>
      <c r="DP117" s="10"/>
      <c r="DQ117" s="7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97"/>
        <v>0</v>
      </c>
      <c r="ED117" s="11">
        <v>30</v>
      </c>
      <c r="EE117" s="10" t="s">
        <v>60</v>
      </c>
      <c r="EF117" s="11"/>
      <c r="EG117" s="10"/>
      <c r="EH117" s="11"/>
      <c r="EI117" s="10"/>
      <c r="EJ117" s="7">
        <v>2</v>
      </c>
      <c r="EK117" s="11"/>
      <c r="EL117" s="10"/>
      <c r="EM117" s="11"/>
      <c r="EN117" s="10"/>
      <c r="EO117" s="11">
        <v>15</v>
      </c>
      <c r="EP117" s="10" t="s">
        <v>60</v>
      </c>
      <c r="EQ117" s="11"/>
      <c r="ER117" s="10"/>
      <c r="ES117" s="11"/>
      <c r="ET117" s="10"/>
      <c r="EU117" s="7">
        <v>2</v>
      </c>
      <c r="EV117" s="7">
        <f t="shared" si="98"/>
        <v>4</v>
      </c>
      <c r="EW117" s="11"/>
      <c r="EX117" s="10"/>
      <c r="EY117" s="11"/>
      <c r="EZ117" s="10"/>
      <c r="FA117" s="11"/>
      <c r="FB117" s="10"/>
      <c r="FC117" s="7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99"/>
        <v>0</v>
      </c>
    </row>
    <row r="118" spans="1:171" x14ac:dyDescent="0.2">
      <c r="A118" s="20">
        <v>16</v>
      </c>
      <c r="B118" s="20">
        <v>1</v>
      </c>
      <c r="C118" s="20"/>
      <c r="D118" s="6" t="s">
        <v>240</v>
      </c>
      <c r="E118" s="3" t="s">
        <v>241</v>
      </c>
      <c r="F118" s="6">
        <f t="shared" si="79"/>
        <v>0</v>
      </c>
      <c r="G118" s="6">
        <f t="shared" si="80"/>
        <v>1</v>
      </c>
      <c r="H118" s="6">
        <f t="shared" si="81"/>
        <v>15</v>
      </c>
      <c r="I118" s="6">
        <f t="shared" si="82"/>
        <v>15</v>
      </c>
      <c r="J118" s="6">
        <f t="shared" si="83"/>
        <v>0</v>
      </c>
      <c r="K118" s="6">
        <f t="shared" si="84"/>
        <v>0</v>
      </c>
      <c r="L118" s="6">
        <f t="shared" si="85"/>
        <v>0</v>
      </c>
      <c r="M118" s="6">
        <f t="shared" si="86"/>
        <v>0</v>
      </c>
      <c r="N118" s="6">
        <f t="shared" si="87"/>
        <v>0</v>
      </c>
      <c r="O118" s="6">
        <f t="shared" si="88"/>
        <v>0</v>
      </c>
      <c r="P118" s="6">
        <f t="shared" si="89"/>
        <v>0</v>
      </c>
      <c r="Q118" s="7">
        <f t="shared" si="90"/>
        <v>2</v>
      </c>
      <c r="R118" s="7">
        <f t="shared" si="91"/>
        <v>0</v>
      </c>
      <c r="S118" s="7">
        <v>0.6</v>
      </c>
      <c r="T118" s="11"/>
      <c r="U118" s="10"/>
      <c r="V118" s="11"/>
      <c r="W118" s="10"/>
      <c r="X118" s="11"/>
      <c r="Y118" s="10"/>
      <c r="Z118" s="7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92"/>
        <v>0</v>
      </c>
      <c r="AM118" s="11"/>
      <c r="AN118" s="10"/>
      <c r="AO118" s="11"/>
      <c r="AP118" s="10"/>
      <c r="AQ118" s="11"/>
      <c r="AR118" s="10"/>
      <c r="AS118" s="7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 t="shared" si="93"/>
        <v>0</v>
      </c>
      <c r="BF118" s="11"/>
      <c r="BG118" s="10"/>
      <c r="BH118" s="11"/>
      <c r="BI118" s="10"/>
      <c r="BJ118" s="11"/>
      <c r="BK118" s="10"/>
      <c r="BL118" s="7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94"/>
        <v>0</v>
      </c>
      <c r="BY118" s="11"/>
      <c r="BZ118" s="10"/>
      <c r="CA118" s="11"/>
      <c r="CB118" s="10"/>
      <c r="CC118" s="11"/>
      <c r="CD118" s="10"/>
      <c r="CE118" s="7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95"/>
        <v>0</v>
      </c>
      <c r="CR118" s="11"/>
      <c r="CS118" s="10"/>
      <c r="CT118" s="11"/>
      <c r="CU118" s="10"/>
      <c r="CV118" s="11"/>
      <c r="CW118" s="10"/>
      <c r="CX118" s="7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96"/>
        <v>0</v>
      </c>
      <c r="DK118" s="11"/>
      <c r="DL118" s="10"/>
      <c r="DM118" s="11"/>
      <c r="DN118" s="10"/>
      <c r="DO118" s="11"/>
      <c r="DP118" s="10"/>
      <c r="DQ118" s="7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 t="shared" si="97"/>
        <v>0</v>
      </c>
      <c r="ED118" s="11">
        <v>15</v>
      </c>
      <c r="EE118" s="10" t="s">
        <v>60</v>
      </c>
      <c r="EF118" s="11"/>
      <c r="EG118" s="10"/>
      <c r="EH118" s="11"/>
      <c r="EI118" s="10"/>
      <c r="EJ118" s="7">
        <v>2</v>
      </c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98"/>
        <v>2</v>
      </c>
      <c r="EW118" s="11"/>
      <c r="EX118" s="10"/>
      <c r="EY118" s="11"/>
      <c r="EZ118" s="10"/>
      <c r="FA118" s="11"/>
      <c r="FB118" s="10"/>
      <c r="FC118" s="7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99"/>
        <v>0</v>
      </c>
    </row>
    <row r="119" spans="1:171" x14ac:dyDescent="0.2">
      <c r="A119" s="20">
        <v>16</v>
      </c>
      <c r="B119" s="20">
        <v>1</v>
      </c>
      <c r="C119" s="20"/>
      <c r="D119" s="6" t="s">
        <v>242</v>
      </c>
      <c r="E119" s="3" t="s">
        <v>243</v>
      </c>
      <c r="F119" s="6">
        <f t="shared" si="79"/>
        <v>0</v>
      </c>
      <c r="G119" s="6">
        <f t="shared" si="80"/>
        <v>1</v>
      </c>
      <c r="H119" s="6">
        <f t="shared" si="81"/>
        <v>15</v>
      </c>
      <c r="I119" s="6">
        <f t="shared" si="82"/>
        <v>15</v>
      </c>
      <c r="J119" s="6">
        <f t="shared" si="83"/>
        <v>0</v>
      </c>
      <c r="K119" s="6">
        <f t="shared" si="84"/>
        <v>0</v>
      </c>
      <c r="L119" s="6">
        <f t="shared" si="85"/>
        <v>0</v>
      </c>
      <c r="M119" s="6">
        <f t="shared" si="86"/>
        <v>0</v>
      </c>
      <c r="N119" s="6">
        <f t="shared" si="87"/>
        <v>0</v>
      </c>
      <c r="O119" s="6">
        <f t="shared" si="88"/>
        <v>0</v>
      </c>
      <c r="P119" s="6">
        <f t="shared" si="89"/>
        <v>0</v>
      </c>
      <c r="Q119" s="7">
        <f t="shared" si="90"/>
        <v>2</v>
      </c>
      <c r="R119" s="7">
        <f t="shared" si="91"/>
        <v>0</v>
      </c>
      <c r="S119" s="7">
        <v>0.6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92"/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93"/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94"/>
        <v>0</v>
      </c>
      <c r="BY119" s="11"/>
      <c r="BZ119" s="10"/>
      <c r="CA119" s="11"/>
      <c r="CB119" s="10"/>
      <c r="CC119" s="11"/>
      <c r="CD119" s="10"/>
      <c r="CE119" s="7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95"/>
        <v>0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96"/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 t="shared" si="97"/>
        <v>0</v>
      </c>
      <c r="ED119" s="11">
        <v>15</v>
      </c>
      <c r="EE119" s="10" t="s">
        <v>60</v>
      </c>
      <c r="EF119" s="11"/>
      <c r="EG119" s="10"/>
      <c r="EH119" s="11"/>
      <c r="EI119" s="10"/>
      <c r="EJ119" s="7">
        <v>2</v>
      </c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98"/>
        <v>2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99"/>
        <v>0</v>
      </c>
    </row>
    <row r="120" spans="1:171" x14ac:dyDescent="0.2">
      <c r="A120" s="20">
        <v>16</v>
      </c>
      <c r="B120" s="20">
        <v>1</v>
      </c>
      <c r="C120" s="20"/>
      <c r="D120" s="6" t="s">
        <v>244</v>
      </c>
      <c r="E120" s="3" t="s">
        <v>245</v>
      </c>
      <c r="F120" s="6">
        <f t="shared" si="79"/>
        <v>0</v>
      </c>
      <c r="G120" s="6">
        <f t="shared" si="80"/>
        <v>1</v>
      </c>
      <c r="H120" s="6">
        <f t="shared" si="81"/>
        <v>15</v>
      </c>
      <c r="I120" s="6">
        <f t="shared" si="82"/>
        <v>15</v>
      </c>
      <c r="J120" s="6">
        <f t="shared" si="83"/>
        <v>0</v>
      </c>
      <c r="K120" s="6">
        <f t="shared" si="84"/>
        <v>0</v>
      </c>
      <c r="L120" s="6">
        <f t="shared" si="85"/>
        <v>0</v>
      </c>
      <c r="M120" s="6">
        <f t="shared" si="86"/>
        <v>0</v>
      </c>
      <c r="N120" s="6">
        <f t="shared" si="87"/>
        <v>0</v>
      </c>
      <c r="O120" s="6">
        <f t="shared" si="88"/>
        <v>0</v>
      </c>
      <c r="P120" s="6">
        <f t="shared" si="89"/>
        <v>0</v>
      </c>
      <c r="Q120" s="7">
        <f t="shared" si="90"/>
        <v>2</v>
      </c>
      <c r="R120" s="7">
        <f t="shared" si="91"/>
        <v>0</v>
      </c>
      <c r="S120" s="7">
        <v>0.6</v>
      </c>
      <c r="T120" s="11"/>
      <c r="U120" s="10"/>
      <c r="V120" s="11"/>
      <c r="W120" s="10"/>
      <c r="X120" s="11"/>
      <c r="Y120" s="10"/>
      <c r="Z120" s="7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92"/>
        <v>0</v>
      </c>
      <c r="AM120" s="11"/>
      <c r="AN120" s="10"/>
      <c r="AO120" s="11"/>
      <c r="AP120" s="10"/>
      <c r="AQ120" s="11"/>
      <c r="AR120" s="10"/>
      <c r="AS120" s="7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93"/>
        <v>0</v>
      </c>
      <c r="BF120" s="11"/>
      <c r="BG120" s="10"/>
      <c r="BH120" s="11"/>
      <c r="BI120" s="10"/>
      <c r="BJ120" s="11"/>
      <c r="BK120" s="10"/>
      <c r="BL120" s="7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94"/>
        <v>0</v>
      </c>
      <c r="BY120" s="11"/>
      <c r="BZ120" s="10"/>
      <c r="CA120" s="11"/>
      <c r="CB120" s="10"/>
      <c r="CC120" s="11"/>
      <c r="CD120" s="10"/>
      <c r="CE120" s="7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95"/>
        <v>0</v>
      </c>
      <c r="CR120" s="11"/>
      <c r="CS120" s="10"/>
      <c r="CT120" s="11"/>
      <c r="CU120" s="10"/>
      <c r="CV120" s="11"/>
      <c r="CW120" s="10"/>
      <c r="CX120" s="7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96"/>
        <v>0</v>
      </c>
      <c r="DK120" s="11"/>
      <c r="DL120" s="10"/>
      <c r="DM120" s="11"/>
      <c r="DN120" s="10"/>
      <c r="DO120" s="11"/>
      <c r="DP120" s="10"/>
      <c r="DQ120" s="7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 t="shared" si="97"/>
        <v>0</v>
      </c>
      <c r="ED120" s="11">
        <v>15</v>
      </c>
      <c r="EE120" s="10" t="s">
        <v>60</v>
      </c>
      <c r="EF120" s="11"/>
      <c r="EG120" s="10"/>
      <c r="EH120" s="11"/>
      <c r="EI120" s="10"/>
      <c r="EJ120" s="7">
        <v>2</v>
      </c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98"/>
        <v>2</v>
      </c>
      <c r="EW120" s="11"/>
      <c r="EX120" s="10"/>
      <c r="EY120" s="11"/>
      <c r="EZ120" s="10"/>
      <c r="FA120" s="11"/>
      <c r="FB120" s="10"/>
      <c r="FC120" s="7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99"/>
        <v>0</v>
      </c>
    </row>
    <row r="121" spans="1:171" x14ac:dyDescent="0.2">
      <c r="A121" s="20">
        <v>17</v>
      </c>
      <c r="B121" s="20">
        <v>1</v>
      </c>
      <c r="C121" s="20"/>
      <c r="D121" s="6" t="s">
        <v>246</v>
      </c>
      <c r="E121" s="3" t="s">
        <v>247</v>
      </c>
      <c r="F121" s="6">
        <f t="shared" si="79"/>
        <v>0</v>
      </c>
      <c r="G121" s="6">
        <f t="shared" si="80"/>
        <v>2</v>
      </c>
      <c r="H121" s="6">
        <f t="shared" si="81"/>
        <v>30</v>
      </c>
      <c r="I121" s="6">
        <f t="shared" si="82"/>
        <v>15</v>
      </c>
      <c r="J121" s="6">
        <f t="shared" si="83"/>
        <v>0</v>
      </c>
      <c r="K121" s="6">
        <f t="shared" si="84"/>
        <v>0</v>
      </c>
      <c r="L121" s="6">
        <f t="shared" si="85"/>
        <v>15</v>
      </c>
      <c r="M121" s="6">
        <f t="shared" si="86"/>
        <v>0</v>
      </c>
      <c r="N121" s="6">
        <f t="shared" si="87"/>
        <v>0</v>
      </c>
      <c r="O121" s="6">
        <f t="shared" si="88"/>
        <v>0</v>
      </c>
      <c r="P121" s="6">
        <f t="shared" si="89"/>
        <v>0</v>
      </c>
      <c r="Q121" s="7">
        <f t="shared" si="90"/>
        <v>4</v>
      </c>
      <c r="R121" s="7">
        <f t="shared" si="91"/>
        <v>2</v>
      </c>
      <c r="S121" s="7">
        <v>1.2</v>
      </c>
      <c r="T121" s="11"/>
      <c r="U121" s="10"/>
      <c r="V121" s="11"/>
      <c r="W121" s="10"/>
      <c r="X121" s="11"/>
      <c r="Y121" s="10"/>
      <c r="Z121" s="7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si="92"/>
        <v>0</v>
      </c>
      <c r="AM121" s="11"/>
      <c r="AN121" s="10"/>
      <c r="AO121" s="11"/>
      <c r="AP121" s="10"/>
      <c r="AQ121" s="11"/>
      <c r="AR121" s="10"/>
      <c r="AS121" s="7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si="93"/>
        <v>0</v>
      </c>
      <c r="BF121" s="11"/>
      <c r="BG121" s="10"/>
      <c r="BH121" s="11"/>
      <c r="BI121" s="10"/>
      <c r="BJ121" s="11"/>
      <c r="BK121" s="10"/>
      <c r="BL121" s="7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si="94"/>
        <v>0</v>
      </c>
      <c r="BY121" s="11"/>
      <c r="BZ121" s="10"/>
      <c r="CA121" s="11"/>
      <c r="CB121" s="10"/>
      <c r="CC121" s="11"/>
      <c r="CD121" s="10"/>
      <c r="CE121" s="7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si="95"/>
        <v>0</v>
      </c>
      <c r="CR121" s="11"/>
      <c r="CS121" s="10"/>
      <c r="CT121" s="11"/>
      <c r="CU121" s="10"/>
      <c r="CV121" s="11"/>
      <c r="CW121" s="10"/>
      <c r="CX121" s="7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si="96"/>
        <v>0</v>
      </c>
      <c r="DK121" s="11"/>
      <c r="DL121" s="10"/>
      <c r="DM121" s="11"/>
      <c r="DN121" s="10"/>
      <c r="DO121" s="11"/>
      <c r="DP121" s="10"/>
      <c r="DQ121" s="7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 t="shared" si="97"/>
        <v>0</v>
      </c>
      <c r="ED121" s="11">
        <v>15</v>
      </c>
      <c r="EE121" s="10" t="s">
        <v>60</v>
      </c>
      <c r="EF121" s="11"/>
      <c r="EG121" s="10"/>
      <c r="EH121" s="11"/>
      <c r="EI121" s="10"/>
      <c r="EJ121" s="7">
        <v>2</v>
      </c>
      <c r="EK121" s="11">
        <v>15</v>
      </c>
      <c r="EL121" s="10" t="s">
        <v>60</v>
      </c>
      <c r="EM121" s="11"/>
      <c r="EN121" s="10"/>
      <c r="EO121" s="11"/>
      <c r="EP121" s="10"/>
      <c r="EQ121" s="11"/>
      <c r="ER121" s="10"/>
      <c r="ES121" s="11"/>
      <c r="ET121" s="10"/>
      <c r="EU121" s="7">
        <v>2</v>
      </c>
      <c r="EV121" s="7">
        <f t="shared" si="98"/>
        <v>4</v>
      </c>
      <c r="EW121" s="11"/>
      <c r="EX121" s="10"/>
      <c r="EY121" s="11"/>
      <c r="EZ121" s="10"/>
      <c r="FA121" s="11"/>
      <c r="FB121" s="10"/>
      <c r="FC121" s="7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7"/>
      <c r="FO121" s="7">
        <f t="shared" si="99"/>
        <v>0</v>
      </c>
    </row>
    <row r="122" spans="1:171" x14ac:dyDescent="0.2">
      <c r="A122" s="20">
        <v>17</v>
      </c>
      <c r="B122" s="20">
        <v>1</v>
      </c>
      <c r="C122" s="20"/>
      <c r="D122" s="6" t="s">
        <v>248</v>
      </c>
      <c r="E122" s="3" t="s">
        <v>249</v>
      </c>
      <c r="F122" s="6">
        <f t="shared" si="79"/>
        <v>0</v>
      </c>
      <c r="G122" s="6">
        <f t="shared" si="80"/>
        <v>2</v>
      </c>
      <c r="H122" s="6">
        <f t="shared" si="81"/>
        <v>30</v>
      </c>
      <c r="I122" s="6">
        <f t="shared" si="82"/>
        <v>15</v>
      </c>
      <c r="J122" s="6">
        <f t="shared" si="83"/>
        <v>0</v>
      </c>
      <c r="K122" s="6">
        <f t="shared" si="84"/>
        <v>0</v>
      </c>
      <c r="L122" s="6">
        <f t="shared" si="85"/>
        <v>15</v>
      </c>
      <c r="M122" s="6">
        <f t="shared" si="86"/>
        <v>0</v>
      </c>
      <c r="N122" s="6">
        <f t="shared" si="87"/>
        <v>0</v>
      </c>
      <c r="O122" s="6">
        <f t="shared" si="88"/>
        <v>0</v>
      </c>
      <c r="P122" s="6">
        <f t="shared" si="89"/>
        <v>0</v>
      </c>
      <c r="Q122" s="7">
        <f t="shared" si="90"/>
        <v>4</v>
      </c>
      <c r="R122" s="7">
        <f t="shared" si="91"/>
        <v>2</v>
      </c>
      <c r="S122" s="7">
        <v>1.2</v>
      </c>
      <c r="T122" s="11"/>
      <c r="U122" s="10"/>
      <c r="V122" s="11"/>
      <c r="W122" s="10"/>
      <c r="X122" s="11"/>
      <c r="Y122" s="10"/>
      <c r="Z122" s="7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92"/>
        <v>0</v>
      </c>
      <c r="AM122" s="11"/>
      <c r="AN122" s="10"/>
      <c r="AO122" s="11"/>
      <c r="AP122" s="10"/>
      <c r="AQ122" s="11"/>
      <c r="AR122" s="10"/>
      <c r="AS122" s="7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93"/>
        <v>0</v>
      </c>
      <c r="BF122" s="11"/>
      <c r="BG122" s="10"/>
      <c r="BH122" s="11"/>
      <c r="BI122" s="10"/>
      <c r="BJ122" s="11"/>
      <c r="BK122" s="10"/>
      <c r="BL122" s="7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94"/>
        <v>0</v>
      </c>
      <c r="BY122" s="11"/>
      <c r="BZ122" s="10"/>
      <c r="CA122" s="11"/>
      <c r="CB122" s="10"/>
      <c r="CC122" s="11"/>
      <c r="CD122" s="10"/>
      <c r="CE122" s="7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7"/>
      <c r="CQ122" s="7">
        <f t="shared" si="95"/>
        <v>0</v>
      </c>
      <c r="CR122" s="11"/>
      <c r="CS122" s="10"/>
      <c r="CT122" s="11"/>
      <c r="CU122" s="10"/>
      <c r="CV122" s="11"/>
      <c r="CW122" s="10"/>
      <c r="CX122" s="7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96"/>
        <v>0</v>
      </c>
      <c r="DK122" s="11"/>
      <c r="DL122" s="10"/>
      <c r="DM122" s="11"/>
      <c r="DN122" s="10"/>
      <c r="DO122" s="11"/>
      <c r="DP122" s="10"/>
      <c r="DQ122" s="7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 t="shared" si="97"/>
        <v>0</v>
      </c>
      <c r="ED122" s="11">
        <v>15</v>
      </c>
      <c r="EE122" s="10" t="s">
        <v>60</v>
      </c>
      <c r="EF122" s="11"/>
      <c r="EG122" s="10"/>
      <c r="EH122" s="11"/>
      <c r="EI122" s="10"/>
      <c r="EJ122" s="7">
        <v>2</v>
      </c>
      <c r="EK122" s="11">
        <v>15</v>
      </c>
      <c r="EL122" s="10" t="s">
        <v>60</v>
      </c>
      <c r="EM122" s="11"/>
      <c r="EN122" s="10"/>
      <c r="EO122" s="11"/>
      <c r="EP122" s="10"/>
      <c r="EQ122" s="11"/>
      <c r="ER122" s="10"/>
      <c r="ES122" s="11"/>
      <c r="ET122" s="10"/>
      <c r="EU122" s="7">
        <v>2</v>
      </c>
      <c r="EV122" s="7">
        <f t="shared" si="98"/>
        <v>4</v>
      </c>
      <c r="EW122" s="11"/>
      <c r="EX122" s="10"/>
      <c r="EY122" s="11"/>
      <c r="EZ122" s="10"/>
      <c r="FA122" s="11"/>
      <c r="FB122" s="10"/>
      <c r="FC122" s="7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99"/>
        <v>0</v>
      </c>
    </row>
    <row r="123" spans="1:171" x14ac:dyDescent="0.2">
      <c r="A123" s="20">
        <v>17</v>
      </c>
      <c r="B123" s="20">
        <v>1</v>
      </c>
      <c r="C123" s="20"/>
      <c r="D123" s="6" t="s">
        <v>250</v>
      </c>
      <c r="E123" s="3" t="s">
        <v>251</v>
      </c>
      <c r="F123" s="6">
        <f t="shared" si="79"/>
        <v>0</v>
      </c>
      <c r="G123" s="6">
        <f t="shared" si="80"/>
        <v>2</v>
      </c>
      <c r="H123" s="6">
        <f t="shared" si="81"/>
        <v>30</v>
      </c>
      <c r="I123" s="6">
        <f t="shared" si="82"/>
        <v>15</v>
      </c>
      <c r="J123" s="6">
        <f t="shared" si="83"/>
        <v>0</v>
      </c>
      <c r="K123" s="6">
        <f t="shared" si="84"/>
        <v>0</v>
      </c>
      <c r="L123" s="6">
        <f t="shared" si="85"/>
        <v>15</v>
      </c>
      <c r="M123" s="6">
        <f t="shared" si="86"/>
        <v>0</v>
      </c>
      <c r="N123" s="6">
        <f t="shared" si="87"/>
        <v>0</v>
      </c>
      <c r="O123" s="6">
        <f t="shared" si="88"/>
        <v>0</v>
      </c>
      <c r="P123" s="6">
        <f t="shared" si="89"/>
        <v>0</v>
      </c>
      <c r="Q123" s="7">
        <f t="shared" si="90"/>
        <v>4</v>
      </c>
      <c r="R123" s="7">
        <f t="shared" si="91"/>
        <v>2</v>
      </c>
      <c r="S123" s="7">
        <v>1.2</v>
      </c>
      <c r="T123" s="11"/>
      <c r="U123" s="10"/>
      <c r="V123" s="11"/>
      <c r="W123" s="10"/>
      <c r="X123" s="11"/>
      <c r="Y123" s="10"/>
      <c r="Z123" s="7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92"/>
        <v>0</v>
      </c>
      <c r="AM123" s="11"/>
      <c r="AN123" s="10"/>
      <c r="AO123" s="11"/>
      <c r="AP123" s="10"/>
      <c r="AQ123" s="11"/>
      <c r="AR123" s="10"/>
      <c r="AS123" s="7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93"/>
        <v>0</v>
      </c>
      <c r="BF123" s="11"/>
      <c r="BG123" s="10"/>
      <c r="BH123" s="11"/>
      <c r="BI123" s="10"/>
      <c r="BJ123" s="11"/>
      <c r="BK123" s="10"/>
      <c r="BL123" s="7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94"/>
        <v>0</v>
      </c>
      <c r="BY123" s="11"/>
      <c r="BZ123" s="10"/>
      <c r="CA123" s="11"/>
      <c r="CB123" s="10"/>
      <c r="CC123" s="11"/>
      <c r="CD123" s="10"/>
      <c r="CE123" s="7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7"/>
      <c r="CQ123" s="7">
        <f t="shared" si="95"/>
        <v>0</v>
      </c>
      <c r="CR123" s="11"/>
      <c r="CS123" s="10"/>
      <c r="CT123" s="11"/>
      <c r="CU123" s="10"/>
      <c r="CV123" s="11"/>
      <c r="CW123" s="10"/>
      <c r="CX123" s="7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96"/>
        <v>0</v>
      </c>
      <c r="DK123" s="11"/>
      <c r="DL123" s="10"/>
      <c r="DM123" s="11"/>
      <c r="DN123" s="10"/>
      <c r="DO123" s="11"/>
      <c r="DP123" s="10"/>
      <c r="DQ123" s="7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 t="shared" si="97"/>
        <v>0</v>
      </c>
      <c r="ED123" s="11">
        <v>15</v>
      </c>
      <c r="EE123" s="10" t="s">
        <v>60</v>
      </c>
      <c r="EF123" s="11"/>
      <c r="EG123" s="10"/>
      <c r="EH123" s="11"/>
      <c r="EI123" s="10"/>
      <c r="EJ123" s="7">
        <v>2</v>
      </c>
      <c r="EK123" s="11">
        <v>15</v>
      </c>
      <c r="EL123" s="10" t="s">
        <v>60</v>
      </c>
      <c r="EM123" s="11"/>
      <c r="EN123" s="10"/>
      <c r="EO123" s="11"/>
      <c r="EP123" s="10"/>
      <c r="EQ123" s="11"/>
      <c r="ER123" s="10"/>
      <c r="ES123" s="11"/>
      <c r="ET123" s="10"/>
      <c r="EU123" s="7">
        <v>2</v>
      </c>
      <c r="EV123" s="7">
        <f t="shared" si="98"/>
        <v>4</v>
      </c>
      <c r="EW123" s="11"/>
      <c r="EX123" s="10"/>
      <c r="EY123" s="11"/>
      <c r="EZ123" s="10"/>
      <c r="FA123" s="11"/>
      <c r="FB123" s="10"/>
      <c r="FC123" s="7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99"/>
        <v>0</v>
      </c>
    </row>
    <row r="124" spans="1:171" ht="20.100000000000001" customHeight="1" x14ac:dyDescent="0.2">
      <c r="A124" s="19" t="s">
        <v>252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9"/>
      <c r="FO124" s="13"/>
    </row>
    <row r="125" spans="1:171" x14ac:dyDescent="0.2">
      <c r="A125" s="6"/>
      <c r="B125" s="6"/>
      <c r="C125" s="6"/>
      <c r="D125" s="6" t="s">
        <v>253</v>
      </c>
      <c r="E125" s="3" t="s">
        <v>254</v>
      </c>
      <c r="F125" s="6">
        <f>COUNTIF(T125:FM125,"e")</f>
        <v>0</v>
      </c>
      <c r="G125" s="6">
        <f>COUNTIF(T125:FM125,"z")</f>
        <v>1</v>
      </c>
      <c r="H125" s="6">
        <f>SUM(I125:P125)</f>
        <v>3</v>
      </c>
      <c r="I125" s="6">
        <f>T125+AM125+BF125+BY125+CR125+DK125+ED125+EW125</f>
        <v>0</v>
      </c>
      <c r="J125" s="6">
        <f>V125+AO125+BH125+CA125+CT125+DM125+EF125+EY125</f>
        <v>0</v>
      </c>
      <c r="K125" s="6">
        <f>X125+AQ125+BJ125+CC125+CV125+DO125+EH125+FA125</f>
        <v>0</v>
      </c>
      <c r="L125" s="6">
        <f>AA125+AT125+BM125+CF125+CY125+DR125+EK125+FD125</f>
        <v>0</v>
      </c>
      <c r="M125" s="6">
        <f>AC125+AV125+BO125+CH125+DA125+DT125+EM125+FF125</f>
        <v>0</v>
      </c>
      <c r="N125" s="6">
        <f>AE125+AX125+BQ125+CJ125+DC125+DV125+EO125+FH125</f>
        <v>0</v>
      </c>
      <c r="O125" s="6">
        <f>AG125+AZ125+BS125+CL125+DE125+DX125+EQ125+FJ125</f>
        <v>0</v>
      </c>
      <c r="P125" s="6">
        <f>AI125+BB125+BU125+CN125+DG125+DZ125+ES125+FL125</f>
        <v>3</v>
      </c>
      <c r="Q125" s="7">
        <f>AL125+BE125+BX125+CQ125+DJ125+EC125+EV125+FO125</f>
        <v>3</v>
      </c>
      <c r="R125" s="7">
        <f>AK125+BD125+BW125+CP125+DI125+EB125+EU125+FN125</f>
        <v>3</v>
      </c>
      <c r="S125" s="7">
        <v>0.5</v>
      </c>
      <c r="T125" s="11"/>
      <c r="U125" s="10"/>
      <c r="V125" s="11"/>
      <c r="W125" s="10"/>
      <c r="X125" s="11"/>
      <c r="Y125" s="10"/>
      <c r="Z125" s="7"/>
      <c r="AA125" s="11"/>
      <c r="AB125" s="10"/>
      <c r="AC125" s="11"/>
      <c r="AD125" s="10"/>
      <c r="AE125" s="11"/>
      <c r="AF125" s="10"/>
      <c r="AG125" s="11"/>
      <c r="AH125" s="10"/>
      <c r="AI125" s="11"/>
      <c r="AJ125" s="10"/>
      <c r="AK125" s="7"/>
      <c r="AL125" s="7">
        <f>Z125+AK125</f>
        <v>0</v>
      </c>
      <c r="AM125" s="11"/>
      <c r="AN125" s="10"/>
      <c r="AO125" s="11"/>
      <c r="AP125" s="10"/>
      <c r="AQ125" s="11"/>
      <c r="AR125" s="10"/>
      <c r="AS125" s="7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7"/>
      <c r="BE125" s="7">
        <f>AS125+BD125</f>
        <v>0</v>
      </c>
      <c r="BF125" s="11"/>
      <c r="BG125" s="10"/>
      <c r="BH125" s="11"/>
      <c r="BI125" s="10"/>
      <c r="BJ125" s="11"/>
      <c r="BK125" s="10"/>
      <c r="BL125" s="7"/>
      <c r="BM125" s="11"/>
      <c r="BN125" s="10"/>
      <c r="BO125" s="11"/>
      <c r="BP125" s="10"/>
      <c r="BQ125" s="11"/>
      <c r="BR125" s="10"/>
      <c r="BS125" s="11"/>
      <c r="BT125" s="10"/>
      <c r="BU125" s="11"/>
      <c r="BV125" s="10"/>
      <c r="BW125" s="7"/>
      <c r="BX125" s="7">
        <f>BL125+BW125</f>
        <v>0</v>
      </c>
      <c r="BY125" s="11"/>
      <c r="BZ125" s="10"/>
      <c r="CA125" s="11"/>
      <c r="CB125" s="10"/>
      <c r="CC125" s="11"/>
      <c r="CD125" s="10"/>
      <c r="CE125" s="7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7"/>
      <c r="CQ125" s="7">
        <f>CE125+CP125</f>
        <v>0</v>
      </c>
      <c r="CR125" s="11"/>
      <c r="CS125" s="10"/>
      <c r="CT125" s="11"/>
      <c r="CU125" s="10"/>
      <c r="CV125" s="11"/>
      <c r="CW125" s="10"/>
      <c r="CX125" s="7"/>
      <c r="CY125" s="11"/>
      <c r="CZ125" s="10"/>
      <c r="DA125" s="11"/>
      <c r="DB125" s="10"/>
      <c r="DC125" s="11"/>
      <c r="DD125" s="10"/>
      <c r="DE125" s="11"/>
      <c r="DF125" s="10"/>
      <c r="DG125" s="11"/>
      <c r="DH125" s="10"/>
      <c r="DI125" s="7"/>
      <c r="DJ125" s="7">
        <f>CX125+DI125</f>
        <v>0</v>
      </c>
      <c r="DK125" s="11"/>
      <c r="DL125" s="10"/>
      <c r="DM125" s="11"/>
      <c r="DN125" s="10"/>
      <c r="DO125" s="11"/>
      <c r="DP125" s="10"/>
      <c r="DQ125" s="7"/>
      <c r="DR125" s="11"/>
      <c r="DS125" s="10"/>
      <c r="DT125" s="11"/>
      <c r="DU125" s="10"/>
      <c r="DV125" s="11"/>
      <c r="DW125" s="10"/>
      <c r="DX125" s="11"/>
      <c r="DY125" s="10"/>
      <c r="DZ125" s="11">
        <v>3</v>
      </c>
      <c r="EA125" s="10" t="s">
        <v>60</v>
      </c>
      <c r="EB125" s="7">
        <v>3</v>
      </c>
      <c r="EC125" s="7">
        <f>DQ125+EB125</f>
        <v>3</v>
      </c>
      <c r="ED125" s="11"/>
      <c r="EE125" s="10"/>
      <c r="EF125" s="11"/>
      <c r="EG125" s="10"/>
      <c r="EH125" s="11"/>
      <c r="EI125" s="10"/>
      <c r="EJ125" s="7"/>
      <c r="EK125" s="11"/>
      <c r="EL125" s="10"/>
      <c r="EM125" s="11"/>
      <c r="EN125" s="10"/>
      <c r="EO125" s="11"/>
      <c r="EP125" s="10"/>
      <c r="EQ125" s="11"/>
      <c r="ER125" s="10"/>
      <c r="ES125" s="11"/>
      <c r="ET125" s="10"/>
      <c r="EU125" s="7"/>
      <c r="EV125" s="7">
        <f>EJ125+EU125</f>
        <v>0</v>
      </c>
      <c r="EW125" s="11"/>
      <c r="EX125" s="10"/>
      <c r="EY125" s="11"/>
      <c r="EZ125" s="10"/>
      <c r="FA125" s="11"/>
      <c r="FB125" s="10"/>
      <c r="FC125" s="7"/>
      <c r="FD125" s="11"/>
      <c r="FE125" s="10"/>
      <c r="FF125" s="11"/>
      <c r="FG125" s="10"/>
      <c r="FH125" s="11"/>
      <c r="FI125" s="10"/>
      <c r="FJ125" s="11"/>
      <c r="FK125" s="10"/>
      <c r="FL125" s="11"/>
      <c r="FM125" s="10"/>
      <c r="FN125" s="7"/>
      <c r="FO125" s="7">
        <f>FC125+FN125</f>
        <v>0</v>
      </c>
    </row>
    <row r="126" spans="1:171" x14ac:dyDescent="0.2">
      <c r="A126" s="6"/>
      <c r="B126" s="6"/>
      <c r="C126" s="6"/>
      <c r="D126" s="6" t="s">
        <v>255</v>
      </c>
      <c r="E126" s="3" t="s">
        <v>256</v>
      </c>
      <c r="F126" s="6">
        <f>COUNTIF(T126:FM126,"e")</f>
        <v>0</v>
      </c>
      <c r="G126" s="6">
        <f>COUNTIF(T126:FM126,"z")</f>
        <v>1</v>
      </c>
      <c r="H126" s="6">
        <f>SUM(I126:P126)</f>
        <v>3</v>
      </c>
      <c r="I126" s="6">
        <f>T126+AM126+BF126+BY126+CR126+DK126+ED126+EW126</f>
        <v>0</v>
      </c>
      <c r="J126" s="6">
        <f>V126+AO126+BH126+CA126+CT126+DM126+EF126+EY126</f>
        <v>0</v>
      </c>
      <c r="K126" s="6">
        <f>X126+AQ126+BJ126+CC126+CV126+DO126+EH126+FA126</f>
        <v>0</v>
      </c>
      <c r="L126" s="6">
        <f>AA126+AT126+BM126+CF126+CY126+DR126+EK126+FD126</f>
        <v>0</v>
      </c>
      <c r="M126" s="6">
        <f>AC126+AV126+BO126+CH126+DA126+DT126+EM126+FF126</f>
        <v>0</v>
      </c>
      <c r="N126" s="6">
        <f>AE126+AX126+BQ126+CJ126+DC126+DV126+EO126+FH126</f>
        <v>0</v>
      </c>
      <c r="O126" s="6">
        <f>AG126+AZ126+BS126+CL126+DE126+DX126+EQ126+FJ126</f>
        <v>0</v>
      </c>
      <c r="P126" s="6">
        <f>AI126+BB126+BU126+CN126+DG126+DZ126+ES126+FL126</f>
        <v>3</v>
      </c>
      <c r="Q126" s="7">
        <f>AL126+BE126+BX126+CQ126+DJ126+EC126+EV126+FO126</f>
        <v>3</v>
      </c>
      <c r="R126" s="7">
        <f>AK126+BD126+BW126+CP126+DI126+EB126+EU126+FN126</f>
        <v>3</v>
      </c>
      <c r="S126" s="7">
        <v>0.5</v>
      </c>
      <c r="T126" s="11"/>
      <c r="U126" s="10"/>
      <c r="V126" s="11"/>
      <c r="W126" s="10"/>
      <c r="X126" s="11"/>
      <c r="Y126" s="10"/>
      <c r="Z126" s="7"/>
      <c r="AA126" s="11"/>
      <c r="AB126" s="10"/>
      <c r="AC126" s="11"/>
      <c r="AD126" s="10"/>
      <c r="AE126" s="11"/>
      <c r="AF126" s="10"/>
      <c r="AG126" s="11"/>
      <c r="AH126" s="10"/>
      <c r="AI126" s="11"/>
      <c r="AJ126" s="10"/>
      <c r="AK126" s="7"/>
      <c r="AL126" s="7">
        <f>Z126+AK126</f>
        <v>0</v>
      </c>
      <c r="AM126" s="11"/>
      <c r="AN126" s="10"/>
      <c r="AO126" s="11"/>
      <c r="AP126" s="10"/>
      <c r="AQ126" s="11"/>
      <c r="AR126" s="10"/>
      <c r="AS126" s="7"/>
      <c r="AT126" s="11"/>
      <c r="AU126" s="10"/>
      <c r="AV126" s="11"/>
      <c r="AW126" s="10"/>
      <c r="AX126" s="11"/>
      <c r="AY126" s="10"/>
      <c r="AZ126" s="11"/>
      <c r="BA126" s="10"/>
      <c r="BB126" s="11"/>
      <c r="BC126" s="10"/>
      <c r="BD126" s="7"/>
      <c r="BE126" s="7">
        <f>AS126+BD126</f>
        <v>0</v>
      </c>
      <c r="BF126" s="11"/>
      <c r="BG126" s="10"/>
      <c r="BH126" s="11"/>
      <c r="BI126" s="10"/>
      <c r="BJ126" s="11"/>
      <c r="BK126" s="10"/>
      <c r="BL126" s="7"/>
      <c r="BM126" s="11"/>
      <c r="BN126" s="10"/>
      <c r="BO126" s="11"/>
      <c r="BP126" s="10"/>
      <c r="BQ126" s="11"/>
      <c r="BR126" s="10"/>
      <c r="BS126" s="11"/>
      <c r="BT126" s="10"/>
      <c r="BU126" s="11"/>
      <c r="BV126" s="10"/>
      <c r="BW126" s="7"/>
      <c r="BX126" s="7">
        <f>BL126+BW126</f>
        <v>0</v>
      </c>
      <c r="BY126" s="11"/>
      <c r="BZ126" s="10"/>
      <c r="CA126" s="11"/>
      <c r="CB126" s="10"/>
      <c r="CC126" s="11"/>
      <c r="CD126" s="10"/>
      <c r="CE126" s="7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7"/>
      <c r="CQ126" s="7">
        <f>CE126+CP126</f>
        <v>0</v>
      </c>
      <c r="CR126" s="11"/>
      <c r="CS126" s="10"/>
      <c r="CT126" s="11"/>
      <c r="CU126" s="10"/>
      <c r="CV126" s="11"/>
      <c r="CW126" s="10"/>
      <c r="CX126" s="7"/>
      <c r="CY126" s="11"/>
      <c r="CZ126" s="10"/>
      <c r="DA126" s="11"/>
      <c r="DB126" s="10"/>
      <c r="DC126" s="11"/>
      <c r="DD126" s="10"/>
      <c r="DE126" s="11"/>
      <c r="DF126" s="10"/>
      <c r="DG126" s="11"/>
      <c r="DH126" s="10"/>
      <c r="DI126" s="7"/>
      <c r="DJ126" s="7">
        <f>CX126+DI126</f>
        <v>0</v>
      </c>
      <c r="DK126" s="11"/>
      <c r="DL126" s="10"/>
      <c r="DM126" s="11"/>
      <c r="DN126" s="10"/>
      <c r="DO126" s="11"/>
      <c r="DP126" s="10"/>
      <c r="DQ126" s="7"/>
      <c r="DR126" s="11"/>
      <c r="DS126" s="10"/>
      <c r="DT126" s="11"/>
      <c r="DU126" s="10"/>
      <c r="DV126" s="11"/>
      <c r="DW126" s="10"/>
      <c r="DX126" s="11"/>
      <c r="DY126" s="10"/>
      <c r="DZ126" s="11"/>
      <c r="EA126" s="10"/>
      <c r="EB126" s="7"/>
      <c r="EC126" s="7">
        <f>DQ126+EB126</f>
        <v>0</v>
      </c>
      <c r="ED126" s="11"/>
      <c r="EE126" s="10"/>
      <c r="EF126" s="11"/>
      <c r="EG126" s="10"/>
      <c r="EH126" s="11"/>
      <c r="EI126" s="10"/>
      <c r="EJ126" s="7"/>
      <c r="EK126" s="11"/>
      <c r="EL126" s="10"/>
      <c r="EM126" s="11"/>
      <c r="EN126" s="10"/>
      <c r="EO126" s="11"/>
      <c r="EP126" s="10"/>
      <c r="EQ126" s="11"/>
      <c r="ER126" s="10"/>
      <c r="ES126" s="11">
        <v>3</v>
      </c>
      <c r="ET126" s="10" t="s">
        <v>60</v>
      </c>
      <c r="EU126" s="7">
        <v>3</v>
      </c>
      <c r="EV126" s="7">
        <f>EJ126+EU126</f>
        <v>3</v>
      </c>
      <c r="EW126" s="11"/>
      <c r="EX126" s="10"/>
      <c r="EY126" s="11"/>
      <c r="EZ126" s="10"/>
      <c r="FA126" s="11"/>
      <c r="FB126" s="10"/>
      <c r="FC126" s="7"/>
      <c r="FD126" s="11"/>
      <c r="FE126" s="10"/>
      <c r="FF126" s="11"/>
      <c r="FG126" s="10"/>
      <c r="FH126" s="11"/>
      <c r="FI126" s="10"/>
      <c r="FJ126" s="11"/>
      <c r="FK126" s="10"/>
      <c r="FL126" s="11"/>
      <c r="FM126" s="10"/>
      <c r="FN126" s="7"/>
      <c r="FO126" s="7">
        <f>FC126+FN126</f>
        <v>0</v>
      </c>
    </row>
    <row r="127" spans="1:171" ht="15.95" customHeight="1" x14ac:dyDescent="0.2">
      <c r="A127" s="6"/>
      <c r="B127" s="6"/>
      <c r="C127" s="6"/>
      <c r="D127" s="6"/>
      <c r="E127" s="6" t="s">
        <v>80</v>
      </c>
      <c r="F127" s="6">
        <f t="shared" ref="F127:AK127" si="100">SUM(F125:F126)</f>
        <v>0</v>
      </c>
      <c r="G127" s="6">
        <f t="shared" si="100"/>
        <v>2</v>
      </c>
      <c r="H127" s="6">
        <f t="shared" si="100"/>
        <v>6</v>
      </c>
      <c r="I127" s="6">
        <f t="shared" si="100"/>
        <v>0</v>
      </c>
      <c r="J127" s="6">
        <f t="shared" si="100"/>
        <v>0</v>
      </c>
      <c r="K127" s="6">
        <f t="shared" si="100"/>
        <v>0</v>
      </c>
      <c r="L127" s="6">
        <f t="shared" si="100"/>
        <v>0</v>
      </c>
      <c r="M127" s="6">
        <f t="shared" si="100"/>
        <v>0</v>
      </c>
      <c r="N127" s="6">
        <f t="shared" si="100"/>
        <v>0</v>
      </c>
      <c r="O127" s="6">
        <f t="shared" si="100"/>
        <v>0</v>
      </c>
      <c r="P127" s="6">
        <f t="shared" si="100"/>
        <v>6</v>
      </c>
      <c r="Q127" s="7">
        <f t="shared" si="100"/>
        <v>6</v>
      </c>
      <c r="R127" s="7">
        <f t="shared" si="100"/>
        <v>6</v>
      </c>
      <c r="S127" s="7">
        <f t="shared" si="100"/>
        <v>1</v>
      </c>
      <c r="T127" s="11">
        <f t="shared" si="100"/>
        <v>0</v>
      </c>
      <c r="U127" s="10">
        <f t="shared" si="100"/>
        <v>0</v>
      </c>
      <c r="V127" s="11">
        <f t="shared" si="100"/>
        <v>0</v>
      </c>
      <c r="W127" s="10">
        <f t="shared" si="100"/>
        <v>0</v>
      </c>
      <c r="X127" s="11">
        <f t="shared" si="100"/>
        <v>0</v>
      </c>
      <c r="Y127" s="10">
        <f t="shared" si="100"/>
        <v>0</v>
      </c>
      <c r="Z127" s="7">
        <f t="shared" si="100"/>
        <v>0</v>
      </c>
      <c r="AA127" s="11">
        <f t="shared" si="100"/>
        <v>0</v>
      </c>
      <c r="AB127" s="10">
        <f t="shared" si="100"/>
        <v>0</v>
      </c>
      <c r="AC127" s="11">
        <f t="shared" si="100"/>
        <v>0</v>
      </c>
      <c r="AD127" s="10">
        <f t="shared" si="100"/>
        <v>0</v>
      </c>
      <c r="AE127" s="11">
        <f t="shared" si="100"/>
        <v>0</v>
      </c>
      <c r="AF127" s="10">
        <f t="shared" si="100"/>
        <v>0</v>
      </c>
      <c r="AG127" s="11">
        <f t="shared" si="100"/>
        <v>0</v>
      </c>
      <c r="AH127" s="10">
        <f t="shared" si="100"/>
        <v>0</v>
      </c>
      <c r="AI127" s="11">
        <f t="shared" si="100"/>
        <v>0</v>
      </c>
      <c r="AJ127" s="10">
        <f t="shared" si="100"/>
        <v>0</v>
      </c>
      <c r="AK127" s="7">
        <f t="shared" si="100"/>
        <v>0</v>
      </c>
      <c r="AL127" s="7">
        <f t="shared" ref="AL127:BQ127" si="101">SUM(AL125:AL126)</f>
        <v>0</v>
      </c>
      <c r="AM127" s="11">
        <f t="shared" si="101"/>
        <v>0</v>
      </c>
      <c r="AN127" s="10">
        <f t="shared" si="101"/>
        <v>0</v>
      </c>
      <c r="AO127" s="11">
        <f t="shared" si="101"/>
        <v>0</v>
      </c>
      <c r="AP127" s="10">
        <f t="shared" si="101"/>
        <v>0</v>
      </c>
      <c r="AQ127" s="11">
        <f t="shared" si="101"/>
        <v>0</v>
      </c>
      <c r="AR127" s="10">
        <f t="shared" si="101"/>
        <v>0</v>
      </c>
      <c r="AS127" s="7">
        <f t="shared" si="101"/>
        <v>0</v>
      </c>
      <c r="AT127" s="11">
        <f t="shared" si="101"/>
        <v>0</v>
      </c>
      <c r="AU127" s="10">
        <f t="shared" si="101"/>
        <v>0</v>
      </c>
      <c r="AV127" s="11">
        <f t="shared" si="101"/>
        <v>0</v>
      </c>
      <c r="AW127" s="10">
        <f t="shared" si="101"/>
        <v>0</v>
      </c>
      <c r="AX127" s="11">
        <f t="shared" si="101"/>
        <v>0</v>
      </c>
      <c r="AY127" s="10">
        <f t="shared" si="101"/>
        <v>0</v>
      </c>
      <c r="AZ127" s="11">
        <f t="shared" si="101"/>
        <v>0</v>
      </c>
      <c r="BA127" s="10">
        <f t="shared" si="101"/>
        <v>0</v>
      </c>
      <c r="BB127" s="11">
        <f t="shared" si="101"/>
        <v>0</v>
      </c>
      <c r="BC127" s="10">
        <f t="shared" si="101"/>
        <v>0</v>
      </c>
      <c r="BD127" s="7">
        <f t="shared" si="101"/>
        <v>0</v>
      </c>
      <c r="BE127" s="7">
        <f t="shared" si="101"/>
        <v>0</v>
      </c>
      <c r="BF127" s="11">
        <f t="shared" si="101"/>
        <v>0</v>
      </c>
      <c r="BG127" s="10">
        <f t="shared" si="101"/>
        <v>0</v>
      </c>
      <c r="BH127" s="11">
        <f t="shared" si="101"/>
        <v>0</v>
      </c>
      <c r="BI127" s="10">
        <f t="shared" si="101"/>
        <v>0</v>
      </c>
      <c r="BJ127" s="11">
        <f t="shared" si="101"/>
        <v>0</v>
      </c>
      <c r="BK127" s="10">
        <f t="shared" si="101"/>
        <v>0</v>
      </c>
      <c r="BL127" s="7">
        <f t="shared" si="101"/>
        <v>0</v>
      </c>
      <c r="BM127" s="11">
        <f t="shared" si="101"/>
        <v>0</v>
      </c>
      <c r="BN127" s="10">
        <f t="shared" si="101"/>
        <v>0</v>
      </c>
      <c r="BO127" s="11">
        <f t="shared" si="101"/>
        <v>0</v>
      </c>
      <c r="BP127" s="10">
        <f t="shared" si="101"/>
        <v>0</v>
      </c>
      <c r="BQ127" s="11">
        <f t="shared" si="101"/>
        <v>0</v>
      </c>
      <c r="BR127" s="10">
        <f t="shared" ref="BR127:CW127" si="102">SUM(BR125:BR126)</f>
        <v>0</v>
      </c>
      <c r="BS127" s="11">
        <f t="shared" si="102"/>
        <v>0</v>
      </c>
      <c r="BT127" s="10">
        <f t="shared" si="102"/>
        <v>0</v>
      </c>
      <c r="BU127" s="11">
        <f t="shared" si="102"/>
        <v>0</v>
      </c>
      <c r="BV127" s="10">
        <f t="shared" si="102"/>
        <v>0</v>
      </c>
      <c r="BW127" s="7">
        <f t="shared" si="102"/>
        <v>0</v>
      </c>
      <c r="BX127" s="7">
        <f t="shared" si="102"/>
        <v>0</v>
      </c>
      <c r="BY127" s="11">
        <f t="shared" si="102"/>
        <v>0</v>
      </c>
      <c r="BZ127" s="10">
        <f t="shared" si="102"/>
        <v>0</v>
      </c>
      <c r="CA127" s="11">
        <f t="shared" si="102"/>
        <v>0</v>
      </c>
      <c r="CB127" s="10">
        <f t="shared" si="102"/>
        <v>0</v>
      </c>
      <c r="CC127" s="11">
        <f t="shared" si="102"/>
        <v>0</v>
      </c>
      <c r="CD127" s="10">
        <f t="shared" si="102"/>
        <v>0</v>
      </c>
      <c r="CE127" s="7">
        <f t="shared" si="102"/>
        <v>0</v>
      </c>
      <c r="CF127" s="11">
        <f t="shared" si="102"/>
        <v>0</v>
      </c>
      <c r="CG127" s="10">
        <f t="shared" si="102"/>
        <v>0</v>
      </c>
      <c r="CH127" s="11">
        <f t="shared" si="102"/>
        <v>0</v>
      </c>
      <c r="CI127" s="10">
        <f t="shared" si="102"/>
        <v>0</v>
      </c>
      <c r="CJ127" s="11">
        <f t="shared" si="102"/>
        <v>0</v>
      </c>
      <c r="CK127" s="10">
        <f t="shared" si="102"/>
        <v>0</v>
      </c>
      <c r="CL127" s="11">
        <f t="shared" si="102"/>
        <v>0</v>
      </c>
      <c r="CM127" s="10">
        <f t="shared" si="102"/>
        <v>0</v>
      </c>
      <c r="CN127" s="11">
        <f t="shared" si="102"/>
        <v>0</v>
      </c>
      <c r="CO127" s="10">
        <f t="shared" si="102"/>
        <v>0</v>
      </c>
      <c r="CP127" s="7">
        <f t="shared" si="102"/>
        <v>0</v>
      </c>
      <c r="CQ127" s="7">
        <f t="shared" si="102"/>
        <v>0</v>
      </c>
      <c r="CR127" s="11">
        <f t="shared" si="102"/>
        <v>0</v>
      </c>
      <c r="CS127" s="10">
        <f t="shared" si="102"/>
        <v>0</v>
      </c>
      <c r="CT127" s="11">
        <f t="shared" si="102"/>
        <v>0</v>
      </c>
      <c r="CU127" s="10">
        <f t="shared" si="102"/>
        <v>0</v>
      </c>
      <c r="CV127" s="11">
        <f t="shared" si="102"/>
        <v>0</v>
      </c>
      <c r="CW127" s="10">
        <f t="shared" si="102"/>
        <v>0</v>
      </c>
      <c r="CX127" s="7">
        <f t="shared" ref="CX127:EC127" si="103">SUM(CX125:CX126)</f>
        <v>0</v>
      </c>
      <c r="CY127" s="11">
        <f t="shared" si="103"/>
        <v>0</v>
      </c>
      <c r="CZ127" s="10">
        <f t="shared" si="103"/>
        <v>0</v>
      </c>
      <c r="DA127" s="11">
        <f t="shared" si="103"/>
        <v>0</v>
      </c>
      <c r="DB127" s="10">
        <f t="shared" si="103"/>
        <v>0</v>
      </c>
      <c r="DC127" s="11">
        <f t="shared" si="103"/>
        <v>0</v>
      </c>
      <c r="DD127" s="10">
        <f t="shared" si="103"/>
        <v>0</v>
      </c>
      <c r="DE127" s="11">
        <f t="shared" si="103"/>
        <v>0</v>
      </c>
      <c r="DF127" s="10">
        <f t="shared" si="103"/>
        <v>0</v>
      </c>
      <c r="DG127" s="11">
        <f t="shared" si="103"/>
        <v>0</v>
      </c>
      <c r="DH127" s="10">
        <f t="shared" si="103"/>
        <v>0</v>
      </c>
      <c r="DI127" s="7">
        <f t="shared" si="103"/>
        <v>0</v>
      </c>
      <c r="DJ127" s="7">
        <f t="shared" si="103"/>
        <v>0</v>
      </c>
      <c r="DK127" s="11">
        <f t="shared" si="103"/>
        <v>0</v>
      </c>
      <c r="DL127" s="10">
        <f t="shared" si="103"/>
        <v>0</v>
      </c>
      <c r="DM127" s="11">
        <f t="shared" si="103"/>
        <v>0</v>
      </c>
      <c r="DN127" s="10">
        <f t="shared" si="103"/>
        <v>0</v>
      </c>
      <c r="DO127" s="11">
        <f t="shared" si="103"/>
        <v>0</v>
      </c>
      <c r="DP127" s="10">
        <f t="shared" si="103"/>
        <v>0</v>
      </c>
      <c r="DQ127" s="7">
        <f t="shared" si="103"/>
        <v>0</v>
      </c>
      <c r="DR127" s="11">
        <f t="shared" si="103"/>
        <v>0</v>
      </c>
      <c r="DS127" s="10">
        <f t="shared" si="103"/>
        <v>0</v>
      </c>
      <c r="DT127" s="11">
        <f t="shared" si="103"/>
        <v>0</v>
      </c>
      <c r="DU127" s="10">
        <f t="shared" si="103"/>
        <v>0</v>
      </c>
      <c r="DV127" s="11">
        <f t="shared" si="103"/>
        <v>0</v>
      </c>
      <c r="DW127" s="10">
        <f t="shared" si="103"/>
        <v>0</v>
      </c>
      <c r="DX127" s="11">
        <f t="shared" si="103"/>
        <v>0</v>
      </c>
      <c r="DY127" s="10">
        <f t="shared" si="103"/>
        <v>0</v>
      </c>
      <c r="DZ127" s="11">
        <f t="shared" si="103"/>
        <v>3</v>
      </c>
      <c r="EA127" s="10">
        <f t="shared" si="103"/>
        <v>0</v>
      </c>
      <c r="EB127" s="7">
        <f t="shared" si="103"/>
        <v>3</v>
      </c>
      <c r="EC127" s="7">
        <f t="shared" si="103"/>
        <v>3</v>
      </c>
      <c r="ED127" s="11">
        <f t="shared" ref="ED127:FI127" si="104">SUM(ED125:ED126)</f>
        <v>0</v>
      </c>
      <c r="EE127" s="10">
        <f t="shared" si="104"/>
        <v>0</v>
      </c>
      <c r="EF127" s="11">
        <f t="shared" si="104"/>
        <v>0</v>
      </c>
      <c r="EG127" s="10">
        <f t="shared" si="104"/>
        <v>0</v>
      </c>
      <c r="EH127" s="11">
        <f t="shared" si="104"/>
        <v>0</v>
      </c>
      <c r="EI127" s="10">
        <f t="shared" si="104"/>
        <v>0</v>
      </c>
      <c r="EJ127" s="7">
        <f t="shared" si="104"/>
        <v>0</v>
      </c>
      <c r="EK127" s="11">
        <f t="shared" si="104"/>
        <v>0</v>
      </c>
      <c r="EL127" s="10">
        <f t="shared" si="104"/>
        <v>0</v>
      </c>
      <c r="EM127" s="11">
        <f t="shared" si="104"/>
        <v>0</v>
      </c>
      <c r="EN127" s="10">
        <f t="shared" si="104"/>
        <v>0</v>
      </c>
      <c r="EO127" s="11">
        <f t="shared" si="104"/>
        <v>0</v>
      </c>
      <c r="EP127" s="10">
        <f t="shared" si="104"/>
        <v>0</v>
      </c>
      <c r="EQ127" s="11">
        <f t="shared" si="104"/>
        <v>0</v>
      </c>
      <c r="ER127" s="10">
        <f t="shared" si="104"/>
        <v>0</v>
      </c>
      <c r="ES127" s="11">
        <f t="shared" si="104"/>
        <v>3</v>
      </c>
      <c r="ET127" s="10">
        <f t="shared" si="104"/>
        <v>0</v>
      </c>
      <c r="EU127" s="7">
        <f t="shared" si="104"/>
        <v>3</v>
      </c>
      <c r="EV127" s="7">
        <f t="shared" si="104"/>
        <v>3</v>
      </c>
      <c r="EW127" s="11">
        <f t="shared" si="104"/>
        <v>0</v>
      </c>
      <c r="EX127" s="10">
        <f t="shared" si="104"/>
        <v>0</v>
      </c>
      <c r="EY127" s="11">
        <f t="shared" si="104"/>
        <v>0</v>
      </c>
      <c r="EZ127" s="10">
        <f t="shared" si="104"/>
        <v>0</v>
      </c>
      <c r="FA127" s="11">
        <f t="shared" si="104"/>
        <v>0</v>
      </c>
      <c r="FB127" s="10">
        <f t="shared" si="104"/>
        <v>0</v>
      </c>
      <c r="FC127" s="7">
        <f t="shared" si="104"/>
        <v>0</v>
      </c>
      <c r="FD127" s="11">
        <f t="shared" si="104"/>
        <v>0</v>
      </c>
      <c r="FE127" s="10">
        <f t="shared" si="104"/>
        <v>0</v>
      </c>
      <c r="FF127" s="11">
        <f t="shared" si="104"/>
        <v>0</v>
      </c>
      <c r="FG127" s="10">
        <f t="shared" si="104"/>
        <v>0</v>
      </c>
      <c r="FH127" s="11">
        <f t="shared" si="104"/>
        <v>0</v>
      </c>
      <c r="FI127" s="10">
        <f t="shared" si="104"/>
        <v>0</v>
      </c>
      <c r="FJ127" s="11">
        <f t="shared" ref="FJ127:FO127" si="105">SUM(FJ125:FJ126)</f>
        <v>0</v>
      </c>
      <c r="FK127" s="10">
        <f t="shared" si="105"/>
        <v>0</v>
      </c>
      <c r="FL127" s="11">
        <f t="shared" si="105"/>
        <v>0</v>
      </c>
      <c r="FM127" s="10">
        <f t="shared" si="105"/>
        <v>0</v>
      </c>
      <c r="FN127" s="7">
        <f t="shared" si="105"/>
        <v>0</v>
      </c>
      <c r="FO127" s="7">
        <f t="shared" si="105"/>
        <v>0</v>
      </c>
    </row>
    <row r="128" spans="1:171" ht="20.100000000000001" customHeight="1" x14ac:dyDescent="0.2">
      <c r="A128" s="6"/>
      <c r="B128" s="6"/>
      <c r="C128" s="6"/>
      <c r="D128" s="6"/>
      <c r="E128" s="8" t="s">
        <v>257</v>
      </c>
      <c r="F128" s="6">
        <f>F28+F52+F88+F127</f>
        <v>21</v>
      </c>
      <c r="G128" s="6">
        <f>G28+G52+G88+G127</f>
        <v>91</v>
      </c>
      <c r="H128" s="6">
        <f t="shared" ref="H128:P128" si="106">H28+H52+H88</f>
        <v>2484</v>
      </c>
      <c r="I128" s="6">
        <f t="shared" si="106"/>
        <v>1164</v>
      </c>
      <c r="J128" s="6">
        <f t="shared" si="106"/>
        <v>270</v>
      </c>
      <c r="K128" s="6">
        <f t="shared" si="106"/>
        <v>30</v>
      </c>
      <c r="L128" s="6">
        <f t="shared" si="106"/>
        <v>465</v>
      </c>
      <c r="M128" s="6">
        <f t="shared" si="106"/>
        <v>150</v>
      </c>
      <c r="N128" s="6">
        <f t="shared" si="106"/>
        <v>405</v>
      </c>
      <c r="O128" s="6">
        <f t="shared" si="106"/>
        <v>0</v>
      </c>
      <c r="P128" s="6">
        <f t="shared" si="106"/>
        <v>0</v>
      </c>
      <c r="Q128" s="7">
        <f>Q28+Q52+Q88+Q127</f>
        <v>210</v>
      </c>
      <c r="R128" s="7">
        <f>R28+R52+R88+R127</f>
        <v>101.2</v>
      </c>
      <c r="S128" s="7">
        <f>S28+S52+S88+S127</f>
        <v>105.20000000000002</v>
      </c>
      <c r="T128" s="11">
        <f t="shared" ref="T128:Y128" si="107">T28+T52+T88</f>
        <v>267</v>
      </c>
      <c r="U128" s="10">
        <f t="shared" si="107"/>
        <v>0</v>
      </c>
      <c r="V128" s="11">
        <f t="shared" si="107"/>
        <v>60</v>
      </c>
      <c r="W128" s="10">
        <f t="shared" si="107"/>
        <v>0</v>
      </c>
      <c r="X128" s="11">
        <f t="shared" si="107"/>
        <v>0</v>
      </c>
      <c r="Y128" s="10">
        <f t="shared" si="107"/>
        <v>0</v>
      </c>
      <c r="Z128" s="7">
        <f>Z28+Z52+Z88+Z127</f>
        <v>27</v>
      </c>
      <c r="AA128" s="11">
        <f t="shared" ref="AA128:AJ128" si="108">AA28+AA52+AA88</f>
        <v>30</v>
      </c>
      <c r="AB128" s="10">
        <f t="shared" si="108"/>
        <v>0</v>
      </c>
      <c r="AC128" s="11">
        <f t="shared" si="108"/>
        <v>0</v>
      </c>
      <c r="AD128" s="10">
        <f t="shared" si="108"/>
        <v>0</v>
      </c>
      <c r="AE128" s="11">
        <f t="shared" si="108"/>
        <v>0</v>
      </c>
      <c r="AF128" s="10">
        <f t="shared" si="108"/>
        <v>0</v>
      </c>
      <c r="AG128" s="11">
        <f t="shared" si="108"/>
        <v>0</v>
      </c>
      <c r="AH128" s="10">
        <f t="shared" si="108"/>
        <v>0</v>
      </c>
      <c r="AI128" s="11">
        <f t="shared" si="108"/>
        <v>0</v>
      </c>
      <c r="AJ128" s="10">
        <f t="shared" si="108"/>
        <v>0</v>
      </c>
      <c r="AK128" s="7">
        <f>AK28+AK52+AK88+AK127</f>
        <v>3</v>
      </c>
      <c r="AL128" s="7">
        <f>AL28+AL52+AL88+AL127</f>
        <v>30</v>
      </c>
      <c r="AM128" s="11">
        <f t="shared" ref="AM128:AR128" si="109">AM28+AM52+AM88</f>
        <v>175</v>
      </c>
      <c r="AN128" s="10">
        <f t="shared" si="109"/>
        <v>0</v>
      </c>
      <c r="AO128" s="11">
        <f t="shared" si="109"/>
        <v>60</v>
      </c>
      <c r="AP128" s="10">
        <f t="shared" si="109"/>
        <v>0</v>
      </c>
      <c r="AQ128" s="11">
        <f t="shared" si="109"/>
        <v>0</v>
      </c>
      <c r="AR128" s="10">
        <f t="shared" si="109"/>
        <v>0</v>
      </c>
      <c r="AS128" s="7">
        <f>AS28+AS52+AS88+AS127</f>
        <v>22</v>
      </c>
      <c r="AT128" s="11">
        <f t="shared" ref="AT128:BC128" si="110">AT28+AT52+AT88</f>
        <v>45</v>
      </c>
      <c r="AU128" s="10">
        <f t="shared" si="110"/>
        <v>0</v>
      </c>
      <c r="AV128" s="11">
        <f t="shared" si="110"/>
        <v>0</v>
      </c>
      <c r="AW128" s="10">
        <f t="shared" si="110"/>
        <v>0</v>
      </c>
      <c r="AX128" s="11">
        <f t="shared" si="110"/>
        <v>45</v>
      </c>
      <c r="AY128" s="10">
        <f t="shared" si="110"/>
        <v>0</v>
      </c>
      <c r="AZ128" s="11">
        <f t="shared" si="110"/>
        <v>0</v>
      </c>
      <c r="BA128" s="10">
        <f t="shared" si="110"/>
        <v>0</v>
      </c>
      <c r="BB128" s="11">
        <f t="shared" si="110"/>
        <v>0</v>
      </c>
      <c r="BC128" s="10">
        <f t="shared" si="110"/>
        <v>0</v>
      </c>
      <c r="BD128" s="7">
        <f>BD28+BD52+BD88+BD127</f>
        <v>8</v>
      </c>
      <c r="BE128" s="7">
        <f>BE28+BE52+BE88+BE127</f>
        <v>30</v>
      </c>
      <c r="BF128" s="11">
        <f t="shared" ref="BF128:BK128" si="111">BF28+BF52+BF88</f>
        <v>180</v>
      </c>
      <c r="BG128" s="10">
        <f t="shared" si="111"/>
        <v>0</v>
      </c>
      <c r="BH128" s="11">
        <f t="shared" si="111"/>
        <v>60</v>
      </c>
      <c r="BI128" s="10">
        <f t="shared" si="111"/>
        <v>0</v>
      </c>
      <c r="BJ128" s="11">
        <f t="shared" si="111"/>
        <v>0</v>
      </c>
      <c r="BK128" s="10">
        <f t="shared" si="111"/>
        <v>0</v>
      </c>
      <c r="BL128" s="7">
        <f>BL28+BL52+BL88+BL127</f>
        <v>17.8</v>
      </c>
      <c r="BM128" s="11">
        <f t="shared" ref="BM128:BV128" si="112">BM28+BM52+BM88</f>
        <v>135</v>
      </c>
      <c r="BN128" s="10">
        <f t="shared" si="112"/>
        <v>0</v>
      </c>
      <c r="BO128" s="11">
        <f t="shared" si="112"/>
        <v>30</v>
      </c>
      <c r="BP128" s="10">
        <f t="shared" si="112"/>
        <v>0</v>
      </c>
      <c r="BQ128" s="11">
        <f t="shared" si="112"/>
        <v>15</v>
      </c>
      <c r="BR128" s="10">
        <f t="shared" si="112"/>
        <v>0</v>
      </c>
      <c r="BS128" s="11">
        <f t="shared" si="112"/>
        <v>0</v>
      </c>
      <c r="BT128" s="10">
        <f t="shared" si="112"/>
        <v>0</v>
      </c>
      <c r="BU128" s="11">
        <f t="shared" si="112"/>
        <v>0</v>
      </c>
      <c r="BV128" s="10">
        <f t="shared" si="112"/>
        <v>0</v>
      </c>
      <c r="BW128" s="7">
        <f>BW28+BW52+BW88+BW127</f>
        <v>12.2</v>
      </c>
      <c r="BX128" s="7">
        <f>BX28+BX52+BX88+BX127</f>
        <v>30</v>
      </c>
      <c r="BY128" s="11">
        <f t="shared" ref="BY128:CD128" si="113">BY28+BY52+BY88</f>
        <v>165</v>
      </c>
      <c r="BZ128" s="10">
        <f t="shared" si="113"/>
        <v>0</v>
      </c>
      <c r="CA128" s="11">
        <f t="shared" si="113"/>
        <v>30</v>
      </c>
      <c r="CB128" s="10">
        <f t="shared" si="113"/>
        <v>0</v>
      </c>
      <c r="CC128" s="11">
        <f t="shared" si="113"/>
        <v>0</v>
      </c>
      <c r="CD128" s="10">
        <f t="shared" si="113"/>
        <v>0</v>
      </c>
      <c r="CE128" s="7">
        <f>CE28+CE52+CE88+CE127</f>
        <v>13</v>
      </c>
      <c r="CF128" s="11">
        <f t="shared" ref="CF128:CO128" si="114">CF28+CF52+CF88</f>
        <v>135</v>
      </c>
      <c r="CG128" s="10">
        <f t="shared" si="114"/>
        <v>0</v>
      </c>
      <c r="CH128" s="11">
        <f t="shared" si="114"/>
        <v>60</v>
      </c>
      <c r="CI128" s="10">
        <f t="shared" si="114"/>
        <v>0</v>
      </c>
      <c r="CJ128" s="11">
        <f t="shared" si="114"/>
        <v>90</v>
      </c>
      <c r="CK128" s="10">
        <f t="shared" si="114"/>
        <v>0</v>
      </c>
      <c r="CL128" s="11">
        <f t="shared" si="114"/>
        <v>0</v>
      </c>
      <c r="CM128" s="10">
        <f t="shared" si="114"/>
        <v>0</v>
      </c>
      <c r="CN128" s="11">
        <f t="shared" si="114"/>
        <v>0</v>
      </c>
      <c r="CO128" s="10">
        <f t="shared" si="114"/>
        <v>0</v>
      </c>
      <c r="CP128" s="7">
        <f>CP28+CP52+CP88+CP127</f>
        <v>17</v>
      </c>
      <c r="CQ128" s="7">
        <f>CQ28+CQ52+CQ88+CQ127</f>
        <v>30</v>
      </c>
      <c r="CR128" s="11">
        <f t="shared" ref="CR128:CW128" si="115">CR28+CR52+CR88</f>
        <v>135</v>
      </c>
      <c r="CS128" s="10">
        <f t="shared" si="115"/>
        <v>0</v>
      </c>
      <c r="CT128" s="11">
        <f t="shared" si="115"/>
        <v>0</v>
      </c>
      <c r="CU128" s="10">
        <f t="shared" si="115"/>
        <v>0</v>
      </c>
      <c r="CV128" s="11">
        <f t="shared" si="115"/>
        <v>0</v>
      </c>
      <c r="CW128" s="10">
        <f t="shared" si="115"/>
        <v>0</v>
      </c>
      <c r="CX128" s="7">
        <f>CX28+CX52+CX88+CX127</f>
        <v>11</v>
      </c>
      <c r="CY128" s="11">
        <f t="shared" ref="CY128:DH128" si="116">CY28+CY52+CY88</f>
        <v>45</v>
      </c>
      <c r="CZ128" s="10">
        <f t="shared" si="116"/>
        <v>0</v>
      </c>
      <c r="DA128" s="11">
        <f t="shared" si="116"/>
        <v>60</v>
      </c>
      <c r="DB128" s="10">
        <f t="shared" si="116"/>
        <v>0</v>
      </c>
      <c r="DC128" s="11">
        <f t="shared" si="116"/>
        <v>135</v>
      </c>
      <c r="DD128" s="10">
        <f t="shared" si="116"/>
        <v>0</v>
      </c>
      <c r="DE128" s="11">
        <f t="shared" si="116"/>
        <v>0</v>
      </c>
      <c r="DF128" s="10">
        <f t="shared" si="116"/>
        <v>0</v>
      </c>
      <c r="DG128" s="11">
        <f t="shared" si="116"/>
        <v>0</v>
      </c>
      <c r="DH128" s="10">
        <f t="shared" si="116"/>
        <v>0</v>
      </c>
      <c r="DI128" s="7">
        <f>DI28+DI52+DI88+DI127</f>
        <v>19</v>
      </c>
      <c r="DJ128" s="7">
        <f>DJ28+DJ52+DJ88+DJ127</f>
        <v>30</v>
      </c>
      <c r="DK128" s="11">
        <f t="shared" ref="DK128:DP128" si="117">DK28+DK52+DK88</f>
        <v>182</v>
      </c>
      <c r="DL128" s="10">
        <f t="shared" si="117"/>
        <v>0</v>
      </c>
      <c r="DM128" s="11">
        <f t="shared" si="117"/>
        <v>15</v>
      </c>
      <c r="DN128" s="10">
        <f t="shared" si="117"/>
        <v>0</v>
      </c>
      <c r="DO128" s="11">
        <f t="shared" si="117"/>
        <v>0</v>
      </c>
      <c r="DP128" s="10">
        <f t="shared" si="117"/>
        <v>0</v>
      </c>
      <c r="DQ128" s="7">
        <f>DQ28+DQ52+DQ88+DQ127</f>
        <v>10</v>
      </c>
      <c r="DR128" s="11">
        <f t="shared" ref="DR128:EA128" si="118">DR28+DR52+DR88</f>
        <v>60</v>
      </c>
      <c r="DS128" s="10">
        <f t="shared" si="118"/>
        <v>0</v>
      </c>
      <c r="DT128" s="11">
        <f t="shared" si="118"/>
        <v>0</v>
      </c>
      <c r="DU128" s="10">
        <f t="shared" si="118"/>
        <v>0</v>
      </c>
      <c r="DV128" s="11">
        <f t="shared" si="118"/>
        <v>105</v>
      </c>
      <c r="DW128" s="10">
        <f t="shared" si="118"/>
        <v>0</v>
      </c>
      <c r="DX128" s="11">
        <f t="shared" si="118"/>
        <v>0</v>
      </c>
      <c r="DY128" s="10">
        <f t="shared" si="118"/>
        <v>0</v>
      </c>
      <c r="DZ128" s="11">
        <f t="shared" si="118"/>
        <v>0</v>
      </c>
      <c r="EA128" s="10">
        <f t="shared" si="118"/>
        <v>0</v>
      </c>
      <c r="EB128" s="7">
        <f>EB28+EB52+EB88+EB127</f>
        <v>20</v>
      </c>
      <c r="EC128" s="7">
        <f>EC28+EC52+EC88+EC127</f>
        <v>30</v>
      </c>
      <c r="ED128" s="11">
        <f t="shared" ref="ED128:EI128" si="119">ED28+ED52+ED88</f>
        <v>60</v>
      </c>
      <c r="EE128" s="10">
        <f t="shared" si="119"/>
        <v>0</v>
      </c>
      <c r="EF128" s="11">
        <f t="shared" si="119"/>
        <v>45</v>
      </c>
      <c r="EG128" s="10">
        <f t="shared" si="119"/>
        <v>0</v>
      </c>
      <c r="EH128" s="11">
        <f t="shared" si="119"/>
        <v>30</v>
      </c>
      <c r="EI128" s="10">
        <f t="shared" si="119"/>
        <v>0</v>
      </c>
      <c r="EJ128" s="7">
        <f>EJ28+EJ52+EJ88+EJ127</f>
        <v>8</v>
      </c>
      <c r="EK128" s="11">
        <f t="shared" ref="EK128:ET128" si="120">EK28+EK52+EK88</f>
        <v>15</v>
      </c>
      <c r="EL128" s="10">
        <f t="shared" si="120"/>
        <v>0</v>
      </c>
      <c r="EM128" s="11">
        <f t="shared" si="120"/>
        <v>0</v>
      </c>
      <c r="EN128" s="10">
        <f t="shared" si="120"/>
        <v>0</v>
      </c>
      <c r="EO128" s="11">
        <f t="shared" si="120"/>
        <v>15</v>
      </c>
      <c r="EP128" s="10">
        <f t="shared" si="120"/>
        <v>0</v>
      </c>
      <c r="EQ128" s="11">
        <f t="shared" si="120"/>
        <v>0</v>
      </c>
      <c r="ER128" s="10">
        <f t="shared" si="120"/>
        <v>0</v>
      </c>
      <c r="ES128" s="11">
        <f t="shared" si="120"/>
        <v>0</v>
      </c>
      <c r="ET128" s="10">
        <f t="shared" si="120"/>
        <v>0</v>
      </c>
      <c r="EU128" s="7">
        <f>EU28+EU52+EU88+EU127</f>
        <v>22</v>
      </c>
      <c r="EV128" s="7">
        <f>EV28+EV52+EV88+EV127</f>
        <v>30</v>
      </c>
      <c r="EW128" s="11">
        <f t="shared" ref="EW128:FB128" si="121">EW28+EW52+EW88</f>
        <v>0</v>
      </c>
      <c r="EX128" s="10">
        <f t="shared" si="121"/>
        <v>0</v>
      </c>
      <c r="EY128" s="11">
        <f t="shared" si="121"/>
        <v>0</v>
      </c>
      <c r="EZ128" s="10">
        <f t="shared" si="121"/>
        <v>0</v>
      </c>
      <c r="FA128" s="11">
        <f t="shared" si="121"/>
        <v>0</v>
      </c>
      <c r="FB128" s="10">
        <f t="shared" si="121"/>
        <v>0</v>
      </c>
      <c r="FC128" s="7">
        <f>FC28+FC52+FC88+FC127</f>
        <v>0</v>
      </c>
      <c r="FD128" s="11">
        <f t="shared" ref="FD128:FM128" si="122">FD28+FD52+FD88</f>
        <v>0</v>
      </c>
      <c r="FE128" s="10">
        <f t="shared" si="122"/>
        <v>0</v>
      </c>
      <c r="FF128" s="11">
        <f t="shared" si="122"/>
        <v>0</v>
      </c>
      <c r="FG128" s="10">
        <f t="shared" si="122"/>
        <v>0</v>
      </c>
      <c r="FH128" s="11">
        <f t="shared" si="122"/>
        <v>0</v>
      </c>
      <c r="FI128" s="10">
        <f t="shared" si="122"/>
        <v>0</v>
      </c>
      <c r="FJ128" s="11">
        <f t="shared" si="122"/>
        <v>0</v>
      </c>
      <c r="FK128" s="10">
        <f t="shared" si="122"/>
        <v>0</v>
      </c>
      <c r="FL128" s="11">
        <f t="shared" si="122"/>
        <v>0</v>
      </c>
      <c r="FM128" s="10">
        <f t="shared" si="122"/>
        <v>0</v>
      </c>
      <c r="FN128" s="7">
        <f>FN28+FN52+FN88+FN127</f>
        <v>0</v>
      </c>
      <c r="FO128" s="7">
        <f>FO28+FO52+FO88+FO127</f>
        <v>0</v>
      </c>
    </row>
    <row r="130" spans="4:29" x14ac:dyDescent="0.2">
      <c r="D130" s="3" t="s">
        <v>22</v>
      </c>
      <c r="E130" s="3" t="s">
        <v>258</v>
      </c>
    </row>
    <row r="131" spans="4:29" x14ac:dyDescent="0.2">
      <c r="D131" s="3" t="s">
        <v>26</v>
      </c>
      <c r="E131" s="3" t="s">
        <v>259</v>
      </c>
    </row>
    <row r="132" spans="4:29" x14ac:dyDescent="0.2">
      <c r="D132" s="21" t="s">
        <v>32</v>
      </c>
      <c r="E132" s="21"/>
    </row>
    <row r="133" spans="4:29" x14ac:dyDescent="0.2">
      <c r="D133" s="3" t="s">
        <v>34</v>
      </c>
      <c r="E133" s="3" t="s">
        <v>260</v>
      </c>
    </row>
    <row r="134" spans="4:29" x14ac:dyDescent="0.2">
      <c r="D134" s="3" t="s">
        <v>35</v>
      </c>
      <c r="E134" s="3" t="s">
        <v>261</v>
      </c>
    </row>
    <row r="135" spans="4:29" x14ac:dyDescent="0.2">
      <c r="D135" s="3" t="s">
        <v>36</v>
      </c>
      <c r="E135" s="3" t="s">
        <v>262</v>
      </c>
    </row>
    <row r="136" spans="4:29" x14ac:dyDescent="0.2">
      <c r="D136" s="21" t="s">
        <v>33</v>
      </c>
      <c r="E136" s="21"/>
      <c r="M136" s="9"/>
      <c r="U136" s="9"/>
      <c r="AC136" s="9"/>
    </row>
    <row r="137" spans="4:29" x14ac:dyDescent="0.2">
      <c r="D137" s="3" t="s">
        <v>37</v>
      </c>
      <c r="E137" s="3" t="s">
        <v>263</v>
      </c>
    </row>
    <row r="138" spans="4:29" x14ac:dyDescent="0.2">
      <c r="D138" s="3" t="s">
        <v>38</v>
      </c>
      <c r="E138" s="3" t="s">
        <v>264</v>
      </c>
    </row>
    <row r="139" spans="4:29" x14ac:dyDescent="0.2">
      <c r="D139" s="3" t="s">
        <v>39</v>
      </c>
      <c r="E139" s="3" t="s">
        <v>265</v>
      </c>
    </row>
    <row r="140" spans="4:29" x14ac:dyDescent="0.2">
      <c r="D140" s="3" t="s">
        <v>40</v>
      </c>
      <c r="E140" s="3" t="s">
        <v>266</v>
      </c>
    </row>
    <row r="141" spans="4:29" x14ac:dyDescent="0.2">
      <c r="D141" s="3" t="s">
        <v>41</v>
      </c>
      <c r="E141" s="3" t="s">
        <v>267</v>
      </c>
    </row>
  </sheetData>
  <mergeCells count="186">
    <mergeCell ref="C121:C123"/>
    <mergeCell ref="A121:A123"/>
    <mergeCell ref="B121:B123"/>
    <mergeCell ref="A124:FO124"/>
    <mergeCell ref="D132:E132"/>
    <mergeCell ref="D136:E136"/>
    <mergeCell ref="C116:C117"/>
    <mergeCell ref="A116:A117"/>
    <mergeCell ref="B116:B117"/>
    <mergeCell ref="C118:C120"/>
    <mergeCell ref="A118:A120"/>
    <mergeCell ref="B118:B120"/>
    <mergeCell ref="C112:C113"/>
    <mergeCell ref="A112:A113"/>
    <mergeCell ref="B112:B113"/>
    <mergeCell ref="C114:C115"/>
    <mergeCell ref="A114:A115"/>
    <mergeCell ref="B114:B115"/>
    <mergeCell ref="C108:C109"/>
    <mergeCell ref="A108:A109"/>
    <mergeCell ref="B108:B109"/>
    <mergeCell ref="C110:C111"/>
    <mergeCell ref="A110:A111"/>
    <mergeCell ref="B110:B111"/>
    <mergeCell ref="C104:C105"/>
    <mergeCell ref="A104:A105"/>
    <mergeCell ref="B104:B105"/>
    <mergeCell ref="C106:C107"/>
    <mergeCell ref="A106:A107"/>
    <mergeCell ref="B106:B107"/>
    <mergeCell ref="C100:C101"/>
    <mergeCell ref="A100:A101"/>
    <mergeCell ref="B100:B101"/>
    <mergeCell ref="C102:C103"/>
    <mergeCell ref="A102:A103"/>
    <mergeCell ref="B102:B103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A16:FO16"/>
    <mergeCell ref="A29:FO29"/>
    <mergeCell ref="A53:FO53"/>
    <mergeCell ref="A89:FO89"/>
    <mergeCell ref="C90:C91"/>
    <mergeCell ref="A90:A91"/>
    <mergeCell ref="B90:B91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CY15:CZ15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Budowa jachtów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2021-06-14T10:55:59Z</dcterms:created>
  <dcterms:modified xsi:type="dcterms:W3CDTF">2021-06-29T09:27:58Z</dcterms:modified>
</cp:coreProperties>
</file>