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B9E95822-7201-4C00-8FA1-D1AD0E14CBB2}" xr6:coauthVersionLast="45" xr6:coauthVersionMax="45" xr10:uidLastSave="{00000000-0000-0000-0000-000000000000}"/>
  <bookViews>
    <workbookView xWindow="-120" yWindow="-120" windowWidth="38640" windowHeight="15840" activeTab="3"/>
  </bookViews>
  <sheets>
    <sheet name="ocena, analiza i zarządzanie ja" sheetId="1" r:id="rId1"/>
    <sheet name="technologia i biotechnologia ży" sheetId="2" r:id="rId2"/>
    <sheet name="technologia rybna" sheetId="3" r:id="rId3"/>
    <sheet name="żywienie człowiek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/>
  <c r="I17" i="1"/>
  <c r="J17" i="1"/>
  <c r="K17" i="1"/>
  <c r="L17" i="1"/>
  <c r="M17" i="1"/>
  <c r="N17" i="1"/>
  <c r="H17" i="1"/>
  <c r="O17" i="1"/>
  <c r="O22" i="1"/>
  <c r="P17" i="1"/>
  <c r="Q17" i="1"/>
  <c r="AI17" i="1"/>
  <c r="AZ17" i="1"/>
  <c r="BQ17" i="1"/>
  <c r="CH17" i="1"/>
  <c r="F18" i="1"/>
  <c r="G18" i="1"/>
  <c r="I18" i="1"/>
  <c r="J18" i="1"/>
  <c r="K18" i="1"/>
  <c r="L18" i="1"/>
  <c r="M18" i="1"/>
  <c r="N18" i="1"/>
  <c r="H18" i="1"/>
  <c r="O18" i="1"/>
  <c r="P18" i="1"/>
  <c r="Q18" i="1"/>
  <c r="AI18" i="1"/>
  <c r="AZ18" i="1"/>
  <c r="BQ18" i="1"/>
  <c r="CH18" i="1"/>
  <c r="F19" i="1"/>
  <c r="G19" i="1"/>
  <c r="I19" i="1"/>
  <c r="J19" i="1"/>
  <c r="K19" i="1"/>
  <c r="L19" i="1"/>
  <c r="M19" i="1"/>
  <c r="N19" i="1"/>
  <c r="H19" i="1"/>
  <c r="O19" i="1"/>
  <c r="P19" i="1"/>
  <c r="Q19" i="1"/>
  <c r="AI19" i="1"/>
  <c r="AZ19" i="1"/>
  <c r="BQ19" i="1"/>
  <c r="CH19" i="1"/>
  <c r="J20" i="1"/>
  <c r="K20" i="1"/>
  <c r="L20" i="1"/>
  <c r="M20" i="1"/>
  <c r="N20" i="1"/>
  <c r="O20" i="1"/>
  <c r="Q20" i="1"/>
  <c r="R20" i="1"/>
  <c r="AI20" i="1"/>
  <c r="AJ20" i="1"/>
  <c r="I20" i="1"/>
  <c r="AR20" i="1"/>
  <c r="AZ20" i="1"/>
  <c r="F20" i="1"/>
  <c r="BQ20" i="1"/>
  <c r="CH20" i="1"/>
  <c r="CH22" i="1"/>
  <c r="I21" i="1"/>
  <c r="J21" i="1"/>
  <c r="K21" i="1"/>
  <c r="K22" i="1"/>
  <c r="L21" i="1"/>
  <c r="L22" i="1"/>
  <c r="M21" i="1"/>
  <c r="M22" i="1"/>
  <c r="O21" i="1"/>
  <c r="R21" i="1"/>
  <c r="AD21" i="1"/>
  <c r="F21" i="1"/>
  <c r="AH21" i="1"/>
  <c r="Q21" i="1"/>
  <c r="Q22" i="1"/>
  <c r="AI21" i="1"/>
  <c r="AI22" i="1"/>
  <c r="AZ21" i="1"/>
  <c r="BQ21" i="1"/>
  <c r="CH21" i="1"/>
  <c r="J22" i="1"/>
  <c r="R22" i="1"/>
  <c r="S22" i="1"/>
  <c r="T22" i="1"/>
  <c r="U22" i="1"/>
  <c r="V22" i="1"/>
  <c r="W22" i="1"/>
  <c r="X22" i="1"/>
  <c r="Y22" i="1"/>
  <c r="Z22" i="1"/>
  <c r="AA22" i="1"/>
  <c r="AB22" i="1"/>
  <c r="AC22" i="1"/>
  <c r="AE22" i="1"/>
  <c r="AF22" i="1"/>
  <c r="AG22" i="1"/>
  <c r="AH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F24" i="1"/>
  <c r="G24" i="1"/>
  <c r="I24" i="1"/>
  <c r="H24" i="1"/>
  <c r="J24" i="1"/>
  <c r="K24" i="1"/>
  <c r="L24" i="1"/>
  <c r="M24" i="1"/>
  <c r="N24" i="1"/>
  <c r="O24" i="1"/>
  <c r="P24" i="1"/>
  <c r="Q24" i="1"/>
  <c r="AI24" i="1"/>
  <c r="AZ24" i="1"/>
  <c r="BQ24" i="1"/>
  <c r="BQ29" i="1"/>
  <c r="CH24" i="1"/>
  <c r="F25" i="1"/>
  <c r="G25" i="1"/>
  <c r="I25" i="1"/>
  <c r="H25" i="1"/>
  <c r="J25" i="1"/>
  <c r="K25" i="1"/>
  <c r="L25" i="1"/>
  <c r="M25" i="1"/>
  <c r="N25" i="1"/>
  <c r="O25" i="1"/>
  <c r="P25" i="1"/>
  <c r="Q25" i="1"/>
  <c r="AI25" i="1"/>
  <c r="AZ25" i="1"/>
  <c r="BQ25" i="1"/>
  <c r="CH25" i="1"/>
  <c r="F26" i="1"/>
  <c r="G26" i="1"/>
  <c r="I26" i="1"/>
  <c r="H26" i="1"/>
  <c r="J26" i="1"/>
  <c r="K26" i="1"/>
  <c r="L26" i="1"/>
  <c r="M26" i="1"/>
  <c r="N26" i="1"/>
  <c r="O26" i="1"/>
  <c r="P26" i="1"/>
  <c r="Q26" i="1"/>
  <c r="AI26" i="1"/>
  <c r="AZ26" i="1"/>
  <c r="BQ26" i="1"/>
  <c r="CH26" i="1"/>
  <c r="F27" i="1"/>
  <c r="G27" i="1"/>
  <c r="I27" i="1"/>
  <c r="H27" i="1"/>
  <c r="J27" i="1"/>
  <c r="K27" i="1"/>
  <c r="L27" i="1"/>
  <c r="M27" i="1"/>
  <c r="N27" i="1"/>
  <c r="O27" i="1"/>
  <c r="P27" i="1"/>
  <c r="Q27" i="1"/>
  <c r="AI27" i="1"/>
  <c r="AZ27" i="1"/>
  <c r="BQ27" i="1"/>
  <c r="CH27" i="1"/>
  <c r="F28" i="1"/>
  <c r="G28" i="1"/>
  <c r="I28" i="1"/>
  <c r="H28" i="1"/>
  <c r="J28" i="1"/>
  <c r="K28" i="1"/>
  <c r="L28" i="1"/>
  <c r="M28" i="1"/>
  <c r="N28" i="1"/>
  <c r="O28" i="1"/>
  <c r="P28" i="1"/>
  <c r="Q28" i="1"/>
  <c r="AI28" i="1"/>
  <c r="AI29" i="1"/>
  <c r="AZ28" i="1"/>
  <c r="BQ28" i="1"/>
  <c r="CH28" i="1"/>
  <c r="F29" i="1"/>
  <c r="G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F31" i="1"/>
  <c r="G31" i="1"/>
  <c r="I31" i="1"/>
  <c r="J31" i="1"/>
  <c r="K31" i="1"/>
  <c r="L31" i="1"/>
  <c r="M31" i="1"/>
  <c r="H31" i="1"/>
  <c r="N31" i="1"/>
  <c r="O31" i="1"/>
  <c r="Q31" i="1"/>
  <c r="AI31" i="1"/>
  <c r="AZ31" i="1"/>
  <c r="AZ37" i="1"/>
  <c r="BQ31" i="1"/>
  <c r="CH31" i="1"/>
  <c r="CH37" i="1"/>
  <c r="F32" i="1"/>
  <c r="G32" i="1"/>
  <c r="I32" i="1"/>
  <c r="J32" i="1"/>
  <c r="K32" i="1"/>
  <c r="L32" i="1"/>
  <c r="M32" i="1"/>
  <c r="H32" i="1"/>
  <c r="N32" i="1"/>
  <c r="O32" i="1"/>
  <c r="Q32" i="1"/>
  <c r="AI32" i="1"/>
  <c r="AZ32" i="1"/>
  <c r="BQ32" i="1"/>
  <c r="CH32" i="1"/>
  <c r="P32" i="1"/>
  <c r="F33" i="1"/>
  <c r="G33" i="1"/>
  <c r="I33" i="1"/>
  <c r="J33" i="1"/>
  <c r="K33" i="1"/>
  <c r="L33" i="1"/>
  <c r="M33" i="1"/>
  <c r="H33" i="1"/>
  <c r="N33" i="1"/>
  <c r="O33" i="1"/>
  <c r="Q33" i="1"/>
  <c r="AI33" i="1"/>
  <c r="AZ33" i="1"/>
  <c r="BQ33" i="1"/>
  <c r="CH33" i="1"/>
  <c r="P33" i="1"/>
  <c r="F34" i="1"/>
  <c r="G34" i="1"/>
  <c r="I34" i="1"/>
  <c r="J34" i="1"/>
  <c r="K34" i="1"/>
  <c r="L34" i="1"/>
  <c r="M34" i="1"/>
  <c r="H34" i="1"/>
  <c r="N34" i="1"/>
  <c r="O34" i="1"/>
  <c r="Q34" i="1"/>
  <c r="AI34" i="1"/>
  <c r="AZ34" i="1"/>
  <c r="BQ34" i="1"/>
  <c r="CH34" i="1"/>
  <c r="P34" i="1"/>
  <c r="F35" i="1"/>
  <c r="G35" i="1"/>
  <c r="I35" i="1"/>
  <c r="J35" i="1"/>
  <c r="K35" i="1"/>
  <c r="L35" i="1"/>
  <c r="M35" i="1"/>
  <c r="H35" i="1"/>
  <c r="N35" i="1"/>
  <c r="O35" i="1"/>
  <c r="Q35" i="1"/>
  <c r="AI35" i="1"/>
  <c r="AZ35" i="1"/>
  <c r="BQ35" i="1"/>
  <c r="CH35" i="1"/>
  <c r="P35" i="1"/>
  <c r="F36" i="1"/>
  <c r="G36" i="1"/>
  <c r="I36" i="1"/>
  <c r="J36" i="1"/>
  <c r="K36" i="1"/>
  <c r="L36" i="1"/>
  <c r="M36" i="1"/>
  <c r="H36" i="1"/>
  <c r="N36" i="1"/>
  <c r="O36" i="1"/>
  <c r="Q36" i="1"/>
  <c r="AI36" i="1"/>
  <c r="AZ36" i="1"/>
  <c r="BQ36" i="1"/>
  <c r="CH36" i="1"/>
  <c r="P36" i="1"/>
  <c r="F37" i="1"/>
  <c r="G37" i="1"/>
  <c r="I37" i="1"/>
  <c r="J37" i="1"/>
  <c r="K37" i="1"/>
  <c r="L37" i="1"/>
  <c r="M37" i="1"/>
  <c r="N37" i="1"/>
  <c r="O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J39" i="1"/>
  <c r="K39" i="1"/>
  <c r="L39" i="1"/>
  <c r="L50" i="1"/>
  <c r="M39" i="1"/>
  <c r="M50" i="1"/>
  <c r="N39" i="1"/>
  <c r="O39" i="1"/>
  <c r="O50" i="1"/>
  <c r="R39" i="1"/>
  <c r="AI39" i="1"/>
  <c r="AZ39" i="1"/>
  <c r="BA39" i="1"/>
  <c r="I39" i="1"/>
  <c r="BI39" i="1"/>
  <c r="BQ39" i="1"/>
  <c r="BJ39" i="1"/>
  <c r="BP39" i="1"/>
  <c r="Q39" i="1"/>
  <c r="CH39" i="1"/>
  <c r="I40" i="1"/>
  <c r="J40" i="1"/>
  <c r="K40" i="1"/>
  <c r="L40" i="1"/>
  <c r="N40" i="1"/>
  <c r="O40" i="1"/>
  <c r="R40" i="1"/>
  <c r="AI40" i="1"/>
  <c r="AZ40" i="1"/>
  <c r="BA40" i="1"/>
  <c r="BI40" i="1"/>
  <c r="BJ40" i="1"/>
  <c r="M40" i="1"/>
  <c r="H40" i="1"/>
  <c r="BP40" i="1"/>
  <c r="Q40" i="1"/>
  <c r="CH40" i="1"/>
  <c r="J41" i="1"/>
  <c r="J50" i="1"/>
  <c r="J100" i="1"/>
  <c r="K41" i="1"/>
  <c r="K50" i="1"/>
  <c r="L41" i="1"/>
  <c r="M41" i="1"/>
  <c r="N41" i="1"/>
  <c r="O41" i="1"/>
  <c r="R41" i="1"/>
  <c r="R50" i="1"/>
  <c r="R100" i="1"/>
  <c r="AI41" i="1"/>
  <c r="AI50" i="1"/>
  <c r="AZ41" i="1"/>
  <c r="BA41" i="1"/>
  <c r="I41" i="1"/>
  <c r="H41" i="1"/>
  <c r="BI41" i="1"/>
  <c r="BQ41" i="1"/>
  <c r="BJ41" i="1"/>
  <c r="BP41" i="1"/>
  <c r="Q41" i="1"/>
  <c r="CH41" i="1"/>
  <c r="CH50" i="1"/>
  <c r="F42" i="1"/>
  <c r="G42" i="1"/>
  <c r="I42" i="1"/>
  <c r="J42" i="1"/>
  <c r="K42" i="1"/>
  <c r="L42" i="1"/>
  <c r="M42" i="1"/>
  <c r="H42" i="1"/>
  <c r="N42" i="1"/>
  <c r="N50" i="1"/>
  <c r="O42" i="1"/>
  <c r="Q42" i="1"/>
  <c r="AI42" i="1"/>
  <c r="AZ42" i="1"/>
  <c r="BQ42" i="1"/>
  <c r="CH42" i="1"/>
  <c r="P42" i="1"/>
  <c r="F43" i="1"/>
  <c r="G43" i="1"/>
  <c r="I43" i="1"/>
  <c r="J43" i="1"/>
  <c r="K43" i="1"/>
  <c r="L43" i="1"/>
  <c r="M43" i="1"/>
  <c r="H43" i="1"/>
  <c r="N43" i="1"/>
  <c r="O43" i="1"/>
  <c r="Q43" i="1"/>
  <c r="AI43" i="1"/>
  <c r="AZ43" i="1"/>
  <c r="BQ43" i="1"/>
  <c r="CH43" i="1"/>
  <c r="P43" i="1"/>
  <c r="F44" i="1"/>
  <c r="G44" i="1"/>
  <c r="I44" i="1"/>
  <c r="J44" i="1"/>
  <c r="K44" i="1"/>
  <c r="L44" i="1"/>
  <c r="M44" i="1"/>
  <c r="H44" i="1"/>
  <c r="N44" i="1"/>
  <c r="O44" i="1"/>
  <c r="Q44" i="1"/>
  <c r="AI44" i="1"/>
  <c r="AZ44" i="1"/>
  <c r="BQ44" i="1"/>
  <c r="CH44" i="1"/>
  <c r="P44" i="1"/>
  <c r="F45" i="1"/>
  <c r="G45" i="1"/>
  <c r="I45" i="1"/>
  <c r="J45" i="1"/>
  <c r="K45" i="1"/>
  <c r="L45" i="1"/>
  <c r="M45" i="1"/>
  <c r="H45" i="1"/>
  <c r="N45" i="1"/>
  <c r="O45" i="1"/>
  <c r="Q45" i="1"/>
  <c r="AI45" i="1"/>
  <c r="AZ45" i="1"/>
  <c r="BQ45" i="1"/>
  <c r="CH45" i="1"/>
  <c r="P45" i="1"/>
  <c r="F46" i="1"/>
  <c r="G46" i="1"/>
  <c r="I46" i="1"/>
  <c r="J46" i="1"/>
  <c r="K46" i="1"/>
  <c r="L46" i="1"/>
  <c r="M46" i="1"/>
  <c r="H46" i="1"/>
  <c r="N46" i="1"/>
  <c r="O46" i="1"/>
  <c r="Q46" i="1"/>
  <c r="AI46" i="1"/>
  <c r="AZ46" i="1"/>
  <c r="BQ46" i="1"/>
  <c r="CH46" i="1"/>
  <c r="P46" i="1"/>
  <c r="F47" i="1"/>
  <c r="G47" i="1"/>
  <c r="I47" i="1"/>
  <c r="J47" i="1"/>
  <c r="K47" i="1"/>
  <c r="L47" i="1"/>
  <c r="M47" i="1"/>
  <c r="H47" i="1"/>
  <c r="N47" i="1"/>
  <c r="O47" i="1"/>
  <c r="Q47" i="1"/>
  <c r="AI47" i="1"/>
  <c r="AZ47" i="1"/>
  <c r="BQ47" i="1"/>
  <c r="CH47" i="1"/>
  <c r="P47" i="1"/>
  <c r="J48" i="1"/>
  <c r="K48" i="1"/>
  <c r="L48" i="1"/>
  <c r="M48" i="1"/>
  <c r="N48" i="1"/>
  <c r="O48" i="1"/>
  <c r="R48" i="1"/>
  <c r="AI48" i="1"/>
  <c r="AZ48" i="1"/>
  <c r="BA48" i="1"/>
  <c r="F48" i="1"/>
  <c r="BI48" i="1"/>
  <c r="BQ48" i="1"/>
  <c r="P48" i="1"/>
  <c r="BJ48" i="1"/>
  <c r="BP48" i="1"/>
  <c r="Q48" i="1"/>
  <c r="CH48" i="1"/>
  <c r="H49" i="1"/>
  <c r="I49" i="1"/>
  <c r="J49" i="1"/>
  <c r="K49" i="1"/>
  <c r="L49" i="1"/>
  <c r="M49" i="1"/>
  <c r="N49" i="1"/>
  <c r="O49" i="1"/>
  <c r="P49" i="1"/>
  <c r="Q49" i="1"/>
  <c r="AI49" i="1"/>
  <c r="F49" i="1"/>
  <c r="AZ49" i="1"/>
  <c r="BQ49" i="1"/>
  <c r="CH49" i="1"/>
  <c r="S50" i="1"/>
  <c r="T50" i="1"/>
  <c r="U50" i="1"/>
  <c r="V50" i="1"/>
  <c r="W50" i="1"/>
  <c r="X50" i="1"/>
  <c r="X100" i="1"/>
  <c r="Y50" i="1"/>
  <c r="Y100" i="1"/>
  <c r="Z50" i="1"/>
  <c r="AA50" i="1"/>
  <c r="AB50" i="1"/>
  <c r="AC50" i="1"/>
  <c r="AD50" i="1"/>
  <c r="AE50" i="1"/>
  <c r="AF50" i="1"/>
  <c r="AF100" i="1"/>
  <c r="AG50" i="1"/>
  <c r="AG100" i="1"/>
  <c r="AH50" i="1"/>
  <c r="AJ50" i="1"/>
  <c r="AK50" i="1"/>
  <c r="AL50" i="1"/>
  <c r="AM50" i="1"/>
  <c r="AN50" i="1"/>
  <c r="AN100" i="1"/>
  <c r="AO50" i="1"/>
  <c r="AO100" i="1"/>
  <c r="AP50" i="1"/>
  <c r="AQ50" i="1"/>
  <c r="AR50" i="1"/>
  <c r="AS50" i="1"/>
  <c r="AT50" i="1"/>
  <c r="AU50" i="1"/>
  <c r="AV50" i="1"/>
  <c r="AV100" i="1"/>
  <c r="AW50" i="1"/>
  <c r="AW100" i="1"/>
  <c r="AX50" i="1"/>
  <c r="AY50" i="1"/>
  <c r="BB50" i="1"/>
  <c r="BC50" i="1"/>
  <c r="BD50" i="1"/>
  <c r="BD100" i="1"/>
  <c r="BE50" i="1"/>
  <c r="BE100" i="1"/>
  <c r="BF50" i="1"/>
  <c r="BG50" i="1"/>
  <c r="BH50" i="1"/>
  <c r="BK50" i="1"/>
  <c r="BL50" i="1"/>
  <c r="BL100" i="1"/>
  <c r="BM50" i="1"/>
  <c r="BM100" i="1"/>
  <c r="BN50" i="1"/>
  <c r="BO50" i="1"/>
  <c r="BR50" i="1"/>
  <c r="BS50" i="1"/>
  <c r="BT50" i="1"/>
  <c r="BT100" i="1"/>
  <c r="BU50" i="1"/>
  <c r="BU100" i="1"/>
  <c r="BV50" i="1"/>
  <c r="BW50" i="1"/>
  <c r="BX50" i="1"/>
  <c r="BY50" i="1"/>
  <c r="BZ50" i="1"/>
  <c r="CA50" i="1"/>
  <c r="CB50" i="1"/>
  <c r="CB100" i="1"/>
  <c r="CC50" i="1"/>
  <c r="CC100" i="1"/>
  <c r="CD50" i="1"/>
  <c r="CE50" i="1"/>
  <c r="CF50" i="1"/>
  <c r="CG50" i="1"/>
  <c r="G52" i="1"/>
  <c r="I52" i="1"/>
  <c r="J52" i="1"/>
  <c r="K52" i="1"/>
  <c r="L52" i="1"/>
  <c r="M52" i="1"/>
  <c r="N52" i="1"/>
  <c r="O52" i="1"/>
  <c r="H52" i="1"/>
  <c r="P52" i="1"/>
  <c r="Q52" i="1"/>
  <c r="AI52" i="1"/>
  <c r="F52" i="1"/>
  <c r="AZ52" i="1"/>
  <c r="BQ52" i="1"/>
  <c r="CH52" i="1"/>
  <c r="G53" i="1"/>
  <c r="I53" i="1"/>
  <c r="J53" i="1"/>
  <c r="K53" i="1"/>
  <c r="L53" i="1"/>
  <c r="M53" i="1"/>
  <c r="N53" i="1"/>
  <c r="O53" i="1"/>
  <c r="H53" i="1"/>
  <c r="P53" i="1"/>
  <c r="Q53" i="1"/>
  <c r="AI53" i="1"/>
  <c r="F53" i="1"/>
  <c r="AZ53" i="1"/>
  <c r="BQ53" i="1"/>
  <c r="CH53" i="1"/>
  <c r="G54" i="1"/>
  <c r="I54" i="1"/>
  <c r="J54" i="1"/>
  <c r="K54" i="1"/>
  <c r="L54" i="1"/>
  <c r="M54" i="1"/>
  <c r="N54" i="1"/>
  <c r="O54" i="1"/>
  <c r="H54" i="1"/>
  <c r="P54" i="1"/>
  <c r="Q54" i="1"/>
  <c r="AI54" i="1"/>
  <c r="F54" i="1"/>
  <c r="AZ54" i="1"/>
  <c r="BQ54" i="1"/>
  <c r="CH54" i="1"/>
  <c r="G55" i="1"/>
  <c r="I55" i="1"/>
  <c r="J55" i="1"/>
  <c r="K55" i="1"/>
  <c r="L55" i="1"/>
  <c r="M55" i="1"/>
  <c r="N55" i="1"/>
  <c r="O55" i="1"/>
  <c r="H55" i="1"/>
  <c r="P55" i="1"/>
  <c r="Q55" i="1"/>
  <c r="AI55" i="1"/>
  <c r="F55" i="1"/>
  <c r="AZ55" i="1"/>
  <c r="BQ55" i="1"/>
  <c r="CH55" i="1"/>
  <c r="G56" i="1"/>
  <c r="I56" i="1"/>
  <c r="J56" i="1"/>
  <c r="K56" i="1"/>
  <c r="L56" i="1"/>
  <c r="M56" i="1"/>
  <c r="N56" i="1"/>
  <c r="O56" i="1"/>
  <c r="H56" i="1"/>
  <c r="P56" i="1"/>
  <c r="Q56" i="1"/>
  <c r="AI56" i="1"/>
  <c r="F56" i="1"/>
  <c r="AZ56" i="1"/>
  <c r="BQ56" i="1"/>
  <c r="CH56" i="1"/>
  <c r="G57" i="1"/>
  <c r="I57" i="1"/>
  <c r="J57" i="1"/>
  <c r="K57" i="1"/>
  <c r="L57" i="1"/>
  <c r="M57" i="1"/>
  <c r="N57" i="1"/>
  <c r="O57" i="1"/>
  <c r="H57" i="1"/>
  <c r="P57" i="1"/>
  <c r="Q57" i="1"/>
  <c r="AI57" i="1"/>
  <c r="F57" i="1"/>
  <c r="AZ57" i="1"/>
  <c r="BQ57" i="1"/>
  <c r="CH57" i="1"/>
  <c r="G58" i="1"/>
  <c r="I58" i="1"/>
  <c r="J58" i="1"/>
  <c r="K58" i="1"/>
  <c r="L58" i="1"/>
  <c r="M58" i="1"/>
  <c r="N58" i="1"/>
  <c r="O58" i="1"/>
  <c r="H58" i="1"/>
  <c r="P58" i="1"/>
  <c r="Q58" i="1"/>
  <c r="AI58" i="1"/>
  <c r="F58" i="1"/>
  <c r="AZ58" i="1"/>
  <c r="BQ58" i="1"/>
  <c r="CH58" i="1"/>
  <c r="G59" i="1"/>
  <c r="I59" i="1"/>
  <c r="J59" i="1"/>
  <c r="K59" i="1"/>
  <c r="L59" i="1"/>
  <c r="M59" i="1"/>
  <c r="N59" i="1"/>
  <c r="O59" i="1"/>
  <c r="H59" i="1"/>
  <c r="P59" i="1"/>
  <c r="Q59" i="1"/>
  <c r="AI59" i="1"/>
  <c r="F59" i="1"/>
  <c r="AZ59" i="1"/>
  <c r="BQ59" i="1"/>
  <c r="CH59" i="1"/>
  <c r="G60" i="1"/>
  <c r="I60" i="1"/>
  <c r="J60" i="1"/>
  <c r="K60" i="1"/>
  <c r="L60" i="1"/>
  <c r="M60" i="1"/>
  <c r="N60" i="1"/>
  <c r="O60" i="1"/>
  <c r="H60" i="1"/>
  <c r="P60" i="1"/>
  <c r="Q60" i="1"/>
  <c r="AI60" i="1"/>
  <c r="F60" i="1"/>
  <c r="AZ60" i="1"/>
  <c r="BQ60" i="1"/>
  <c r="CH60" i="1"/>
  <c r="G61" i="1"/>
  <c r="I61" i="1"/>
  <c r="J61" i="1"/>
  <c r="K61" i="1"/>
  <c r="L61" i="1"/>
  <c r="M61" i="1"/>
  <c r="N61" i="1"/>
  <c r="O61" i="1"/>
  <c r="H61" i="1"/>
  <c r="P61" i="1"/>
  <c r="Q61" i="1"/>
  <c r="AI61" i="1"/>
  <c r="F61" i="1"/>
  <c r="AZ61" i="1"/>
  <c r="BQ61" i="1"/>
  <c r="CH61" i="1"/>
  <c r="G62" i="1"/>
  <c r="I62" i="1"/>
  <c r="J62" i="1"/>
  <c r="K62" i="1"/>
  <c r="L62" i="1"/>
  <c r="M62" i="1"/>
  <c r="N62" i="1"/>
  <c r="O62" i="1"/>
  <c r="H62" i="1"/>
  <c r="P62" i="1"/>
  <c r="Q62" i="1"/>
  <c r="AI62" i="1"/>
  <c r="F62" i="1"/>
  <c r="AZ62" i="1"/>
  <c r="BQ62" i="1"/>
  <c r="CH62" i="1"/>
  <c r="G63" i="1"/>
  <c r="I63" i="1"/>
  <c r="J63" i="1"/>
  <c r="K63" i="1"/>
  <c r="L63" i="1"/>
  <c r="M63" i="1"/>
  <c r="N63" i="1"/>
  <c r="O63" i="1"/>
  <c r="H63" i="1"/>
  <c r="P63" i="1"/>
  <c r="Q63" i="1"/>
  <c r="AI63" i="1"/>
  <c r="F63" i="1"/>
  <c r="AZ63" i="1"/>
  <c r="BQ63" i="1"/>
  <c r="CH63" i="1"/>
  <c r="G64" i="1"/>
  <c r="I64" i="1"/>
  <c r="J64" i="1"/>
  <c r="K64" i="1"/>
  <c r="L64" i="1"/>
  <c r="M64" i="1"/>
  <c r="N64" i="1"/>
  <c r="O64" i="1"/>
  <c r="H64" i="1"/>
  <c r="P64" i="1"/>
  <c r="Q64" i="1"/>
  <c r="AI64" i="1"/>
  <c r="F64" i="1"/>
  <c r="AZ64" i="1"/>
  <c r="BQ64" i="1"/>
  <c r="CH64" i="1"/>
  <c r="G65" i="1"/>
  <c r="I65" i="1"/>
  <c r="J65" i="1"/>
  <c r="K65" i="1"/>
  <c r="L65" i="1"/>
  <c r="M65" i="1"/>
  <c r="N65" i="1"/>
  <c r="O65" i="1"/>
  <c r="H65" i="1"/>
  <c r="P65" i="1"/>
  <c r="Q65" i="1"/>
  <c r="AI65" i="1"/>
  <c r="F65" i="1"/>
  <c r="AZ65" i="1"/>
  <c r="BQ65" i="1"/>
  <c r="CH65" i="1"/>
  <c r="G66" i="1"/>
  <c r="I66" i="1"/>
  <c r="J66" i="1"/>
  <c r="K66" i="1"/>
  <c r="L66" i="1"/>
  <c r="M66" i="1"/>
  <c r="N66" i="1"/>
  <c r="O66" i="1"/>
  <c r="H66" i="1"/>
  <c r="P66" i="1"/>
  <c r="Q66" i="1"/>
  <c r="AI66" i="1"/>
  <c r="F66" i="1"/>
  <c r="AZ66" i="1"/>
  <c r="BQ66" i="1"/>
  <c r="CH66" i="1"/>
  <c r="G67" i="1"/>
  <c r="I67" i="1"/>
  <c r="J67" i="1"/>
  <c r="K67" i="1"/>
  <c r="L67" i="1"/>
  <c r="M67" i="1"/>
  <c r="N67" i="1"/>
  <c r="O67" i="1"/>
  <c r="H67" i="1"/>
  <c r="P67" i="1"/>
  <c r="Q67" i="1"/>
  <c r="AI67" i="1"/>
  <c r="F67" i="1"/>
  <c r="AZ67" i="1"/>
  <c r="BQ67" i="1"/>
  <c r="CH67" i="1"/>
  <c r="G68" i="1"/>
  <c r="I68" i="1"/>
  <c r="J68" i="1"/>
  <c r="K68" i="1"/>
  <c r="L68" i="1"/>
  <c r="M68" i="1"/>
  <c r="N68" i="1"/>
  <c r="O68" i="1"/>
  <c r="H68" i="1"/>
  <c r="P68" i="1"/>
  <c r="Q68" i="1"/>
  <c r="AI68" i="1"/>
  <c r="F68" i="1"/>
  <c r="AZ68" i="1"/>
  <c r="BQ68" i="1"/>
  <c r="CH68" i="1"/>
  <c r="G69" i="1"/>
  <c r="I69" i="1"/>
  <c r="J69" i="1"/>
  <c r="K69" i="1"/>
  <c r="L69" i="1"/>
  <c r="M69" i="1"/>
  <c r="N69" i="1"/>
  <c r="O69" i="1"/>
  <c r="H69" i="1"/>
  <c r="P69" i="1"/>
  <c r="Q69" i="1"/>
  <c r="AI69" i="1"/>
  <c r="F69" i="1"/>
  <c r="AZ69" i="1"/>
  <c r="BQ69" i="1"/>
  <c r="CH69" i="1"/>
  <c r="G70" i="1"/>
  <c r="I70" i="1"/>
  <c r="J70" i="1"/>
  <c r="K70" i="1"/>
  <c r="L70" i="1"/>
  <c r="M70" i="1"/>
  <c r="N70" i="1"/>
  <c r="O70" i="1"/>
  <c r="H70" i="1"/>
  <c r="P70" i="1"/>
  <c r="Q70" i="1"/>
  <c r="AI70" i="1"/>
  <c r="F70" i="1"/>
  <c r="AZ70" i="1"/>
  <c r="BQ70" i="1"/>
  <c r="CH70" i="1"/>
  <c r="G71" i="1"/>
  <c r="I71" i="1"/>
  <c r="J71" i="1"/>
  <c r="K71" i="1"/>
  <c r="L71" i="1"/>
  <c r="M71" i="1"/>
  <c r="N71" i="1"/>
  <c r="O71" i="1"/>
  <c r="H71" i="1"/>
  <c r="P71" i="1"/>
  <c r="Q71" i="1"/>
  <c r="AI71" i="1"/>
  <c r="F71" i="1"/>
  <c r="AZ71" i="1"/>
  <c r="BQ71" i="1"/>
  <c r="CH71" i="1"/>
  <c r="G72" i="1"/>
  <c r="I72" i="1"/>
  <c r="J72" i="1"/>
  <c r="K72" i="1"/>
  <c r="L72" i="1"/>
  <c r="M72" i="1"/>
  <c r="N72" i="1"/>
  <c r="O72" i="1"/>
  <c r="H72" i="1"/>
  <c r="P72" i="1"/>
  <c r="Q72" i="1"/>
  <c r="AI72" i="1"/>
  <c r="F72" i="1"/>
  <c r="AZ72" i="1"/>
  <c r="BQ72" i="1"/>
  <c r="CH72" i="1"/>
  <c r="G73" i="1"/>
  <c r="I73" i="1"/>
  <c r="J73" i="1"/>
  <c r="K73" i="1"/>
  <c r="L73" i="1"/>
  <c r="M73" i="1"/>
  <c r="N73" i="1"/>
  <c r="O73" i="1"/>
  <c r="H73" i="1"/>
  <c r="P73" i="1"/>
  <c r="Q73" i="1"/>
  <c r="AI73" i="1"/>
  <c r="F73" i="1"/>
  <c r="AZ73" i="1"/>
  <c r="BQ73" i="1"/>
  <c r="CH73" i="1"/>
  <c r="F74" i="1"/>
  <c r="G74" i="1"/>
  <c r="I74" i="1"/>
  <c r="J74" i="1"/>
  <c r="K74" i="1"/>
  <c r="L74" i="1"/>
  <c r="M74" i="1"/>
  <c r="N74" i="1"/>
  <c r="O74" i="1"/>
  <c r="H74" i="1"/>
  <c r="P74" i="1"/>
  <c r="Q74" i="1"/>
  <c r="AI74" i="1"/>
  <c r="AZ74" i="1"/>
  <c r="BQ74" i="1"/>
  <c r="CH74" i="1"/>
  <c r="F75" i="1"/>
  <c r="G75" i="1"/>
  <c r="I75" i="1"/>
  <c r="J75" i="1"/>
  <c r="K75" i="1"/>
  <c r="L75" i="1"/>
  <c r="M75" i="1"/>
  <c r="N75" i="1"/>
  <c r="O75" i="1"/>
  <c r="H75" i="1"/>
  <c r="P75" i="1"/>
  <c r="Q75" i="1"/>
  <c r="AI75" i="1"/>
  <c r="AZ75" i="1"/>
  <c r="BQ75" i="1"/>
  <c r="CH75" i="1"/>
  <c r="F76" i="1"/>
  <c r="G76" i="1"/>
  <c r="I76" i="1"/>
  <c r="J76" i="1"/>
  <c r="K76" i="1"/>
  <c r="L76" i="1"/>
  <c r="M76" i="1"/>
  <c r="N76" i="1"/>
  <c r="O76" i="1"/>
  <c r="H76" i="1"/>
  <c r="P76" i="1"/>
  <c r="Q76" i="1"/>
  <c r="AI76" i="1"/>
  <c r="AZ76" i="1"/>
  <c r="BQ76" i="1"/>
  <c r="CH76" i="1"/>
  <c r="F77" i="1"/>
  <c r="G77" i="1"/>
  <c r="I77" i="1"/>
  <c r="J77" i="1"/>
  <c r="K77" i="1"/>
  <c r="L77" i="1"/>
  <c r="M77" i="1"/>
  <c r="N77" i="1"/>
  <c r="O77" i="1"/>
  <c r="H77" i="1"/>
  <c r="P77" i="1"/>
  <c r="Q77" i="1"/>
  <c r="AI77" i="1"/>
  <c r="AZ77" i="1"/>
  <c r="BQ77" i="1"/>
  <c r="CH77" i="1"/>
  <c r="F78" i="1"/>
  <c r="G78" i="1"/>
  <c r="I78" i="1"/>
  <c r="J78" i="1"/>
  <c r="K78" i="1"/>
  <c r="L78" i="1"/>
  <c r="M78" i="1"/>
  <c r="N78" i="1"/>
  <c r="O78" i="1"/>
  <c r="H78" i="1"/>
  <c r="P78" i="1"/>
  <c r="Q78" i="1"/>
  <c r="AI78" i="1"/>
  <c r="AZ78" i="1"/>
  <c r="BQ78" i="1"/>
  <c r="CH78" i="1"/>
  <c r="F79" i="1"/>
  <c r="G79" i="1"/>
  <c r="I79" i="1"/>
  <c r="J79" i="1"/>
  <c r="K79" i="1"/>
  <c r="L79" i="1"/>
  <c r="M79" i="1"/>
  <c r="N79" i="1"/>
  <c r="O79" i="1"/>
  <c r="H79" i="1"/>
  <c r="P79" i="1"/>
  <c r="Q79" i="1"/>
  <c r="AI79" i="1"/>
  <c r="AZ79" i="1"/>
  <c r="BQ79" i="1"/>
  <c r="CH79" i="1"/>
  <c r="F80" i="1"/>
  <c r="G80" i="1"/>
  <c r="I80" i="1"/>
  <c r="J80" i="1"/>
  <c r="K80" i="1"/>
  <c r="L80" i="1"/>
  <c r="M80" i="1"/>
  <c r="N80" i="1"/>
  <c r="O80" i="1"/>
  <c r="H80" i="1"/>
  <c r="P80" i="1"/>
  <c r="Q80" i="1"/>
  <c r="AI80" i="1"/>
  <c r="AZ80" i="1"/>
  <c r="BQ80" i="1"/>
  <c r="CH80" i="1"/>
  <c r="F81" i="1"/>
  <c r="G81" i="1"/>
  <c r="I81" i="1"/>
  <c r="J81" i="1"/>
  <c r="K81" i="1"/>
  <c r="L81" i="1"/>
  <c r="M81" i="1"/>
  <c r="N81" i="1"/>
  <c r="O81" i="1"/>
  <c r="H81" i="1"/>
  <c r="P81" i="1"/>
  <c r="Q81" i="1"/>
  <c r="AI81" i="1"/>
  <c r="AZ81" i="1"/>
  <c r="BQ81" i="1"/>
  <c r="CH81" i="1"/>
  <c r="F82" i="1"/>
  <c r="G82" i="1"/>
  <c r="I82" i="1"/>
  <c r="J82" i="1"/>
  <c r="K82" i="1"/>
  <c r="L82" i="1"/>
  <c r="M82" i="1"/>
  <c r="N82" i="1"/>
  <c r="O82" i="1"/>
  <c r="H82" i="1"/>
  <c r="P82" i="1"/>
  <c r="Q82" i="1"/>
  <c r="AI82" i="1"/>
  <c r="AZ82" i="1"/>
  <c r="BQ82" i="1"/>
  <c r="CH82" i="1"/>
  <c r="F83" i="1"/>
  <c r="G83" i="1"/>
  <c r="I83" i="1"/>
  <c r="J83" i="1"/>
  <c r="K83" i="1"/>
  <c r="L83" i="1"/>
  <c r="M83" i="1"/>
  <c r="N83" i="1"/>
  <c r="O83" i="1"/>
  <c r="H83" i="1"/>
  <c r="P83" i="1"/>
  <c r="Q83" i="1"/>
  <c r="AI83" i="1"/>
  <c r="AZ83" i="1"/>
  <c r="BQ83" i="1"/>
  <c r="CH83" i="1"/>
  <c r="F84" i="1"/>
  <c r="G84" i="1"/>
  <c r="I84" i="1"/>
  <c r="J84" i="1"/>
  <c r="K84" i="1"/>
  <c r="L84" i="1"/>
  <c r="M84" i="1"/>
  <c r="N84" i="1"/>
  <c r="O84" i="1"/>
  <c r="H84" i="1"/>
  <c r="P84" i="1"/>
  <c r="Q84" i="1"/>
  <c r="AI84" i="1"/>
  <c r="AZ84" i="1"/>
  <c r="BQ84" i="1"/>
  <c r="CH84" i="1"/>
  <c r="F85" i="1"/>
  <c r="G85" i="1"/>
  <c r="I85" i="1"/>
  <c r="J85" i="1"/>
  <c r="K85" i="1"/>
  <c r="L85" i="1"/>
  <c r="M85" i="1"/>
  <c r="N85" i="1"/>
  <c r="O85" i="1"/>
  <c r="H85" i="1"/>
  <c r="P85" i="1"/>
  <c r="Q85" i="1"/>
  <c r="AI85" i="1"/>
  <c r="AZ85" i="1"/>
  <c r="BQ85" i="1"/>
  <c r="CH85" i="1"/>
  <c r="F86" i="1"/>
  <c r="G86" i="1"/>
  <c r="I86" i="1"/>
  <c r="J86" i="1"/>
  <c r="K86" i="1"/>
  <c r="L86" i="1"/>
  <c r="M86" i="1"/>
  <c r="N86" i="1"/>
  <c r="O86" i="1"/>
  <c r="H86" i="1"/>
  <c r="P86" i="1"/>
  <c r="Q86" i="1"/>
  <c r="AI86" i="1"/>
  <c r="AZ86" i="1"/>
  <c r="BQ86" i="1"/>
  <c r="CH86" i="1"/>
  <c r="F87" i="1"/>
  <c r="G87" i="1"/>
  <c r="I87" i="1"/>
  <c r="J87" i="1"/>
  <c r="K87" i="1"/>
  <c r="L87" i="1"/>
  <c r="M87" i="1"/>
  <c r="N87" i="1"/>
  <c r="O87" i="1"/>
  <c r="H87" i="1"/>
  <c r="P87" i="1"/>
  <c r="Q87" i="1"/>
  <c r="AI87" i="1"/>
  <c r="AZ87" i="1"/>
  <c r="BQ87" i="1"/>
  <c r="CH87" i="1"/>
  <c r="F88" i="1"/>
  <c r="G88" i="1"/>
  <c r="I88" i="1"/>
  <c r="J88" i="1"/>
  <c r="K88" i="1"/>
  <c r="L88" i="1"/>
  <c r="M88" i="1"/>
  <c r="N88" i="1"/>
  <c r="O88" i="1"/>
  <c r="H88" i="1"/>
  <c r="P88" i="1"/>
  <c r="Q88" i="1"/>
  <c r="AI88" i="1"/>
  <c r="AZ88" i="1"/>
  <c r="BQ88" i="1"/>
  <c r="CH88" i="1"/>
  <c r="F89" i="1"/>
  <c r="G89" i="1"/>
  <c r="I89" i="1"/>
  <c r="J89" i="1"/>
  <c r="K89" i="1"/>
  <c r="L89" i="1"/>
  <c r="M89" i="1"/>
  <c r="N89" i="1"/>
  <c r="O89" i="1"/>
  <c r="H89" i="1"/>
  <c r="P89" i="1"/>
  <c r="Q89" i="1"/>
  <c r="AI89" i="1"/>
  <c r="AZ89" i="1"/>
  <c r="BQ89" i="1"/>
  <c r="CH89" i="1"/>
  <c r="F90" i="1"/>
  <c r="G90" i="1"/>
  <c r="I90" i="1"/>
  <c r="J90" i="1"/>
  <c r="K90" i="1"/>
  <c r="L90" i="1"/>
  <c r="M90" i="1"/>
  <c r="N90" i="1"/>
  <c r="O90" i="1"/>
  <c r="H90" i="1"/>
  <c r="P90" i="1"/>
  <c r="Q90" i="1"/>
  <c r="AI90" i="1"/>
  <c r="AZ90" i="1"/>
  <c r="BQ90" i="1"/>
  <c r="CH90" i="1"/>
  <c r="F91" i="1"/>
  <c r="G91" i="1"/>
  <c r="I91" i="1"/>
  <c r="J91" i="1"/>
  <c r="K91" i="1"/>
  <c r="L91" i="1"/>
  <c r="M91" i="1"/>
  <c r="N91" i="1"/>
  <c r="O91" i="1"/>
  <c r="H91" i="1"/>
  <c r="P91" i="1"/>
  <c r="Q91" i="1"/>
  <c r="AI91" i="1"/>
  <c r="AZ91" i="1"/>
  <c r="BQ91" i="1"/>
  <c r="CH91" i="1"/>
  <c r="F92" i="1"/>
  <c r="G92" i="1"/>
  <c r="I92" i="1"/>
  <c r="J92" i="1"/>
  <c r="K92" i="1"/>
  <c r="L92" i="1"/>
  <c r="M92" i="1"/>
  <c r="N92" i="1"/>
  <c r="O92" i="1"/>
  <c r="H92" i="1"/>
  <c r="P92" i="1"/>
  <c r="Q92" i="1"/>
  <c r="AI92" i="1"/>
  <c r="AZ92" i="1"/>
  <c r="BQ92" i="1"/>
  <c r="CH92" i="1"/>
  <c r="F94" i="1"/>
  <c r="G94" i="1"/>
  <c r="G95" i="1"/>
  <c r="I94" i="1"/>
  <c r="J94" i="1"/>
  <c r="K94" i="1"/>
  <c r="L94" i="1"/>
  <c r="M94" i="1"/>
  <c r="N94" i="1"/>
  <c r="O94" i="1"/>
  <c r="H94" i="1"/>
  <c r="H95" i="1"/>
  <c r="P94" i="1"/>
  <c r="Q94" i="1"/>
  <c r="AI94" i="1"/>
  <c r="AI95" i="1"/>
  <c r="AZ94" i="1"/>
  <c r="BQ94" i="1"/>
  <c r="CH94" i="1"/>
  <c r="F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F97" i="1"/>
  <c r="G97" i="1"/>
  <c r="I97" i="1"/>
  <c r="J97" i="1"/>
  <c r="K97" i="1"/>
  <c r="L97" i="1"/>
  <c r="M97" i="1"/>
  <c r="H97" i="1"/>
  <c r="N97" i="1"/>
  <c r="N99" i="1"/>
  <c r="O97" i="1"/>
  <c r="Q97" i="1"/>
  <c r="AI97" i="1"/>
  <c r="AZ97" i="1"/>
  <c r="BQ97" i="1"/>
  <c r="CH97" i="1"/>
  <c r="P97" i="1"/>
  <c r="P99" i="1"/>
  <c r="F98" i="1"/>
  <c r="F99" i="1"/>
  <c r="G98" i="1"/>
  <c r="G99" i="1"/>
  <c r="I98" i="1"/>
  <c r="J98" i="1"/>
  <c r="K98" i="1"/>
  <c r="L98" i="1"/>
  <c r="M98" i="1"/>
  <c r="N98" i="1"/>
  <c r="O98" i="1"/>
  <c r="O99" i="1"/>
  <c r="Q98" i="1"/>
  <c r="AI98" i="1"/>
  <c r="AZ98" i="1"/>
  <c r="BQ98" i="1"/>
  <c r="CH98" i="1"/>
  <c r="P98" i="1"/>
  <c r="I99" i="1"/>
  <c r="J99" i="1"/>
  <c r="K99" i="1"/>
  <c r="L99" i="1"/>
  <c r="M99" i="1"/>
  <c r="Q99" i="1"/>
  <c r="R99" i="1"/>
  <c r="S99" i="1"/>
  <c r="T99" i="1"/>
  <c r="U99" i="1"/>
  <c r="V99" i="1"/>
  <c r="W99" i="1"/>
  <c r="W100" i="1"/>
  <c r="X99" i="1"/>
  <c r="Y99" i="1"/>
  <c r="Z99" i="1"/>
  <c r="AA99" i="1"/>
  <c r="AB99" i="1"/>
  <c r="AC99" i="1"/>
  <c r="AD99" i="1"/>
  <c r="AE99" i="1"/>
  <c r="AE100" i="1"/>
  <c r="AF99" i="1"/>
  <c r="AG99" i="1"/>
  <c r="AH99" i="1"/>
  <c r="AI99" i="1"/>
  <c r="AJ99" i="1"/>
  <c r="AK99" i="1"/>
  <c r="AL99" i="1"/>
  <c r="AM99" i="1"/>
  <c r="AM100" i="1"/>
  <c r="AN99" i="1"/>
  <c r="AO99" i="1"/>
  <c r="AP99" i="1"/>
  <c r="AQ99" i="1"/>
  <c r="AR99" i="1"/>
  <c r="AS99" i="1"/>
  <c r="AT99" i="1"/>
  <c r="AU99" i="1"/>
  <c r="AU100" i="1"/>
  <c r="AV99" i="1"/>
  <c r="AW99" i="1"/>
  <c r="AX99" i="1"/>
  <c r="AY99" i="1"/>
  <c r="AZ99" i="1"/>
  <c r="BA99" i="1"/>
  <c r="BB99" i="1"/>
  <c r="BC99" i="1"/>
  <c r="BC100" i="1"/>
  <c r="BD99" i="1"/>
  <c r="BE99" i="1"/>
  <c r="BF99" i="1"/>
  <c r="BG99" i="1"/>
  <c r="BH99" i="1"/>
  <c r="BI99" i="1"/>
  <c r="BJ99" i="1"/>
  <c r="BK99" i="1"/>
  <c r="BK100" i="1"/>
  <c r="BL99" i="1"/>
  <c r="BM99" i="1"/>
  <c r="BN99" i="1"/>
  <c r="BO99" i="1"/>
  <c r="BP99" i="1"/>
  <c r="BQ99" i="1"/>
  <c r="BR99" i="1"/>
  <c r="BR100" i="1"/>
  <c r="BS99" i="1"/>
  <c r="BS100" i="1"/>
  <c r="BT99" i="1"/>
  <c r="BU99" i="1"/>
  <c r="BV99" i="1"/>
  <c r="BW99" i="1"/>
  <c r="BX99" i="1"/>
  <c r="BY99" i="1"/>
  <c r="BZ99" i="1"/>
  <c r="CA99" i="1"/>
  <c r="CA100" i="1"/>
  <c r="CB99" i="1"/>
  <c r="CC99" i="1"/>
  <c r="CD99" i="1"/>
  <c r="CE99" i="1"/>
  <c r="CF99" i="1"/>
  <c r="CG99" i="1"/>
  <c r="CH99" i="1"/>
  <c r="S100" i="1"/>
  <c r="T100" i="1"/>
  <c r="U100" i="1"/>
  <c r="V100" i="1"/>
  <c r="Z100" i="1"/>
  <c r="AA100" i="1"/>
  <c r="AB100" i="1"/>
  <c r="AC100" i="1"/>
  <c r="AH100" i="1"/>
  <c r="AJ100" i="1"/>
  <c r="AK100" i="1"/>
  <c r="AL100" i="1"/>
  <c r="AP100" i="1"/>
  <c r="AQ100" i="1"/>
  <c r="AR100" i="1"/>
  <c r="AS100" i="1"/>
  <c r="AT100" i="1"/>
  <c r="AX100" i="1"/>
  <c r="AY100" i="1"/>
  <c r="BB100" i="1"/>
  <c r="BF100" i="1"/>
  <c r="BG100" i="1"/>
  <c r="BH100" i="1"/>
  <c r="BN100" i="1"/>
  <c r="BO100" i="1"/>
  <c r="BV100" i="1"/>
  <c r="BW100" i="1"/>
  <c r="BX100" i="1"/>
  <c r="BY100" i="1"/>
  <c r="BZ100" i="1"/>
  <c r="CD100" i="1"/>
  <c r="CE100" i="1"/>
  <c r="CF100" i="1"/>
  <c r="CG100" i="1"/>
  <c r="CH100" i="1"/>
  <c r="I17" i="2"/>
  <c r="J17" i="2"/>
  <c r="K17" i="2"/>
  <c r="K22" i="2"/>
  <c r="L17" i="2"/>
  <c r="M17" i="2"/>
  <c r="N17" i="2"/>
  <c r="O17" i="2"/>
  <c r="Q17" i="2"/>
  <c r="AI17" i="2"/>
  <c r="G17" i="2"/>
  <c r="AZ17" i="2"/>
  <c r="BQ17" i="2"/>
  <c r="CH17" i="2"/>
  <c r="I18" i="2"/>
  <c r="J18" i="2"/>
  <c r="K18" i="2"/>
  <c r="L18" i="2"/>
  <c r="M18" i="2"/>
  <c r="N18" i="2"/>
  <c r="O18" i="2"/>
  <c r="Q18" i="2"/>
  <c r="AI18" i="2"/>
  <c r="G18" i="2"/>
  <c r="AZ18" i="2"/>
  <c r="BQ18" i="2"/>
  <c r="CH18" i="2"/>
  <c r="CH22" i="2"/>
  <c r="I19" i="2"/>
  <c r="J19" i="2"/>
  <c r="K19" i="2"/>
  <c r="L19" i="2"/>
  <c r="M19" i="2"/>
  <c r="N19" i="2"/>
  <c r="O19" i="2"/>
  <c r="Q19" i="2"/>
  <c r="AI19" i="2"/>
  <c r="G19" i="2"/>
  <c r="AZ19" i="2"/>
  <c r="BQ19" i="2"/>
  <c r="CH19" i="2"/>
  <c r="J20" i="2"/>
  <c r="K20" i="2"/>
  <c r="L20" i="2"/>
  <c r="M20" i="2"/>
  <c r="N20" i="2"/>
  <c r="O20" i="2"/>
  <c r="Q20" i="2"/>
  <c r="R20" i="2"/>
  <c r="AI20" i="2"/>
  <c r="AJ20" i="2"/>
  <c r="AR20" i="2"/>
  <c r="BQ20" i="2"/>
  <c r="CH20" i="2"/>
  <c r="I21" i="2"/>
  <c r="J21" i="2"/>
  <c r="J22" i="2"/>
  <c r="K21" i="2"/>
  <c r="L21" i="2"/>
  <c r="M21" i="2"/>
  <c r="O21" i="2"/>
  <c r="Q21" i="2"/>
  <c r="Q22" i="2"/>
  <c r="R21" i="2"/>
  <c r="R22" i="2"/>
  <c r="AD21" i="2"/>
  <c r="AH21" i="2"/>
  <c r="AI21" i="2"/>
  <c r="P21" i="2"/>
  <c r="AZ21" i="2"/>
  <c r="BQ21" i="2"/>
  <c r="CH21" i="2"/>
  <c r="O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K22" i="2"/>
  <c r="AL22" i="2"/>
  <c r="AM22" i="2"/>
  <c r="AN22" i="2"/>
  <c r="AO22" i="2"/>
  <c r="AP22" i="2"/>
  <c r="AQ22" i="2"/>
  <c r="AS22" i="2"/>
  <c r="AT22" i="2"/>
  <c r="AU22" i="2"/>
  <c r="AV22" i="2"/>
  <c r="AW22" i="2"/>
  <c r="AX22" i="2"/>
  <c r="AY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I24" i="2"/>
  <c r="J24" i="2"/>
  <c r="K24" i="2"/>
  <c r="L24" i="2"/>
  <c r="M24" i="2"/>
  <c r="N24" i="2"/>
  <c r="N29" i="2"/>
  <c r="O24" i="2"/>
  <c r="Q24" i="2"/>
  <c r="AI24" i="2"/>
  <c r="AZ24" i="2"/>
  <c r="BQ24" i="2"/>
  <c r="CH24" i="2"/>
  <c r="F25" i="2"/>
  <c r="I25" i="2"/>
  <c r="J25" i="2"/>
  <c r="K25" i="2"/>
  <c r="L25" i="2"/>
  <c r="M25" i="2"/>
  <c r="N25" i="2"/>
  <c r="O25" i="2"/>
  <c r="Q25" i="2"/>
  <c r="AI25" i="2"/>
  <c r="AZ25" i="2"/>
  <c r="P25" i="2"/>
  <c r="BQ25" i="2"/>
  <c r="G25" i="2"/>
  <c r="CH25" i="2"/>
  <c r="I26" i="2"/>
  <c r="J26" i="2"/>
  <c r="K26" i="2"/>
  <c r="L26" i="2"/>
  <c r="L29" i="2"/>
  <c r="M26" i="2"/>
  <c r="N26" i="2"/>
  <c r="O26" i="2"/>
  <c r="Q26" i="2"/>
  <c r="AI26" i="2"/>
  <c r="AZ26" i="2"/>
  <c r="BQ26" i="2"/>
  <c r="G26" i="2"/>
  <c r="CH26" i="2"/>
  <c r="CH29" i="2"/>
  <c r="F27" i="2"/>
  <c r="I27" i="2"/>
  <c r="J27" i="2"/>
  <c r="K27" i="2"/>
  <c r="L27" i="2"/>
  <c r="M27" i="2"/>
  <c r="N27" i="2"/>
  <c r="O27" i="2"/>
  <c r="Q27" i="2"/>
  <c r="AI27" i="2"/>
  <c r="AZ27" i="2"/>
  <c r="BQ27" i="2"/>
  <c r="G27" i="2"/>
  <c r="CH27" i="2"/>
  <c r="I28" i="2"/>
  <c r="J28" i="2"/>
  <c r="K28" i="2"/>
  <c r="H28" i="2"/>
  <c r="L28" i="2"/>
  <c r="M28" i="2"/>
  <c r="N28" i="2"/>
  <c r="O28" i="2"/>
  <c r="Q28" i="2"/>
  <c r="AI28" i="2"/>
  <c r="AZ28" i="2"/>
  <c r="P28" i="2"/>
  <c r="BQ28" i="2"/>
  <c r="G28" i="2"/>
  <c r="CH28" i="2"/>
  <c r="I29" i="2"/>
  <c r="J29" i="2"/>
  <c r="K29" i="2"/>
  <c r="M29" i="2"/>
  <c r="O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I31" i="2"/>
  <c r="H31" i="2"/>
  <c r="J31" i="2"/>
  <c r="K31" i="2"/>
  <c r="K37" i="2"/>
  <c r="L31" i="2"/>
  <c r="M31" i="2"/>
  <c r="M37" i="2"/>
  <c r="N31" i="2"/>
  <c r="O31" i="2"/>
  <c r="Q31" i="2"/>
  <c r="AI31" i="2"/>
  <c r="G31" i="2"/>
  <c r="AZ31" i="2"/>
  <c r="BQ31" i="2"/>
  <c r="CH31" i="2"/>
  <c r="I32" i="2"/>
  <c r="J32" i="2"/>
  <c r="K32" i="2"/>
  <c r="L32" i="2"/>
  <c r="M32" i="2"/>
  <c r="N32" i="2"/>
  <c r="O32" i="2"/>
  <c r="Q32" i="2"/>
  <c r="AI32" i="2"/>
  <c r="AZ32" i="2"/>
  <c r="BQ32" i="2"/>
  <c r="CH32" i="2"/>
  <c r="I33" i="2"/>
  <c r="H33" i="2"/>
  <c r="J33" i="2"/>
  <c r="K33" i="2"/>
  <c r="L33" i="2"/>
  <c r="M33" i="2"/>
  <c r="N33" i="2"/>
  <c r="O33" i="2"/>
  <c r="Q33" i="2"/>
  <c r="AI33" i="2"/>
  <c r="P33" i="2"/>
  <c r="AZ33" i="2"/>
  <c r="BQ33" i="2"/>
  <c r="CH33" i="2"/>
  <c r="I34" i="2"/>
  <c r="J34" i="2"/>
  <c r="K34" i="2"/>
  <c r="L34" i="2"/>
  <c r="M34" i="2"/>
  <c r="N34" i="2"/>
  <c r="O34" i="2"/>
  <c r="Q34" i="2"/>
  <c r="AI34" i="2"/>
  <c r="AZ34" i="2"/>
  <c r="BQ34" i="2"/>
  <c r="CH34" i="2"/>
  <c r="I35" i="2"/>
  <c r="H35" i="2"/>
  <c r="J35" i="2"/>
  <c r="K35" i="2"/>
  <c r="L35" i="2"/>
  <c r="M35" i="2"/>
  <c r="N35" i="2"/>
  <c r="O35" i="2"/>
  <c r="Q35" i="2"/>
  <c r="AI35" i="2"/>
  <c r="P35" i="2"/>
  <c r="AZ35" i="2"/>
  <c r="BQ35" i="2"/>
  <c r="CH35" i="2"/>
  <c r="I36" i="2"/>
  <c r="J36" i="2"/>
  <c r="K36" i="2"/>
  <c r="L36" i="2"/>
  <c r="M36" i="2"/>
  <c r="N36" i="2"/>
  <c r="O36" i="2"/>
  <c r="Q36" i="2"/>
  <c r="AI36" i="2"/>
  <c r="AZ36" i="2"/>
  <c r="BQ36" i="2"/>
  <c r="CH36" i="2"/>
  <c r="I37" i="2"/>
  <c r="J37" i="2"/>
  <c r="N37" i="2"/>
  <c r="O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I39" i="2"/>
  <c r="J39" i="2"/>
  <c r="K39" i="2"/>
  <c r="L39" i="2"/>
  <c r="M39" i="2"/>
  <c r="N39" i="2"/>
  <c r="O39" i="2"/>
  <c r="Q39" i="2"/>
  <c r="AI39" i="2"/>
  <c r="AZ39" i="2"/>
  <c r="BQ39" i="2"/>
  <c r="CH39" i="2"/>
  <c r="I40" i="2"/>
  <c r="J40" i="2"/>
  <c r="K40" i="2"/>
  <c r="L40" i="2"/>
  <c r="M40" i="2"/>
  <c r="N40" i="2"/>
  <c r="O40" i="2"/>
  <c r="Q40" i="2"/>
  <c r="AI40" i="2"/>
  <c r="AZ40" i="2"/>
  <c r="BQ40" i="2"/>
  <c r="CH40" i="2"/>
  <c r="I41" i="2"/>
  <c r="J41" i="2"/>
  <c r="K41" i="2"/>
  <c r="L41" i="2"/>
  <c r="M41" i="2"/>
  <c r="N41" i="2"/>
  <c r="O41" i="2"/>
  <c r="Q41" i="2"/>
  <c r="AI41" i="2"/>
  <c r="AZ41" i="2"/>
  <c r="BQ41" i="2"/>
  <c r="CH41" i="2"/>
  <c r="I42" i="2"/>
  <c r="J42" i="2"/>
  <c r="K42" i="2"/>
  <c r="L42" i="2"/>
  <c r="M42" i="2"/>
  <c r="N42" i="2"/>
  <c r="O42" i="2"/>
  <c r="Q42" i="2"/>
  <c r="AI42" i="2"/>
  <c r="AZ42" i="2"/>
  <c r="BQ42" i="2"/>
  <c r="CH42" i="2"/>
  <c r="I43" i="2"/>
  <c r="J43" i="2"/>
  <c r="K43" i="2"/>
  <c r="L43" i="2"/>
  <c r="M43" i="2"/>
  <c r="N43" i="2"/>
  <c r="O43" i="2"/>
  <c r="Q43" i="2"/>
  <c r="AI43" i="2"/>
  <c r="AZ43" i="2"/>
  <c r="BQ43" i="2"/>
  <c r="CH43" i="2"/>
  <c r="I44" i="2"/>
  <c r="J44" i="2"/>
  <c r="K44" i="2"/>
  <c r="L44" i="2"/>
  <c r="M44" i="2"/>
  <c r="N44" i="2"/>
  <c r="O44" i="2"/>
  <c r="Q44" i="2"/>
  <c r="AI44" i="2"/>
  <c r="AZ44" i="2"/>
  <c r="BQ44" i="2"/>
  <c r="CH44" i="2"/>
  <c r="I45" i="2"/>
  <c r="J45" i="2"/>
  <c r="K45" i="2"/>
  <c r="L45" i="2"/>
  <c r="M45" i="2"/>
  <c r="N45" i="2"/>
  <c r="O45" i="2"/>
  <c r="Q45" i="2"/>
  <c r="AI45" i="2"/>
  <c r="AZ45" i="2"/>
  <c r="BQ45" i="2"/>
  <c r="CH45" i="2"/>
  <c r="I46" i="2"/>
  <c r="J46" i="2"/>
  <c r="K46" i="2"/>
  <c r="L46" i="2"/>
  <c r="M46" i="2"/>
  <c r="N46" i="2"/>
  <c r="O46" i="2"/>
  <c r="Q46" i="2"/>
  <c r="AI46" i="2"/>
  <c r="AZ46" i="2"/>
  <c r="BQ46" i="2"/>
  <c r="CH46" i="2"/>
  <c r="I47" i="2"/>
  <c r="J47" i="2"/>
  <c r="K47" i="2"/>
  <c r="L47" i="2"/>
  <c r="M47" i="2"/>
  <c r="N47" i="2"/>
  <c r="O47" i="2"/>
  <c r="Q47" i="2"/>
  <c r="AI47" i="2"/>
  <c r="AZ47" i="2"/>
  <c r="BQ47" i="2"/>
  <c r="CH47" i="2"/>
  <c r="I48" i="2"/>
  <c r="J48" i="2"/>
  <c r="K48" i="2"/>
  <c r="L48" i="2"/>
  <c r="M48" i="2"/>
  <c r="N48" i="2"/>
  <c r="O48" i="2"/>
  <c r="Q48" i="2"/>
  <c r="AI48" i="2"/>
  <c r="AZ48" i="2"/>
  <c r="BQ48" i="2"/>
  <c r="CH48" i="2"/>
  <c r="J49" i="2"/>
  <c r="K49" i="2"/>
  <c r="L49" i="2"/>
  <c r="M49" i="2"/>
  <c r="N49" i="2"/>
  <c r="O49" i="2"/>
  <c r="Q49" i="2"/>
  <c r="R49" i="2"/>
  <c r="AI49" i="2"/>
  <c r="AZ49" i="2"/>
  <c r="BA49" i="2"/>
  <c r="BI49" i="2"/>
  <c r="BQ49" i="2"/>
  <c r="BJ49" i="2"/>
  <c r="BP49" i="2"/>
  <c r="CH49" i="2"/>
  <c r="CH53" i="2"/>
  <c r="J50" i="2"/>
  <c r="K50" i="2"/>
  <c r="L50" i="2"/>
  <c r="N50" i="2"/>
  <c r="O50" i="2"/>
  <c r="P50" i="2"/>
  <c r="R50" i="2"/>
  <c r="AI50" i="2"/>
  <c r="AZ50" i="2"/>
  <c r="BA50" i="2"/>
  <c r="I50" i="2"/>
  <c r="BI50" i="2"/>
  <c r="BQ50" i="2"/>
  <c r="BJ50" i="2"/>
  <c r="M50" i="2"/>
  <c r="H50" i="2"/>
  <c r="BP50" i="2"/>
  <c r="CH50" i="2"/>
  <c r="H51" i="2"/>
  <c r="I51" i="2"/>
  <c r="J51" i="2"/>
  <c r="K51" i="2"/>
  <c r="L51" i="2"/>
  <c r="M51" i="2"/>
  <c r="N51" i="2"/>
  <c r="O51" i="2"/>
  <c r="R51" i="2"/>
  <c r="AI51" i="2"/>
  <c r="AZ51" i="2"/>
  <c r="BA51" i="2"/>
  <c r="BI51" i="2"/>
  <c r="BJ51" i="2"/>
  <c r="BP51" i="2"/>
  <c r="CH51" i="2"/>
  <c r="J52" i="2"/>
  <c r="K52" i="2"/>
  <c r="L52" i="2"/>
  <c r="N52" i="2"/>
  <c r="O52" i="2"/>
  <c r="R52" i="2"/>
  <c r="AI52" i="2"/>
  <c r="AZ52" i="2"/>
  <c r="BA52" i="2"/>
  <c r="I52" i="2"/>
  <c r="BI52" i="2"/>
  <c r="BQ52" i="2"/>
  <c r="BJ52" i="2"/>
  <c r="M52" i="2"/>
  <c r="BP52" i="2"/>
  <c r="Q52" i="2"/>
  <c r="CH52" i="2"/>
  <c r="N53" i="2"/>
  <c r="O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BB53" i="2"/>
  <c r="BC53" i="2"/>
  <c r="BD53" i="2"/>
  <c r="BE53" i="2"/>
  <c r="BF53" i="2"/>
  <c r="BG53" i="2"/>
  <c r="BH53" i="2"/>
  <c r="BK53" i="2"/>
  <c r="BL53" i="2"/>
  <c r="BM53" i="2"/>
  <c r="BN53" i="2"/>
  <c r="BO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I55" i="2"/>
  <c r="J55" i="2"/>
  <c r="H55" i="2"/>
  <c r="K55" i="2"/>
  <c r="L55" i="2"/>
  <c r="M55" i="2"/>
  <c r="N55" i="2"/>
  <c r="O55" i="2"/>
  <c r="Q55" i="2"/>
  <c r="AI55" i="2"/>
  <c r="F55" i="2"/>
  <c r="AZ55" i="2"/>
  <c r="BQ55" i="2"/>
  <c r="CH55" i="2"/>
  <c r="I56" i="2"/>
  <c r="J56" i="2"/>
  <c r="H56" i="2"/>
  <c r="K56" i="2"/>
  <c r="L56" i="2"/>
  <c r="M56" i="2"/>
  <c r="N56" i="2"/>
  <c r="O56" i="2"/>
  <c r="Q56" i="2"/>
  <c r="AI56" i="2"/>
  <c r="F56" i="2"/>
  <c r="AZ56" i="2"/>
  <c r="BQ56" i="2"/>
  <c r="CH56" i="2"/>
  <c r="I57" i="2"/>
  <c r="J57" i="2"/>
  <c r="H57" i="2"/>
  <c r="K57" i="2"/>
  <c r="L57" i="2"/>
  <c r="M57" i="2"/>
  <c r="N57" i="2"/>
  <c r="O57" i="2"/>
  <c r="Q57" i="2"/>
  <c r="AI57" i="2"/>
  <c r="F57" i="2"/>
  <c r="AZ57" i="2"/>
  <c r="BQ57" i="2"/>
  <c r="CH57" i="2"/>
  <c r="F58" i="2"/>
  <c r="I58" i="2"/>
  <c r="J58" i="2"/>
  <c r="H58" i="2"/>
  <c r="K58" i="2"/>
  <c r="L58" i="2"/>
  <c r="M58" i="2"/>
  <c r="N58" i="2"/>
  <c r="O58" i="2"/>
  <c r="Q58" i="2"/>
  <c r="AI58" i="2"/>
  <c r="G58" i="2"/>
  <c r="AZ58" i="2"/>
  <c r="BQ58" i="2"/>
  <c r="CH58" i="2"/>
  <c r="F59" i="2"/>
  <c r="I59" i="2"/>
  <c r="J59" i="2"/>
  <c r="H59" i="2"/>
  <c r="K59" i="2"/>
  <c r="L59" i="2"/>
  <c r="M59" i="2"/>
  <c r="N59" i="2"/>
  <c r="O59" i="2"/>
  <c r="Q59" i="2"/>
  <c r="AI59" i="2"/>
  <c r="G59" i="2"/>
  <c r="AZ59" i="2"/>
  <c r="BQ59" i="2"/>
  <c r="CH59" i="2"/>
  <c r="F60" i="2"/>
  <c r="I60" i="2"/>
  <c r="J60" i="2"/>
  <c r="H60" i="2"/>
  <c r="K60" i="2"/>
  <c r="L60" i="2"/>
  <c r="M60" i="2"/>
  <c r="N60" i="2"/>
  <c r="O60" i="2"/>
  <c r="Q60" i="2"/>
  <c r="AI60" i="2"/>
  <c r="G60" i="2"/>
  <c r="AZ60" i="2"/>
  <c r="BQ60" i="2"/>
  <c r="CH60" i="2"/>
  <c r="F61" i="2"/>
  <c r="I61" i="2"/>
  <c r="J61" i="2"/>
  <c r="H61" i="2"/>
  <c r="K61" i="2"/>
  <c r="L61" i="2"/>
  <c r="M61" i="2"/>
  <c r="N61" i="2"/>
  <c r="O61" i="2"/>
  <c r="Q61" i="2"/>
  <c r="AI61" i="2"/>
  <c r="G61" i="2"/>
  <c r="AZ61" i="2"/>
  <c r="BQ61" i="2"/>
  <c r="CH61" i="2"/>
  <c r="I62" i="2"/>
  <c r="J62" i="2"/>
  <c r="H62" i="2"/>
  <c r="K62" i="2"/>
  <c r="L62" i="2"/>
  <c r="M62" i="2"/>
  <c r="N62" i="2"/>
  <c r="O62" i="2"/>
  <c r="Q62" i="2"/>
  <c r="AI62" i="2"/>
  <c r="AZ62" i="2"/>
  <c r="F62" i="2"/>
  <c r="BQ62" i="2"/>
  <c r="CH62" i="2"/>
  <c r="I63" i="2"/>
  <c r="J63" i="2"/>
  <c r="H63" i="2"/>
  <c r="K63" i="2"/>
  <c r="L63" i="2"/>
  <c r="M63" i="2"/>
  <c r="N63" i="2"/>
  <c r="O63" i="2"/>
  <c r="Q63" i="2"/>
  <c r="AI63" i="2"/>
  <c r="G63" i="2"/>
  <c r="AZ63" i="2"/>
  <c r="F63" i="2"/>
  <c r="BQ63" i="2"/>
  <c r="CH63" i="2"/>
  <c r="I64" i="2"/>
  <c r="J64" i="2"/>
  <c r="H64" i="2"/>
  <c r="K64" i="2"/>
  <c r="L64" i="2"/>
  <c r="M64" i="2"/>
  <c r="N64" i="2"/>
  <c r="O64" i="2"/>
  <c r="Q64" i="2"/>
  <c r="AI64" i="2"/>
  <c r="AZ64" i="2"/>
  <c r="F64" i="2"/>
  <c r="BQ64" i="2"/>
  <c r="CH64" i="2"/>
  <c r="F65" i="2"/>
  <c r="I65" i="2"/>
  <c r="J65" i="2"/>
  <c r="K65" i="2"/>
  <c r="L65" i="2"/>
  <c r="M65" i="2"/>
  <c r="N65" i="2"/>
  <c r="O65" i="2"/>
  <c r="Q65" i="2"/>
  <c r="AI65" i="2"/>
  <c r="G65" i="2"/>
  <c r="AZ65" i="2"/>
  <c r="BQ65" i="2"/>
  <c r="CH65" i="2"/>
  <c r="F66" i="2"/>
  <c r="I66" i="2"/>
  <c r="J66" i="2"/>
  <c r="K66" i="2"/>
  <c r="L66" i="2"/>
  <c r="M66" i="2"/>
  <c r="N66" i="2"/>
  <c r="O66" i="2"/>
  <c r="Q66" i="2"/>
  <c r="AI66" i="2"/>
  <c r="G66" i="2"/>
  <c r="AZ66" i="2"/>
  <c r="BQ66" i="2"/>
  <c r="CH66" i="2"/>
  <c r="I67" i="2"/>
  <c r="J67" i="2"/>
  <c r="K67" i="2"/>
  <c r="L67" i="2"/>
  <c r="M67" i="2"/>
  <c r="N67" i="2"/>
  <c r="O67" i="2"/>
  <c r="Q67" i="2"/>
  <c r="AI67" i="2"/>
  <c r="AZ67" i="2"/>
  <c r="F67" i="2"/>
  <c r="BQ67" i="2"/>
  <c r="CH67" i="2"/>
  <c r="I68" i="2"/>
  <c r="J68" i="2"/>
  <c r="K68" i="2"/>
  <c r="L68" i="2"/>
  <c r="M68" i="2"/>
  <c r="N68" i="2"/>
  <c r="O68" i="2"/>
  <c r="Q68" i="2"/>
  <c r="AI68" i="2"/>
  <c r="G68" i="2"/>
  <c r="AZ68" i="2"/>
  <c r="F68" i="2"/>
  <c r="BQ68" i="2"/>
  <c r="CH68" i="2"/>
  <c r="F69" i="2"/>
  <c r="I69" i="2"/>
  <c r="J69" i="2"/>
  <c r="K69" i="2"/>
  <c r="L69" i="2"/>
  <c r="M69" i="2"/>
  <c r="N69" i="2"/>
  <c r="O69" i="2"/>
  <c r="Q69" i="2"/>
  <c r="AI69" i="2"/>
  <c r="G69" i="2"/>
  <c r="AZ69" i="2"/>
  <c r="BQ69" i="2"/>
  <c r="CH69" i="2"/>
  <c r="F70" i="2"/>
  <c r="I70" i="2"/>
  <c r="J70" i="2"/>
  <c r="K70" i="2"/>
  <c r="L70" i="2"/>
  <c r="M70" i="2"/>
  <c r="N70" i="2"/>
  <c r="O70" i="2"/>
  <c r="Q70" i="2"/>
  <c r="AI70" i="2"/>
  <c r="AZ70" i="2"/>
  <c r="BQ70" i="2"/>
  <c r="CH70" i="2"/>
  <c r="I71" i="2"/>
  <c r="J71" i="2"/>
  <c r="K71" i="2"/>
  <c r="L71" i="2"/>
  <c r="M71" i="2"/>
  <c r="N71" i="2"/>
  <c r="O71" i="2"/>
  <c r="Q71" i="2"/>
  <c r="AI71" i="2"/>
  <c r="AZ71" i="2"/>
  <c r="F71" i="2"/>
  <c r="BQ71" i="2"/>
  <c r="CH71" i="2"/>
  <c r="I72" i="2"/>
  <c r="J72" i="2"/>
  <c r="H72" i="2"/>
  <c r="K72" i="2"/>
  <c r="L72" i="2"/>
  <c r="M72" i="2"/>
  <c r="N72" i="2"/>
  <c r="O72" i="2"/>
  <c r="Q72" i="2"/>
  <c r="AI72" i="2"/>
  <c r="AZ72" i="2"/>
  <c r="G72" i="2"/>
  <c r="BQ72" i="2"/>
  <c r="CH72" i="2"/>
  <c r="F73" i="2"/>
  <c r="I73" i="2"/>
  <c r="J73" i="2"/>
  <c r="K73" i="2"/>
  <c r="L73" i="2"/>
  <c r="M73" i="2"/>
  <c r="N73" i="2"/>
  <c r="O73" i="2"/>
  <c r="Q73" i="2"/>
  <c r="AI73" i="2"/>
  <c r="P73" i="2"/>
  <c r="AZ73" i="2"/>
  <c r="G73" i="2"/>
  <c r="BQ73" i="2"/>
  <c r="CH73" i="2"/>
  <c r="F74" i="2"/>
  <c r="I74" i="2"/>
  <c r="J74" i="2"/>
  <c r="K74" i="2"/>
  <c r="L74" i="2"/>
  <c r="M74" i="2"/>
  <c r="N74" i="2"/>
  <c r="O74" i="2"/>
  <c r="Q74" i="2"/>
  <c r="AI74" i="2"/>
  <c r="AZ74" i="2"/>
  <c r="BQ74" i="2"/>
  <c r="CH74" i="2"/>
  <c r="I75" i="2"/>
  <c r="J75" i="2"/>
  <c r="K75" i="2"/>
  <c r="L75" i="2"/>
  <c r="M75" i="2"/>
  <c r="N75" i="2"/>
  <c r="O75" i="2"/>
  <c r="Q75" i="2"/>
  <c r="AI75" i="2"/>
  <c r="AZ75" i="2"/>
  <c r="BQ75" i="2"/>
  <c r="CH75" i="2"/>
  <c r="G76" i="2"/>
  <c r="I76" i="2"/>
  <c r="J76" i="2"/>
  <c r="K76" i="2"/>
  <c r="L76" i="2"/>
  <c r="M76" i="2"/>
  <c r="N76" i="2"/>
  <c r="O76" i="2"/>
  <c r="Q76" i="2"/>
  <c r="AI76" i="2"/>
  <c r="P76" i="2"/>
  <c r="AZ76" i="2"/>
  <c r="F76" i="2"/>
  <c r="BQ76" i="2"/>
  <c r="CH76" i="2"/>
  <c r="F77" i="2"/>
  <c r="I77" i="2"/>
  <c r="J77" i="2"/>
  <c r="K77" i="2"/>
  <c r="L77" i="2"/>
  <c r="M77" i="2"/>
  <c r="N77" i="2"/>
  <c r="O77" i="2"/>
  <c r="Q77" i="2"/>
  <c r="AI77" i="2"/>
  <c r="AZ77" i="2"/>
  <c r="G77" i="2"/>
  <c r="BQ77" i="2"/>
  <c r="CH77" i="2"/>
  <c r="F78" i="2"/>
  <c r="G78" i="2"/>
  <c r="I78" i="2"/>
  <c r="J78" i="2"/>
  <c r="K78" i="2"/>
  <c r="L78" i="2"/>
  <c r="M78" i="2"/>
  <c r="N78" i="2"/>
  <c r="O78" i="2"/>
  <c r="Q78" i="2"/>
  <c r="AI78" i="2"/>
  <c r="P78" i="2"/>
  <c r="AZ78" i="2"/>
  <c r="BQ78" i="2"/>
  <c r="CH78" i="2"/>
  <c r="I79" i="2"/>
  <c r="J79" i="2"/>
  <c r="K79" i="2"/>
  <c r="L79" i="2"/>
  <c r="M79" i="2"/>
  <c r="N79" i="2"/>
  <c r="O79" i="2"/>
  <c r="Q79" i="2"/>
  <c r="AI79" i="2"/>
  <c r="AZ79" i="2"/>
  <c r="F79" i="2"/>
  <c r="BQ79" i="2"/>
  <c r="CH79" i="2"/>
  <c r="G80" i="2"/>
  <c r="I80" i="2"/>
  <c r="J80" i="2"/>
  <c r="K80" i="2"/>
  <c r="L80" i="2"/>
  <c r="M80" i="2"/>
  <c r="N80" i="2"/>
  <c r="O80" i="2"/>
  <c r="Q80" i="2"/>
  <c r="AI80" i="2"/>
  <c r="P80" i="2"/>
  <c r="AZ80" i="2"/>
  <c r="BQ80" i="2"/>
  <c r="CH80" i="2"/>
  <c r="F81" i="2"/>
  <c r="I81" i="2"/>
  <c r="J81" i="2"/>
  <c r="K81" i="2"/>
  <c r="L81" i="2"/>
  <c r="M81" i="2"/>
  <c r="N81" i="2"/>
  <c r="O81" i="2"/>
  <c r="Q81" i="2"/>
  <c r="AI81" i="2"/>
  <c r="AZ81" i="2"/>
  <c r="G81" i="2"/>
  <c r="BQ81" i="2"/>
  <c r="CH81" i="2"/>
  <c r="I82" i="2"/>
  <c r="J82" i="2"/>
  <c r="K82" i="2"/>
  <c r="L82" i="2"/>
  <c r="M82" i="2"/>
  <c r="N82" i="2"/>
  <c r="O82" i="2"/>
  <c r="Q82" i="2"/>
  <c r="AI82" i="2"/>
  <c r="P82" i="2"/>
  <c r="AZ82" i="2"/>
  <c r="BQ82" i="2"/>
  <c r="CH82" i="2"/>
  <c r="I83" i="2"/>
  <c r="J83" i="2"/>
  <c r="K83" i="2"/>
  <c r="L83" i="2"/>
  <c r="M83" i="2"/>
  <c r="N83" i="2"/>
  <c r="O83" i="2"/>
  <c r="Q83" i="2"/>
  <c r="AI83" i="2"/>
  <c r="AZ83" i="2"/>
  <c r="F83" i="2"/>
  <c r="BQ83" i="2"/>
  <c r="CH83" i="2"/>
  <c r="G84" i="2"/>
  <c r="I84" i="2"/>
  <c r="J84" i="2"/>
  <c r="K84" i="2"/>
  <c r="L84" i="2"/>
  <c r="M84" i="2"/>
  <c r="N84" i="2"/>
  <c r="O84" i="2"/>
  <c r="Q84" i="2"/>
  <c r="AI84" i="2"/>
  <c r="P84" i="2"/>
  <c r="AZ84" i="2"/>
  <c r="BQ84" i="2"/>
  <c r="CH84" i="2"/>
  <c r="F85" i="2"/>
  <c r="I85" i="2"/>
  <c r="J85" i="2"/>
  <c r="K85" i="2"/>
  <c r="L85" i="2"/>
  <c r="M85" i="2"/>
  <c r="N85" i="2"/>
  <c r="O85" i="2"/>
  <c r="Q85" i="2"/>
  <c r="AI85" i="2"/>
  <c r="AZ85" i="2"/>
  <c r="G85" i="2"/>
  <c r="BQ85" i="2"/>
  <c r="CH85" i="2"/>
  <c r="I86" i="2"/>
  <c r="J86" i="2"/>
  <c r="K86" i="2"/>
  <c r="L86" i="2"/>
  <c r="M86" i="2"/>
  <c r="N86" i="2"/>
  <c r="O86" i="2"/>
  <c r="Q86" i="2"/>
  <c r="AI86" i="2"/>
  <c r="P86" i="2"/>
  <c r="AZ86" i="2"/>
  <c r="BQ86" i="2"/>
  <c r="CH86" i="2"/>
  <c r="I87" i="2"/>
  <c r="J87" i="2"/>
  <c r="K87" i="2"/>
  <c r="L87" i="2"/>
  <c r="M87" i="2"/>
  <c r="N87" i="2"/>
  <c r="O87" i="2"/>
  <c r="Q87" i="2"/>
  <c r="AI87" i="2"/>
  <c r="AZ87" i="2"/>
  <c r="F87" i="2"/>
  <c r="BQ87" i="2"/>
  <c r="CH87" i="2"/>
  <c r="G88" i="2"/>
  <c r="I88" i="2"/>
  <c r="J88" i="2"/>
  <c r="K88" i="2"/>
  <c r="L88" i="2"/>
  <c r="M88" i="2"/>
  <c r="N88" i="2"/>
  <c r="O88" i="2"/>
  <c r="Q88" i="2"/>
  <c r="AI88" i="2"/>
  <c r="P88" i="2"/>
  <c r="AZ88" i="2"/>
  <c r="BQ88" i="2"/>
  <c r="CH88" i="2"/>
  <c r="F89" i="2"/>
  <c r="I89" i="2"/>
  <c r="J89" i="2"/>
  <c r="H89" i="2"/>
  <c r="K89" i="2"/>
  <c r="L89" i="2"/>
  <c r="M89" i="2"/>
  <c r="N89" i="2"/>
  <c r="O89" i="2"/>
  <c r="Q89" i="2"/>
  <c r="AI89" i="2"/>
  <c r="G89" i="2"/>
  <c r="AZ89" i="2"/>
  <c r="BQ89" i="2"/>
  <c r="CH89" i="2"/>
  <c r="F90" i="2"/>
  <c r="I90" i="2"/>
  <c r="J90" i="2"/>
  <c r="H90" i="2"/>
  <c r="K90" i="2"/>
  <c r="L90" i="2"/>
  <c r="M90" i="2"/>
  <c r="N90" i="2"/>
  <c r="O90" i="2"/>
  <c r="Q90" i="2"/>
  <c r="AI90" i="2"/>
  <c r="G90" i="2"/>
  <c r="AZ90" i="2"/>
  <c r="BQ90" i="2"/>
  <c r="CH90" i="2"/>
  <c r="F91" i="2"/>
  <c r="I91" i="2"/>
  <c r="J91" i="2"/>
  <c r="H91" i="2"/>
  <c r="K91" i="2"/>
  <c r="L91" i="2"/>
  <c r="M91" i="2"/>
  <c r="N91" i="2"/>
  <c r="O91" i="2"/>
  <c r="Q91" i="2"/>
  <c r="AI91" i="2"/>
  <c r="G91" i="2"/>
  <c r="AZ91" i="2"/>
  <c r="BQ91" i="2"/>
  <c r="CH91" i="2"/>
  <c r="F92" i="2"/>
  <c r="I92" i="2"/>
  <c r="J92" i="2"/>
  <c r="H92" i="2"/>
  <c r="K92" i="2"/>
  <c r="L92" i="2"/>
  <c r="M92" i="2"/>
  <c r="N92" i="2"/>
  <c r="O92" i="2"/>
  <c r="Q92" i="2"/>
  <c r="AI92" i="2"/>
  <c r="G92" i="2"/>
  <c r="AZ92" i="2"/>
  <c r="BQ92" i="2"/>
  <c r="CH92" i="2"/>
  <c r="F93" i="2"/>
  <c r="G93" i="2"/>
  <c r="I93" i="2"/>
  <c r="J93" i="2"/>
  <c r="H93" i="2"/>
  <c r="K93" i="2"/>
  <c r="L93" i="2"/>
  <c r="M93" i="2"/>
  <c r="N93" i="2"/>
  <c r="O93" i="2"/>
  <c r="Q93" i="2"/>
  <c r="AI93" i="2"/>
  <c r="P93" i="2"/>
  <c r="AZ93" i="2"/>
  <c r="BQ93" i="2"/>
  <c r="CH93" i="2"/>
  <c r="F94" i="2"/>
  <c r="G94" i="2"/>
  <c r="I94" i="2"/>
  <c r="H94" i="2"/>
  <c r="J94" i="2"/>
  <c r="K94" i="2"/>
  <c r="L94" i="2"/>
  <c r="M94" i="2"/>
  <c r="N94" i="2"/>
  <c r="O94" i="2"/>
  <c r="Q94" i="2"/>
  <c r="AI94" i="2"/>
  <c r="P94" i="2"/>
  <c r="AZ94" i="2"/>
  <c r="BQ94" i="2"/>
  <c r="CH94" i="2"/>
  <c r="F96" i="2"/>
  <c r="G96" i="2"/>
  <c r="I96" i="2"/>
  <c r="H96" i="2"/>
  <c r="H97" i="2"/>
  <c r="J96" i="2"/>
  <c r="K96" i="2"/>
  <c r="L96" i="2"/>
  <c r="M96" i="2"/>
  <c r="N96" i="2"/>
  <c r="O96" i="2"/>
  <c r="Q96" i="2"/>
  <c r="AI96" i="2"/>
  <c r="P96" i="2"/>
  <c r="P97" i="2"/>
  <c r="AZ96" i="2"/>
  <c r="BQ96" i="2"/>
  <c r="CH96" i="2"/>
  <c r="F97" i="2"/>
  <c r="G97" i="2"/>
  <c r="I97" i="2"/>
  <c r="J97" i="2"/>
  <c r="K97" i="2"/>
  <c r="L97" i="2"/>
  <c r="M97" i="2"/>
  <c r="N97" i="2"/>
  <c r="O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BZ102" i="2"/>
  <c r="CA97" i="2"/>
  <c r="CB97" i="2"/>
  <c r="CC97" i="2"/>
  <c r="CD97" i="2"/>
  <c r="CE97" i="2"/>
  <c r="CF97" i="2"/>
  <c r="CG97" i="2"/>
  <c r="CH97" i="2"/>
  <c r="F99" i="2"/>
  <c r="I99" i="2"/>
  <c r="J99" i="2"/>
  <c r="K99" i="2"/>
  <c r="L99" i="2"/>
  <c r="M99" i="2"/>
  <c r="H99" i="2"/>
  <c r="H101" i="2"/>
  <c r="N99" i="2"/>
  <c r="O99" i="2"/>
  <c r="Q99" i="2"/>
  <c r="AI99" i="2"/>
  <c r="G99" i="2"/>
  <c r="G101" i="2"/>
  <c r="AZ99" i="2"/>
  <c r="BQ99" i="2"/>
  <c r="CH99" i="2"/>
  <c r="CH101" i="2"/>
  <c r="F100" i="2"/>
  <c r="I100" i="2"/>
  <c r="J100" i="2"/>
  <c r="K100" i="2"/>
  <c r="L100" i="2"/>
  <c r="M100" i="2"/>
  <c r="H100" i="2"/>
  <c r="N100" i="2"/>
  <c r="O100" i="2"/>
  <c r="Q100" i="2"/>
  <c r="AI100" i="2"/>
  <c r="G100" i="2"/>
  <c r="AZ100" i="2"/>
  <c r="BQ100" i="2"/>
  <c r="CH100" i="2"/>
  <c r="P100" i="2"/>
  <c r="F101" i="2"/>
  <c r="I101" i="2"/>
  <c r="J101" i="2"/>
  <c r="K101" i="2"/>
  <c r="L101" i="2"/>
  <c r="M101" i="2"/>
  <c r="N101" i="2"/>
  <c r="O101" i="2"/>
  <c r="Q101" i="2"/>
  <c r="R101" i="2"/>
  <c r="S101" i="2"/>
  <c r="T101" i="2"/>
  <c r="U101" i="2"/>
  <c r="U102" i="2"/>
  <c r="V101" i="2"/>
  <c r="V102" i="2"/>
  <c r="W101" i="2"/>
  <c r="X101" i="2"/>
  <c r="X102" i="2"/>
  <c r="Y101" i="2"/>
  <c r="Z101" i="2"/>
  <c r="AA101" i="2"/>
  <c r="AB101" i="2"/>
  <c r="AC101" i="2"/>
  <c r="AC102" i="2"/>
  <c r="AD101" i="2"/>
  <c r="AD102" i="2"/>
  <c r="AE101" i="2"/>
  <c r="AF101" i="2"/>
  <c r="AG101" i="2"/>
  <c r="AH101" i="2"/>
  <c r="AI101" i="2"/>
  <c r="AJ101" i="2"/>
  <c r="AK101" i="2"/>
  <c r="AK102" i="2"/>
  <c r="AL101" i="2"/>
  <c r="AL102" i="2"/>
  <c r="AM101" i="2"/>
  <c r="AN101" i="2"/>
  <c r="AO101" i="2"/>
  <c r="AP101" i="2"/>
  <c r="AQ101" i="2"/>
  <c r="AR101" i="2"/>
  <c r="AS101" i="2"/>
  <c r="AS102" i="2"/>
  <c r="AT101" i="2"/>
  <c r="AT102" i="2"/>
  <c r="AU101" i="2"/>
  <c r="AV101" i="2"/>
  <c r="AW101" i="2"/>
  <c r="AX101" i="2"/>
  <c r="AY101" i="2"/>
  <c r="AZ101" i="2"/>
  <c r="BA101" i="2"/>
  <c r="BB101" i="2"/>
  <c r="BB102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R102" i="2"/>
  <c r="BS101" i="2"/>
  <c r="BT101" i="2"/>
  <c r="BU101" i="2"/>
  <c r="BV101" i="2"/>
  <c r="BW101" i="2"/>
  <c r="BX101" i="2"/>
  <c r="BY101" i="2"/>
  <c r="BY102" i="2"/>
  <c r="BZ101" i="2"/>
  <c r="CA101" i="2"/>
  <c r="CB101" i="2"/>
  <c r="CC101" i="2"/>
  <c r="CD101" i="2"/>
  <c r="CE101" i="2"/>
  <c r="CF101" i="2"/>
  <c r="CG101" i="2"/>
  <c r="CG102" i="2"/>
  <c r="O102" i="2"/>
  <c r="R102" i="2"/>
  <c r="S102" i="2"/>
  <c r="T102" i="2"/>
  <c r="W102" i="2"/>
  <c r="Y102" i="2"/>
  <c r="Z102" i="2"/>
  <c r="AA102" i="2"/>
  <c r="AB102" i="2"/>
  <c r="AE102" i="2"/>
  <c r="AF102" i="2"/>
  <c r="AG102" i="2"/>
  <c r="AM102" i="2"/>
  <c r="AN102" i="2"/>
  <c r="AO102" i="2"/>
  <c r="AP102" i="2"/>
  <c r="AQ102" i="2"/>
  <c r="AU102" i="2"/>
  <c r="AV102" i="2"/>
  <c r="AW102" i="2"/>
  <c r="AX102" i="2"/>
  <c r="AY102" i="2"/>
  <c r="BC102" i="2"/>
  <c r="BD102" i="2"/>
  <c r="BE102" i="2"/>
  <c r="BF102" i="2"/>
  <c r="BG102" i="2"/>
  <c r="BH102" i="2"/>
  <c r="BK102" i="2"/>
  <c r="BL102" i="2"/>
  <c r="BM102" i="2"/>
  <c r="BN102" i="2"/>
  <c r="BO102" i="2"/>
  <c r="BS102" i="2"/>
  <c r="BT102" i="2"/>
  <c r="BU102" i="2"/>
  <c r="BV102" i="2"/>
  <c r="BW102" i="2"/>
  <c r="BX102" i="2"/>
  <c r="CA102" i="2"/>
  <c r="CB102" i="2"/>
  <c r="CC102" i="2"/>
  <c r="CD102" i="2"/>
  <c r="CE102" i="2"/>
  <c r="CF102" i="2"/>
  <c r="I17" i="3"/>
  <c r="H17" i="3"/>
  <c r="J17" i="3"/>
  <c r="K17" i="3"/>
  <c r="K22" i="3"/>
  <c r="L17" i="3"/>
  <c r="L22" i="3"/>
  <c r="L111" i="3"/>
  <c r="M17" i="3"/>
  <c r="N17" i="3"/>
  <c r="O17" i="3"/>
  <c r="Q17" i="3"/>
  <c r="AI17" i="3"/>
  <c r="G17" i="3"/>
  <c r="AZ17" i="3"/>
  <c r="F17" i="3"/>
  <c r="BQ17" i="3"/>
  <c r="CH17" i="3"/>
  <c r="I18" i="3"/>
  <c r="H18" i="3"/>
  <c r="J18" i="3"/>
  <c r="K18" i="3"/>
  <c r="L18" i="3"/>
  <c r="M18" i="3"/>
  <c r="N18" i="3"/>
  <c r="O18" i="3"/>
  <c r="Q18" i="3"/>
  <c r="AI18" i="3"/>
  <c r="G18" i="3"/>
  <c r="AZ18" i="3"/>
  <c r="F18" i="3"/>
  <c r="BQ18" i="3"/>
  <c r="CH18" i="3"/>
  <c r="I19" i="3"/>
  <c r="H19" i="3"/>
  <c r="J19" i="3"/>
  <c r="K19" i="3"/>
  <c r="L19" i="3"/>
  <c r="M19" i="3"/>
  <c r="N19" i="3"/>
  <c r="O19" i="3"/>
  <c r="O22" i="3"/>
  <c r="Q19" i="3"/>
  <c r="AI19" i="3"/>
  <c r="P19" i="3"/>
  <c r="AZ19" i="3"/>
  <c r="F19" i="3"/>
  <c r="BQ19" i="3"/>
  <c r="CH19" i="3"/>
  <c r="J20" i="3"/>
  <c r="K20" i="3"/>
  <c r="L20" i="3"/>
  <c r="M20" i="3"/>
  <c r="N20" i="3"/>
  <c r="O20" i="3"/>
  <c r="Q20" i="3"/>
  <c r="R20" i="3"/>
  <c r="AI20" i="3"/>
  <c r="F20" i="3"/>
  <c r="AJ20" i="3"/>
  <c r="I20" i="3"/>
  <c r="AR20" i="3"/>
  <c r="AZ20" i="3"/>
  <c r="BQ20" i="3"/>
  <c r="CH20" i="3"/>
  <c r="I21" i="3"/>
  <c r="J21" i="3"/>
  <c r="K21" i="3"/>
  <c r="L21" i="3"/>
  <c r="M21" i="3"/>
  <c r="O21" i="3"/>
  <c r="Q21" i="3"/>
  <c r="Q22" i="3"/>
  <c r="R21" i="3"/>
  <c r="AD21" i="3"/>
  <c r="AH21" i="3"/>
  <c r="AI21" i="3"/>
  <c r="P21" i="3"/>
  <c r="AZ21" i="3"/>
  <c r="BQ21" i="3"/>
  <c r="CH21" i="3"/>
  <c r="CH22" i="3"/>
  <c r="J22" i="3"/>
  <c r="M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I24" i="3"/>
  <c r="J24" i="3"/>
  <c r="K24" i="3"/>
  <c r="L24" i="3"/>
  <c r="H24" i="3"/>
  <c r="M24" i="3"/>
  <c r="N24" i="3"/>
  <c r="O24" i="3"/>
  <c r="Q24" i="3"/>
  <c r="AI24" i="3"/>
  <c r="F24" i="3"/>
  <c r="AZ24" i="3"/>
  <c r="BQ24" i="3"/>
  <c r="BQ29" i="3"/>
  <c r="CH24" i="3"/>
  <c r="I25" i="3"/>
  <c r="J25" i="3"/>
  <c r="K25" i="3"/>
  <c r="L25" i="3"/>
  <c r="H25" i="3"/>
  <c r="M25" i="3"/>
  <c r="N25" i="3"/>
  <c r="O25" i="3"/>
  <c r="Q25" i="3"/>
  <c r="AI25" i="3"/>
  <c r="F25" i="3"/>
  <c r="AZ25" i="3"/>
  <c r="BQ25" i="3"/>
  <c r="G25" i="3"/>
  <c r="CH25" i="3"/>
  <c r="I26" i="3"/>
  <c r="J26" i="3"/>
  <c r="H26" i="3"/>
  <c r="K26" i="3"/>
  <c r="L26" i="3"/>
  <c r="M26" i="3"/>
  <c r="N26" i="3"/>
  <c r="O26" i="3"/>
  <c r="Q26" i="3"/>
  <c r="AI26" i="3"/>
  <c r="F26" i="3"/>
  <c r="AZ26" i="3"/>
  <c r="BQ26" i="3"/>
  <c r="G26" i="3"/>
  <c r="CH26" i="3"/>
  <c r="I27" i="3"/>
  <c r="J27" i="3"/>
  <c r="H27" i="3"/>
  <c r="K27" i="3"/>
  <c r="L27" i="3"/>
  <c r="M27" i="3"/>
  <c r="N27" i="3"/>
  <c r="O27" i="3"/>
  <c r="Q27" i="3"/>
  <c r="AI27" i="3"/>
  <c r="P27" i="3"/>
  <c r="AZ27" i="3"/>
  <c r="BQ27" i="3"/>
  <c r="F27" i="3"/>
  <c r="CH27" i="3"/>
  <c r="CH29" i="3"/>
  <c r="I28" i="3"/>
  <c r="J28" i="3"/>
  <c r="H28" i="3"/>
  <c r="K28" i="3"/>
  <c r="L28" i="3"/>
  <c r="M28" i="3"/>
  <c r="N28" i="3"/>
  <c r="O28" i="3"/>
  <c r="Q28" i="3"/>
  <c r="AI28" i="3"/>
  <c r="P28" i="3"/>
  <c r="AZ28" i="3"/>
  <c r="BQ28" i="3"/>
  <c r="F28" i="3"/>
  <c r="CH28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I31" i="3"/>
  <c r="H31" i="3"/>
  <c r="J31" i="3"/>
  <c r="K31" i="3"/>
  <c r="L31" i="3"/>
  <c r="M31" i="3"/>
  <c r="N31" i="3"/>
  <c r="O31" i="3"/>
  <c r="Q31" i="3"/>
  <c r="AI31" i="3"/>
  <c r="P31" i="3"/>
  <c r="AZ31" i="3"/>
  <c r="AZ37" i="3"/>
  <c r="BQ31" i="3"/>
  <c r="CH31" i="3"/>
  <c r="I32" i="3"/>
  <c r="H32" i="3"/>
  <c r="J32" i="3"/>
  <c r="K32" i="3"/>
  <c r="L32" i="3"/>
  <c r="M32" i="3"/>
  <c r="N32" i="3"/>
  <c r="O32" i="3"/>
  <c r="Q32" i="3"/>
  <c r="AI32" i="3"/>
  <c r="P32" i="3"/>
  <c r="AZ32" i="3"/>
  <c r="F32" i="3"/>
  <c r="BQ32" i="3"/>
  <c r="CH32" i="3"/>
  <c r="I33" i="3"/>
  <c r="H33" i="3"/>
  <c r="J33" i="3"/>
  <c r="K33" i="3"/>
  <c r="L33" i="3"/>
  <c r="M33" i="3"/>
  <c r="N33" i="3"/>
  <c r="O33" i="3"/>
  <c r="Q33" i="3"/>
  <c r="AI33" i="3"/>
  <c r="P33" i="3"/>
  <c r="AZ33" i="3"/>
  <c r="F33" i="3"/>
  <c r="BQ33" i="3"/>
  <c r="CH33" i="3"/>
  <c r="I34" i="3"/>
  <c r="H34" i="3"/>
  <c r="J34" i="3"/>
  <c r="K34" i="3"/>
  <c r="L34" i="3"/>
  <c r="M34" i="3"/>
  <c r="N34" i="3"/>
  <c r="O34" i="3"/>
  <c r="Q34" i="3"/>
  <c r="AI34" i="3"/>
  <c r="P34" i="3"/>
  <c r="AZ34" i="3"/>
  <c r="F34" i="3"/>
  <c r="BQ34" i="3"/>
  <c r="CH34" i="3"/>
  <c r="I35" i="3"/>
  <c r="H35" i="3"/>
  <c r="J35" i="3"/>
  <c r="K35" i="3"/>
  <c r="L35" i="3"/>
  <c r="M35" i="3"/>
  <c r="N35" i="3"/>
  <c r="O35" i="3"/>
  <c r="Q35" i="3"/>
  <c r="AI35" i="3"/>
  <c r="P35" i="3"/>
  <c r="AZ35" i="3"/>
  <c r="F35" i="3"/>
  <c r="BQ35" i="3"/>
  <c r="CH35" i="3"/>
  <c r="I36" i="3"/>
  <c r="H36" i="3"/>
  <c r="J36" i="3"/>
  <c r="K36" i="3"/>
  <c r="L36" i="3"/>
  <c r="M36" i="3"/>
  <c r="N36" i="3"/>
  <c r="O36" i="3"/>
  <c r="Q36" i="3"/>
  <c r="AI36" i="3"/>
  <c r="P36" i="3"/>
  <c r="AZ36" i="3"/>
  <c r="F36" i="3"/>
  <c r="BQ36" i="3"/>
  <c r="CH36" i="3"/>
  <c r="I37" i="3"/>
  <c r="J37" i="3"/>
  <c r="K37" i="3"/>
  <c r="L37" i="3"/>
  <c r="M37" i="3"/>
  <c r="N37" i="3"/>
  <c r="O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I39" i="3"/>
  <c r="J39" i="3"/>
  <c r="H39" i="3"/>
  <c r="K39" i="3"/>
  <c r="L39" i="3"/>
  <c r="M39" i="3"/>
  <c r="N39" i="3"/>
  <c r="O39" i="3"/>
  <c r="Q39" i="3"/>
  <c r="AI39" i="3"/>
  <c r="F39" i="3"/>
  <c r="AZ39" i="3"/>
  <c r="BQ39" i="3"/>
  <c r="CH39" i="3"/>
  <c r="I40" i="3"/>
  <c r="J40" i="3"/>
  <c r="H40" i="3"/>
  <c r="K40" i="3"/>
  <c r="L40" i="3"/>
  <c r="M40" i="3"/>
  <c r="N40" i="3"/>
  <c r="O40" i="3"/>
  <c r="Q40" i="3"/>
  <c r="AI40" i="3"/>
  <c r="AZ40" i="3"/>
  <c r="BQ40" i="3"/>
  <c r="CH40" i="3"/>
  <c r="I41" i="3"/>
  <c r="J41" i="3"/>
  <c r="H41" i="3"/>
  <c r="K41" i="3"/>
  <c r="L41" i="3"/>
  <c r="M41" i="3"/>
  <c r="N41" i="3"/>
  <c r="O41" i="3"/>
  <c r="Q41" i="3"/>
  <c r="AI41" i="3"/>
  <c r="F41" i="3"/>
  <c r="AZ41" i="3"/>
  <c r="BQ41" i="3"/>
  <c r="CH41" i="3"/>
  <c r="I42" i="3"/>
  <c r="J42" i="3"/>
  <c r="H42" i="3"/>
  <c r="K42" i="3"/>
  <c r="L42" i="3"/>
  <c r="M42" i="3"/>
  <c r="N42" i="3"/>
  <c r="O42" i="3"/>
  <c r="Q42" i="3"/>
  <c r="AI42" i="3"/>
  <c r="F42" i="3"/>
  <c r="AZ42" i="3"/>
  <c r="BQ42" i="3"/>
  <c r="CH42" i="3"/>
  <c r="I43" i="3"/>
  <c r="J43" i="3"/>
  <c r="H43" i="3"/>
  <c r="K43" i="3"/>
  <c r="L43" i="3"/>
  <c r="M43" i="3"/>
  <c r="N43" i="3"/>
  <c r="O43" i="3"/>
  <c r="Q43" i="3"/>
  <c r="AI43" i="3"/>
  <c r="F43" i="3"/>
  <c r="AZ43" i="3"/>
  <c r="BQ43" i="3"/>
  <c r="CH43" i="3"/>
  <c r="I44" i="3"/>
  <c r="H44" i="3"/>
  <c r="J44" i="3"/>
  <c r="K44" i="3"/>
  <c r="L44" i="3"/>
  <c r="M44" i="3"/>
  <c r="N44" i="3"/>
  <c r="O44" i="3"/>
  <c r="Q44" i="3"/>
  <c r="AI44" i="3"/>
  <c r="F44" i="3"/>
  <c r="AZ44" i="3"/>
  <c r="BQ44" i="3"/>
  <c r="CH44" i="3"/>
  <c r="J45" i="3"/>
  <c r="K45" i="3"/>
  <c r="L45" i="3"/>
  <c r="N45" i="3"/>
  <c r="O45" i="3"/>
  <c r="R45" i="3"/>
  <c r="S45" i="3"/>
  <c r="I45" i="3"/>
  <c r="AA45" i="3"/>
  <c r="AB45" i="3"/>
  <c r="AB54" i="3"/>
  <c r="AH45" i="3"/>
  <c r="AI45" i="3"/>
  <c r="P45" i="3"/>
  <c r="AZ45" i="3"/>
  <c r="BQ45" i="3"/>
  <c r="CH45" i="3"/>
  <c r="I46" i="3"/>
  <c r="J46" i="3"/>
  <c r="K46" i="3"/>
  <c r="L46" i="3"/>
  <c r="N46" i="3"/>
  <c r="O46" i="3"/>
  <c r="Q46" i="3"/>
  <c r="R46" i="3"/>
  <c r="S46" i="3"/>
  <c r="AA46" i="3"/>
  <c r="AB46" i="3"/>
  <c r="F46" i="3"/>
  <c r="AH46" i="3"/>
  <c r="AI46" i="3"/>
  <c r="P46" i="3"/>
  <c r="AZ46" i="3"/>
  <c r="BQ46" i="3"/>
  <c r="CH46" i="3"/>
  <c r="J47" i="3"/>
  <c r="K47" i="3"/>
  <c r="K54" i="3"/>
  <c r="L47" i="3"/>
  <c r="M47" i="3"/>
  <c r="N47" i="3"/>
  <c r="O47" i="3"/>
  <c r="R47" i="3"/>
  <c r="AI47" i="3"/>
  <c r="F47" i="3"/>
  <c r="AJ47" i="3"/>
  <c r="I47" i="3"/>
  <c r="H47" i="3"/>
  <c r="AR47" i="3"/>
  <c r="AS47" i="3"/>
  <c r="AY47" i="3"/>
  <c r="Q47" i="3"/>
  <c r="AZ47" i="3"/>
  <c r="P47" i="3"/>
  <c r="BQ47" i="3"/>
  <c r="CH47" i="3"/>
  <c r="I48" i="3"/>
  <c r="J48" i="3"/>
  <c r="K48" i="3"/>
  <c r="H48" i="3"/>
  <c r="L48" i="3"/>
  <c r="M48" i="3"/>
  <c r="N48" i="3"/>
  <c r="N54" i="3"/>
  <c r="O48" i="3"/>
  <c r="O54" i="3"/>
  <c r="Q48" i="3"/>
  <c r="AI48" i="3"/>
  <c r="AZ48" i="3"/>
  <c r="F48" i="3"/>
  <c r="BQ48" i="3"/>
  <c r="CH48" i="3"/>
  <c r="J49" i="3"/>
  <c r="K49" i="3"/>
  <c r="L49" i="3"/>
  <c r="N49" i="3"/>
  <c r="O49" i="3"/>
  <c r="R49" i="3"/>
  <c r="AI49" i="3"/>
  <c r="AJ49" i="3"/>
  <c r="I49" i="3"/>
  <c r="AR49" i="3"/>
  <c r="AS49" i="3"/>
  <c r="M49" i="3"/>
  <c r="AY49" i="3"/>
  <c r="AY54" i="3"/>
  <c r="BQ49" i="3"/>
  <c r="CH49" i="3"/>
  <c r="I50" i="3"/>
  <c r="H50" i="3"/>
  <c r="J50" i="3"/>
  <c r="K50" i="3"/>
  <c r="L50" i="3"/>
  <c r="N50" i="3"/>
  <c r="O50" i="3"/>
  <c r="Q50" i="3"/>
  <c r="R50" i="3"/>
  <c r="AI50" i="3"/>
  <c r="P50" i="3"/>
  <c r="AZ50" i="3"/>
  <c r="BA50" i="3"/>
  <c r="BI50" i="3"/>
  <c r="G50" i="3"/>
  <c r="BJ50" i="3"/>
  <c r="M50" i="3"/>
  <c r="BP50" i="3"/>
  <c r="BQ50" i="3"/>
  <c r="CH50" i="3"/>
  <c r="I51" i="3"/>
  <c r="H51" i="3"/>
  <c r="J51" i="3"/>
  <c r="K51" i="3"/>
  <c r="L51" i="3"/>
  <c r="L54" i="3"/>
  <c r="M51" i="3"/>
  <c r="N51" i="3"/>
  <c r="O51" i="3"/>
  <c r="Q51" i="3"/>
  <c r="R51" i="3"/>
  <c r="AI51" i="3"/>
  <c r="G51" i="3"/>
  <c r="AZ51" i="3"/>
  <c r="F51" i="3"/>
  <c r="BA51" i="3"/>
  <c r="BI51" i="3"/>
  <c r="BJ51" i="3"/>
  <c r="BP51" i="3"/>
  <c r="BQ51" i="3"/>
  <c r="CH51" i="3"/>
  <c r="J52" i="3"/>
  <c r="K52" i="3"/>
  <c r="L52" i="3"/>
  <c r="N52" i="3"/>
  <c r="O52" i="3"/>
  <c r="R52" i="3"/>
  <c r="AI52" i="3"/>
  <c r="AZ52" i="3"/>
  <c r="BA52" i="3"/>
  <c r="I52" i="3"/>
  <c r="BI52" i="3"/>
  <c r="BJ52" i="3"/>
  <c r="M52" i="3"/>
  <c r="BP52" i="3"/>
  <c r="BP54" i="3"/>
  <c r="CH52" i="3"/>
  <c r="J53" i="3"/>
  <c r="J54" i="3"/>
  <c r="K53" i="3"/>
  <c r="L53" i="3"/>
  <c r="N53" i="3"/>
  <c r="O53" i="3"/>
  <c r="R53" i="3"/>
  <c r="R54" i="3"/>
  <c r="R111" i="3"/>
  <c r="AI53" i="3"/>
  <c r="AZ53" i="3"/>
  <c r="BA53" i="3"/>
  <c r="I53" i="3"/>
  <c r="BI53" i="3"/>
  <c r="BQ53" i="3"/>
  <c r="BJ53" i="3"/>
  <c r="M53" i="3"/>
  <c r="BP53" i="3"/>
  <c r="Q53" i="3"/>
  <c r="CH53" i="3"/>
  <c r="CH54" i="3"/>
  <c r="S54" i="3"/>
  <c r="T54" i="3"/>
  <c r="U54" i="3"/>
  <c r="V54" i="3"/>
  <c r="W54" i="3"/>
  <c r="X54" i="3"/>
  <c r="Y54" i="3"/>
  <c r="Z54" i="3"/>
  <c r="AA54" i="3"/>
  <c r="AC54" i="3"/>
  <c r="AD54" i="3"/>
  <c r="AE54" i="3"/>
  <c r="AF54" i="3"/>
  <c r="AG54" i="3"/>
  <c r="AH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BA54" i="3"/>
  <c r="BB54" i="3"/>
  <c r="BC54" i="3"/>
  <c r="BD54" i="3"/>
  <c r="BE54" i="3"/>
  <c r="BF54" i="3"/>
  <c r="BG54" i="3"/>
  <c r="BH54" i="3"/>
  <c r="BI54" i="3"/>
  <c r="BK54" i="3"/>
  <c r="BL54" i="3"/>
  <c r="BM54" i="3"/>
  <c r="BN54" i="3"/>
  <c r="BO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I56" i="3"/>
  <c r="H56" i="3"/>
  <c r="J56" i="3"/>
  <c r="K56" i="3"/>
  <c r="L56" i="3"/>
  <c r="M56" i="3"/>
  <c r="N56" i="3"/>
  <c r="O56" i="3"/>
  <c r="Q56" i="3"/>
  <c r="AI56" i="3"/>
  <c r="G56" i="3"/>
  <c r="AZ56" i="3"/>
  <c r="BQ56" i="3"/>
  <c r="F56" i="3"/>
  <c r="CH56" i="3"/>
  <c r="I57" i="3"/>
  <c r="H57" i="3"/>
  <c r="J57" i="3"/>
  <c r="K57" i="3"/>
  <c r="L57" i="3"/>
  <c r="M57" i="3"/>
  <c r="N57" i="3"/>
  <c r="O57" i="3"/>
  <c r="Q57" i="3"/>
  <c r="AI57" i="3"/>
  <c r="AZ57" i="3"/>
  <c r="BQ57" i="3"/>
  <c r="F57" i="3"/>
  <c r="CH57" i="3"/>
  <c r="I58" i="3"/>
  <c r="H58" i="3"/>
  <c r="J58" i="3"/>
  <c r="K58" i="3"/>
  <c r="L58" i="3"/>
  <c r="M58" i="3"/>
  <c r="N58" i="3"/>
  <c r="O58" i="3"/>
  <c r="Q58" i="3"/>
  <c r="AI58" i="3"/>
  <c r="AZ58" i="3"/>
  <c r="P58" i="3"/>
  <c r="BQ58" i="3"/>
  <c r="F58" i="3"/>
  <c r="CH58" i="3"/>
  <c r="I59" i="3"/>
  <c r="H59" i="3"/>
  <c r="J59" i="3"/>
  <c r="K59" i="3"/>
  <c r="L59" i="3"/>
  <c r="M59" i="3"/>
  <c r="N59" i="3"/>
  <c r="O59" i="3"/>
  <c r="Q59" i="3"/>
  <c r="AI59" i="3"/>
  <c r="AZ59" i="3"/>
  <c r="BQ59" i="3"/>
  <c r="CH59" i="3"/>
  <c r="I60" i="3"/>
  <c r="H60" i="3"/>
  <c r="J60" i="3"/>
  <c r="K60" i="3"/>
  <c r="L60" i="3"/>
  <c r="M60" i="3"/>
  <c r="N60" i="3"/>
  <c r="O60" i="3"/>
  <c r="Q60" i="3"/>
  <c r="AI60" i="3"/>
  <c r="AZ60" i="3"/>
  <c r="BQ60" i="3"/>
  <c r="CH60" i="3"/>
  <c r="I61" i="3"/>
  <c r="H61" i="3"/>
  <c r="J61" i="3"/>
  <c r="K61" i="3"/>
  <c r="L61" i="3"/>
  <c r="M61" i="3"/>
  <c r="N61" i="3"/>
  <c r="O61" i="3"/>
  <c r="Q61" i="3"/>
  <c r="AI61" i="3"/>
  <c r="P61" i="3"/>
  <c r="AZ61" i="3"/>
  <c r="BQ61" i="3"/>
  <c r="CH61" i="3"/>
  <c r="I62" i="3"/>
  <c r="H62" i="3"/>
  <c r="J62" i="3"/>
  <c r="K62" i="3"/>
  <c r="L62" i="3"/>
  <c r="M62" i="3"/>
  <c r="N62" i="3"/>
  <c r="O62" i="3"/>
  <c r="Q62" i="3"/>
  <c r="AI62" i="3"/>
  <c r="AZ62" i="3"/>
  <c r="BQ62" i="3"/>
  <c r="CH62" i="3"/>
  <c r="I63" i="3"/>
  <c r="H63" i="3"/>
  <c r="J63" i="3"/>
  <c r="K63" i="3"/>
  <c r="L63" i="3"/>
  <c r="M63" i="3"/>
  <c r="N63" i="3"/>
  <c r="O63" i="3"/>
  <c r="Q63" i="3"/>
  <c r="AI63" i="3"/>
  <c r="P63" i="3"/>
  <c r="AZ63" i="3"/>
  <c r="BQ63" i="3"/>
  <c r="CH63" i="3"/>
  <c r="I64" i="3"/>
  <c r="H64" i="3"/>
  <c r="J64" i="3"/>
  <c r="K64" i="3"/>
  <c r="L64" i="3"/>
  <c r="M64" i="3"/>
  <c r="N64" i="3"/>
  <c r="O64" i="3"/>
  <c r="Q64" i="3"/>
  <c r="AI64" i="3"/>
  <c r="AZ64" i="3"/>
  <c r="BQ64" i="3"/>
  <c r="CH64" i="3"/>
  <c r="I65" i="3"/>
  <c r="H65" i="3"/>
  <c r="J65" i="3"/>
  <c r="K65" i="3"/>
  <c r="L65" i="3"/>
  <c r="M65" i="3"/>
  <c r="N65" i="3"/>
  <c r="O65" i="3"/>
  <c r="Q65" i="3"/>
  <c r="AI65" i="3"/>
  <c r="P65" i="3"/>
  <c r="AZ65" i="3"/>
  <c r="BQ65" i="3"/>
  <c r="CH65" i="3"/>
  <c r="F66" i="3"/>
  <c r="I66" i="3"/>
  <c r="J66" i="3"/>
  <c r="K66" i="3"/>
  <c r="L66" i="3"/>
  <c r="M66" i="3"/>
  <c r="N66" i="3"/>
  <c r="O66" i="3"/>
  <c r="Q66" i="3"/>
  <c r="AI66" i="3"/>
  <c r="P66" i="3"/>
  <c r="AZ66" i="3"/>
  <c r="BQ66" i="3"/>
  <c r="G66" i="3"/>
  <c r="CH66" i="3"/>
  <c r="G67" i="3"/>
  <c r="I67" i="3"/>
  <c r="J67" i="3"/>
  <c r="K67" i="3"/>
  <c r="L67" i="3"/>
  <c r="M67" i="3"/>
  <c r="N67" i="3"/>
  <c r="O67" i="3"/>
  <c r="Q67" i="3"/>
  <c r="AI67" i="3"/>
  <c r="AZ67" i="3"/>
  <c r="BQ67" i="3"/>
  <c r="F67" i="3"/>
  <c r="CH67" i="3"/>
  <c r="F68" i="3"/>
  <c r="G68" i="3"/>
  <c r="I68" i="3"/>
  <c r="J68" i="3"/>
  <c r="K68" i="3"/>
  <c r="L68" i="3"/>
  <c r="M68" i="3"/>
  <c r="N68" i="3"/>
  <c r="O68" i="3"/>
  <c r="Q68" i="3"/>
  <c r="AI68" i="3"/>
  <c r="P68" i="3"/>
  <c r="AZ68" i="3"/>
  <c r="BQ68" i="3"/>
  <c r="CH68" i="3"/>
  <c r="F69" i="3"/>
  <c r="G69" i="3"/>
  <c r="I69" i="3"/>
  <c r="J69" i="3"/>
  <c r="K69" i="3"/>
  <c r="L69" i="3"/>
  <c r="M69" i="3"/>
  <c r="N69" i="3"/>
  <c r="O69" i="3"/>
  <c r="Q69" i="3"/>
  <c r="AI69" i="3"/>
  <c r="P69" i="3"/>
  <c r="AZ69" i="3"/>
  <c r="BQ69" i="3"/>
  <c r="CH69" i="3"/>
  <c r="G70" i="3"/>
  <c r="I70" i="3"/>
  <c r="J70" i="3"/>
  <c r="K70" i="3"/>
  <c r="L70" i="3"/>
  <c r="M70" i="3"/>
  <c r="N70" i="3"/>
  <c r="O70" i="3"/>
  <c r="Q70" i="3"/>
  <c r="AI70" i="3"/>
  <c r="P70" i="3"/>
  <c r="AZ70" i="3"/>
  <c r="BQ70" i="3"/>
  <c r="F70" i="3"/>
  <c r="CH70" i="3"/>
  <c r="G71" i="3"/>
  <c r="I71" i="3"/>
  <c r="J71" i="3"/>
  <c r="K71" i="3"/>
  <c r="L71" i="3"/>
  <c r="M71" i="3"/>
  <c r="N71" i="3"/>
  <c r="O71" i="3"/>
  <c r="Q71" i="3"/>
  <c r="AI71" i="3"/>
  <c r="AZ71" i="3"/>
  <c r="BQ71" i="3"/>
  <c r="F71" i="3"/>
  <c r="CH71" i="3"/>
  <c r="F72" i="3"/>
  <c r="G72" i="3"/>
  <c r="I72" i="3"/>
  <c r="J72" i="3"/>
  <c r="K72" i="3"/>
  <c r="L72" i="3"/>
  <c r="M72" i="3"/>
  <c r="N72" i="3"/>
  <c r="O72" i="3"/>
  <c r="Q72" i="3"/>
  <c r="AI72" i="3"/>
  <c r="P72" i="3"/>
  <c r="AZ72" i="3"/>
  <c r="BQ72" i="3"/>
  <c r="CH72" i="3"/>
  <c r="F73" i="3"/>
  <c r="G73" i="3"/>
  <c r="I73" i="3"/>
  <c r="J73" i="3"/>
  <c r="K73" i="3"/>
  <c r="L73" i="3"/>
  <c r="M73" i="3"/>
  <c r="N73" i="3"/>
  <c r="O73" i="3"/>
  <c r="Q73" i="3"/>
  <c r="AI73" i="3"/>
  <c r="P73" i="3"/>
  <c r="AZ73" i="3"/>
  <c r="BQ73" i="3"/>
  <c r="CH73" i="3"/>
  <c r="G74" i="3"/>
  <c r="I74" i="3"/>
  <c r="J74" i="3"/>
  <c r="K74" i="3"/>
  <c r="L74" i="3"/>
  <c r="M74" i="3"/>
  <c r="N74" i="3"/>
  <c r="O74" i="3"/>
  <c r="Q74" i="3"/>
  <c r="AI74" i="3"/>
  <c r="P74" i="3"/>
  <c r="AZ74" i="3"/>
  <c r="BQ74" i="3"/>
  <c r="F74" i="3"/>
  <c r="CH74" i="3"/>
  <c r="G75" i="3"/>
  <c r="I75" i="3"/>
  <c r="J75" i="3"/>
  <c r="K75" i="3"/>
  <c r="L75" i="3"/>
  <c r="M75" i="3"/>
  <c r="N75" i="3"/>
  <c r="O75" i="3"/>
  <c r="Q75" i="3"/>
  <c r="AI75" i="3"/>
  <c r="AZ75" i="3"/>
  <c r="BQ75" i="3"/>
  <c r="F75" i="3"/>
  <c r="CH75" i="3"/>
  <c r="F76" i="3"/>
  <c r="G76" i="3"/>
  <c r="I76" i="3"/>
  <c r="J76" i="3"/>
  <c r="K76" i="3"/>
  <c r="L76" i="3"/>
  <c r="M76" i="3"/>
  <c r="N76" i="3"/>
  <c r="O76" i="3"/>
  <c r="Q76" i="3"/>
  <c r="AI76" i="3"/>
  <c r="AZ76" i="3"/>
  <c r="BQ76" i="3"/>
  <c r="CH76" i="3"/>
  <c r="F77" i="3"/>
  <c r="G77" i="3"/>
  <c r="I77" i="3"/>
  <c r="J77" i="3"/>
  <c r="K77" i="3"/>
  <c r="L77" i="3"/>
  <c r="M77" i="3"/>
  <c r="N77" i="3"/>
  <c r="O77" i="3"/>
  <c r="Q77" i="3"/>
  <c r="AI77" i="3"/>
  <c r="AZ77" i="3"/>
  <c r="BQ77" i="3"/>
  <c r="CH77" i="3"/>
  <c r="G78" i="3"/>
  <c r="I78" i="3"/>
  <c r="J78" i="3"/>
  <c r="K78" i="3"/>
  <c r="L78" i="3"/>
  <c r="M78" i="3"/>
  <c r="N78" i="3"/>
  <c r="O78" i="3"/>
  <c r="Q78" i="3"/>
  <c r="AI78" i="3"/>
  <c r="AZ78" i="3"/>
  <c r="BQ78" i="3"/>
  <c r="F78" i="3"/>
  <c r="CH78" i="3"/>
  <c r="G79" i="3"/>
  <c r="I79" i="3"/>
  <c r="J79" i="3"/>
  <c r="K79" i="3"/>
  <c r="L79" i="3"/>
  <c r="M79" i="3"/>
  <c r="N79" i="3"/>
  <c r="O79" i="3"/>
  <c r="Q79" i="3"/>
  <c r="AI79" i="3"/>
  <c r="AZ79" i="3"/>
  <c r="BQ79" i="3"/>
  <c r="F79" i="3"/>
  <c r="CH79" i="3"/>
  <c r="G80" i="3"/>
  <c r="I80" i="3"/>
  <c r="J80" i="3"/>
  <c r="K80" i="3"/>
  <c r="L80" i="3"/>
  <c r="M80" i="3"/>
  <c r="N80" i="3"/>
  <c r="O80" i="3"/>
  <c r="Q80" i="3"/>
  <c r="AI80" i="3"/>
  <c r="F80" i="3"/>
  <c r="AZ80" i="3"/>
  <c r="BQ80" i="3"/>
  <c r="CH80" i="3"/>
  <c r="I81" i="3"/>
  <c r="J81" i="3"/>
  <c r="K81" i="3"/>
  <c r="L81" i="3"/>
  <c r="M81" i="3"/>
  <c r="N81" i="3"/>
  <c r="O81" i="3"/>
  <c r="Q81" i="3"/>
  <c r="AI81" i="3"/>
  <c r="AZ81" i="3"/>
  <c r="F81" i="3"/>
  <c r="BQ81" i="3"/>
  <c r="CH81" i="3"/>
  <c r="I82" i="3"/>
  <c r="J82" i="3"/>
  <c r="K82" i="3"/>
  <c r="L82" i="3"/>
  <c r="M82" i="3"/>
  <c r="N82" i="3"/>
  <c r="O82" i="3"/>
  <c r="Q82" i="3"/>
  <c r="AI82" i="3"/>
  <c r="AZ82" i="3"/>
  <c r="G82" i="3"/>
  <c r="BQ82" i="3"/>
  <c r="CH82" i="3"/>
  <c r="G83" i="3"/>
  <c r="I83" i="3"/>
  <c r="J83" i="3"/>
  <c r="K83" i="3"/>
  <c r="L83" i="3"/>
  <c r="M83" i="3"/>
  <c r="N83" i="3"/>
  <c r="O83" i="3"/>
  <c r="Q83" i="3"/>
  <c r="AI83" i="3"/>
  <c r="AZ83" i="3"/>
  <c r="F83" i="3"/>
  <c r="BQ83" i="3"/>
  <c r="CH83" i="3"/>
  <c r="G84" i="3"/>
  <c r="I84" i="3"/>
  <c r="J84" i="3"/>
  <c r="K84" i="3"/>
  <c r="L84" i="3"/>
  <c r="M84" i="3"/>
  <c r="N84" i="3"/>
  <c r="O84" i="3"/>
  <c r="Q84" i="3"/>
  <c r="AI84" i="3"/>
  <c r="F84" i="3"/>
  <c r="AZ84" i="3"/>
  <c r="BQ84" i="3"/>
  <c r="CH84" i="3"/>
  <c r="I85" i="3"/>
  <c r="H85" i="3"/>
  <c r="J85" i="3"/>
  <c r="K85" i="3"/>
  <c r="L85" i="3"/>
  <c r="M85" i="3"/>
  <c r="N85" i="3"/>
  <c r="O85" i="3"/>
  <c r="Q85" i="3"/>
  <c r="AI85" i="3"/>
  <c r="F85" i="3"/>
  <c r="AZ85" i="3"/>
  <c r="G85" i="3"/>
  <c r="BQ85" i="3"/>
  <c r="CH85" i="3"/>
  <c r="I86" i="3"/>
  <c r="H86" i="3"/>
  <c r="J86" i="3"/>
  <c r="K86" i="3"/>
  <c r="L86" i="3"/>
  <c r="M86" i="3"/>
  <c r="N86" i="3"/>
  <c r="O86" i="3"/>
  <c r="Q86" i="3"/>
  <c r="AI86" i="3"/>
  <c r="F86" i="3"/>
  <c r="AZ86" i="3"/>
  <c r="G86" i="3"/>
  <c r="BQ86" i="3"/>
  <c r="CH86" i="3"/>
  <c r="I87" i="3"/>
  <c r="H87" i="3"/>
  <c r="J87" i="3"/>
  <c r="K87" i="3"/>
  <c r="L87" i="3"/>
  <c r="M87" i="3"/>
  <c r="N87" i="3"/>
  <c r="O87" i="3"/>
  <c r="Q87" i="3"/>
  <c r="AI87" i="3"/>
  <c r="P87" i="3"/>
  <c r="AZ87" i="3"/>
  <c r="F87" i="3"/>
  <c r="BQ87" i="3"/>
  <c r="CH87" i="3"/>
  <c r="I88" i="3"/>
  <c r="H88" i="3"/>
  <c r="J88" i="3"/>
  <c r="K88" i="3"/>
  <c r="L88" i="3"/>
  <c r="M88" i="3"/>
  <c r="N88" i="3"/>
  <c r="O88" i="3"/>
  <c r="Q88" i="3"/>
  <c r="AI88" i="3"/>
  <c r="P88" i="3"/>
  <c r="AZ88" i="3"/>
  <c r="F88" i="3"/>
  <c r="BQ88" i="3"/>
  <c r="CH88" i="3"/>
  <c r="I89" i="3"/>
  <c r="H89" i="3"/>
  <c r="J89" i="3"/>
  <c r="K89" i="3"/>
  <c r="L89" i="3"/>
  <c r="M89" i="3"/>
  <c r="N89" i="3"/>
  <c r="O89" i="3"/>
  <c r="Q89" i="3"/>
  <c r="AI89" i="3"/>
  <c r="P89" i="3"/>
  <c r="AZ89" i="3"/>
  <c r="F89" i="3"/>
  <c r="BQ89" i="3"/>
  <c r="CH89" i="3"/>
  <c r="I90" i="3"/>
  <c r="H90" i="3"/>
  <c r="J90" i="3"/>
  <c r="K90" i="3"/>
  <c r="L90" i="3"/>
  <c r="M90" i="3"/>
  <c r="N90" i="3"/>
  <c r="O90" i="3"/>
  <c r="Q90" i="3"/>
  <c r="AI90" i="3"/>
  <c r="P90" i="3"/>
  <c r="AZ90" i="3"/>
  <c r="F90" i="3"/>
  <c r="BQ90" i="3"/>
  <c r="CH90" i="3"/>
  <c r="I91" i="3"/>
  <c r="H91" i="3"/>
  <c r="J91" i="3"/>
  <c r="K91" i="3"/>
  <c r="L91" i="3"/>
  <c r="M91" i="3"/>
  <c r="N91" i="3"/>
  <c r="O91" i="3"/>
  <c r="Q91" i="3"/>
  <c r="AI91" i="3"/>
  <c r="P91" i="3"/>
  <c r="AZ91" i="3"/>
  <c r="F91" i="3"/>
  <c r="BQ91" i="3"/>
  <c r="CH91" i="3"/>
  <c r="G92" i="3"/>
  <c r="I92" i="3"/>
  <c r="H92" i="3"/>
  <c r="J92" i="3"/>
  <c r="K92" i="3"/>
  <c r="L92" i="3"/>
  <c r="M92" i="3"/>
  <c r="N92" i="3"/>
  <c r="O92" i="3"/>
  <c r="Q92" i="3"/>
  <c r="AI92" i="3"/>
  <c r="P92" i="3"/>
  <c r="AZ92" i="3"/>
  <c r="F92" i="3"/>
  <c r="BQ92" i="3"/>
  <c r="CH92" i="3"/>
  <c r="G93" i="3"/>
  <c r="I93" i="3"/>
  <c r="H93" i="3"/>
  <c r="J93" i="3"/>
  <c r="K93" i="3"/>
  <c r="L93" i="3"/>
  <c r="M93" i="3"/>
  <c r="N93" i="3"/>
  <c r="O93" i="3"/>
  <c r="Q93" i="3"/>
  <c r="AI93" i="3"/>
  <c r="P93" i="3"/>
  <c r="AZ93" i="3"/>
  <c r="F93" i="3"/>
  <c r="BQ93" i="3"/>
  <c r="CH93" i="3"/>
  <c r="G94" i="3"/>
  <c r="I94" i="3"/>
  <c r="H94" i="3"/>
  <c r="J94" i="3"/>
  <c r="K94" i="3"/>
  <c r="L94" i="3"/>
  <c r="M94" i="3"/>
  <c r="N94" i="3"/>
  <c r="O94" i="3"/>
  <c r="Q94" i="3"/>
  <c r="AI94" i="3"/>
  <c r="P94" i="3"/>
  <c r="AZ94" i="3"/>
  <c r="F94" i="3"/>
  <c r="BQ94" i="3"/>
  <c r="CH94" i="3"/>
  <c r="G95" i="3"/>
  <c r="I95" i="3"/>
  <c r="H95" i="3"/>
  <c r="J95" i="3"/>
  <c r="K95" i="3"/>
  <c r="L95" i="3"/>
  <c r="M95" i="3"/>
  <c r="N95" i="3"/>
  <c r="O95" i="3"/>
  <c r="Q95" i="3"/>
  <c r="AI95" i="3"/>
  <c r="P95" i="3"/>
  <c r="AZ95" i="3"/>
  <c r="F95" i="3"/>
  <c r="BQ95" i="3"/>
  <c r="CH95" i="3"/>
  <c r="G96" i="3"/>
  <c r="I96" i="3"/>
  <c r="H96" i="3"/>
  <c r="J96" i="3"/>
  <c r="K96" i="3"/>
  <c r="L96" i="3"/>
  <c r="M96" i="3"/>
  <c r="N96" i="3"/>
  <c r="O96" i="3"/>
  <c r="Q96" i="3"/>
  <c r="AI96" i="3"/>
  <c r="P96" i="3"/>
  <c r="AZ96" i="3"/>
  <c r="F96" i="3"/>
  <c r="BQ96" i="3"/>
  <c r="CH96" i="3"/>
  <c r="F97" i="3"/>
  <c r="G97" i="3"/>
  <c r="I97" i="3"/>
  <c r="H97" i="3"/>
  <c r="J97" i="3"/>
  <c r="K97" i="3"/>
  <c r="L97" i="3"/>
  <c r="M97" i="3"/>
  <c r="N97" i="3"/>
  <c r="O97" i="3"/>
  <c r="Q97" i="3"/>
  <c r="AI97" i="3"/>
  <c r="P97" i="3"/>
  <c r="AZ97" i="3"/>
  <c r="BQ97" i="3"/>
  <c r="CH97" i="3"/>
  <c r="F98" i="3"/>
  <c r="G98" i="3"/>
  <c r="I98" i="3"/>
  <c r="H98" i="3"/>
  <c r="J98" i="3"/>
  <c r="K98" i="3"/>
  <c r="L98" i="3"/>
  <c r="M98" i="3"/>
  <c r="N98" i="3"/>
  <c r="O98" i="3"/>
  <c r="Q98" i="3"/>
  <c r="AI98" i="3"/>
  <c r="P98" i="3"/>
  <c r="AZ98" i="3"/>
  <c r="BQ98" i="3"/>
  <c r="CH98" i="3"/>
  <c r="F99" i="3"/>
  <c r="G99" i="3"/>
  <c r="I99" i="3"/>
  <c r="H99" i="3"/>
  <c r="J99" i="3"/>
  <c r="K99" i="3"/>
  <c r="L99" i="3"/>
  <c r="M99" i="3"/>
  <c r="N99" i="3"/>
  <c r="O99" i="3"/>
  <c r="Q99" i="3"/>
  <c r="AI99" i="3"/>
  <c r="P99" i="3"/>
  <c r="AZ99" i="3"/>
  <c r="BQ99" i="3"/>
  <c r="CH99" i="3"/>
  <c r="F100" i="3"/>
  <c r="G100" i="3"/>
  <c r="I100" i="3"/>
  <c r="H100" i="3"/>
  <c r="J100" i="3"/>
  <c r="K100" i="3"/>
  <c r="L100" i="3"/>
  <c r="M100" i="3"/>
  <c r="N100" i="3"/>
  <c r="O100" i="3"/>
  <c r="Q100" i="3"/>
  <c r="AI100" i="3"/>
  <c r="P100" i="3"/>
  <c r="AZ100" i="3"/>
  <c r="BQ100" i="3"/>
  <c r="CH100" i="3"/>
  <c r="F101" i="3"/>
  <c r="G101" i="3"/>
  <c r="I101" i="3"/>
  <c r="H101" i="3"/>
  <c r="J101" i="3"/>
  <c r="K101" i="3"/>
  <c r="L101" i="3"/>
  <c r="M101" i="3"/>
  <c r="N101" i="3"/>
  <c r="O101" i="3"/>
  <c r="Q101" i="3"/>
  <c r="AI101" i="3"/>
  <c r="P101" i="3"/>
  <c r="AZ101" i="3"/>
  <c r="BQ101" i="3"/>
  <c r="CH101" i="3"/>
  <c r="F102" i="3"/>
  <c r="G102" i="3"/>
  <c r="I102" i="3"/>
  <c r="H102" i="3"/>
  <c r="J102" i="3"/>
  <c r="K102" i="3"/>
  <c r="L102" i="3"/>
  <c r="M102" i="3"/>
  <c r="N102" i="3"/>
  <c r="O102" i="3"/>
  <c r="Q102" i="3"/>
  <c r="AI102" i="3"/>
  <c r="P102" i="3"/>
  <c r="AZ102" i="3"/>
  <c r="BQ102" i="3"/>
  <c r="CH102" i="3"/>
  <c r="F103" i="3"/>
  <c r="G103" i="3"/>
  <c r="I103" i="3"/>
  <c r="H103" i="3"/>
  <c r="J103" i="3"/>
  <c r="K103" i="3"/>
  <c r="L103" i="3"/>
  <c r="M103" i="3"/>
  <c r="N103" i="3"/>
  <c r="O103" i="3"/>
  <c r="Q103" i="3"/>
  <c r="AI103" i="3"/>
  <c r="P103" i="3"/>
  <c r="AZ103" i="3"/>
  <c r="BQ103" i="3"/>
  <c r="CH103" i="3"/>
  <c r="F105" i="3"/>
  <c r="G105" i="3"/>
  <c r="I105" i="3"/>
  <c r="H105" i="3"/>
  <c r="H106" i="3"/>
  <c r="J105" i="3"/>
  <c r="K105" i="3"/>
  <c r="L105" i="3"/>
  <c r="M105" i="3"/>
  <c r="N105" i="3"/>
  <c r="O105" i="3"/>
  <c r="Q105" i="3"/>
  <c r="AI105" i="3"/>
  <c r="P105" i="3"/>
  <c r="P106" i="3"/>
  <c r="AZ105" i="3"/>
  <c r="AZ106" i="3"/>
  <c r="BQ105" i="3"/>
  <c r="CH105" i="3"/>
  <c r="F106" i="3"/>
  <c r="G106" i="3"/>
  <c r="I106" i="3"/>
  <c r="J106" i="3"/>
  <c r="K106" i="3"/>
  <c r="L106" i="3"/>
  <c r="M106" i="3"/>
  <c r="N106" i="3"/>
  <c r="O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BZ111" i="3"/>
  <c r="CA106" i="3"/>
  <c r="CB106" i="3"/>
  <c r="CC106" i="3"/>
  <c r="CD106" i="3"/>
  <c r="CE106" i="3"/>
  <c r="CF106" i="3"/>
  <c r="CG106" i="3"/>
  <c r="CH106" i="3"/>
  <c r="CH111" i="3"/>
  <c r="F108" i="3"/>
  <c r="H108" i="3"/>
  <c r="I108" i="3"/>
  <c r="J108" i="3"/>
  <c r="K108" i="3"/>
  <c r="L108" i="3"/>
  <c r="M108" i="3"/>
  <c r="N108" i="3"/>
  <c r="O108" i="3"/>
  <c r="P108" i="3"/>
  <c r="Q108" i="3"/>
  <c r="AI108" i="3"/>
  <c r="AI110" i="3"/>
  <c r="AZ108" i="3"/>
  <c r="BQ108" i="3"/>
  <c r="CH108" i="3"/>
  <c r="F109" i="3"/>
  <c r="H109" i="3"/>
  <c r="I109" i="3"/>
  <c r="J109" i="3"/>
  <c r="K109" i="3"/>
  <c r="L109" i="3"/>
  <c r="M109" i="3"/>
  <c r="N109" i="3"/>
  <c r="O109" i="3"/>
  <c r="P109" i="3"/>
  <c r="Q109" i="3"/>
  <c r="AI109" i="3"/>
  <c r="G109" i="3"/>
  <c r="AZ109" i="3"/>
  <c r="BQ109" i="3"/>
  <c r="CH109" i="3"/>
  <c r="F110" i="3"/>
  <c r="H110" i="3"/>
  <c r="I110" i="3"/>
  <c r="J110" i="3"/>
  <c r="J111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V111" i="3"/>
  <c r="W110" i="3"/>
  <c r="X110" i="3"/>
  <c r="X111" i="3"/>
  <c r="Y110" i="3"/>
  <c r="Z110" i="3"/>
  <c r="Z111" i="3"/>
  <c r="AA110" i="3"/>
  <c r="AB110" i="3"/>
  <c r="AC110" i="3"/>
  <c r="AD110" i="3"/>
  <c r="AD111" i="3"/>
  <c r="AE110" i="3"/>
  <c r="AF110" i="3"/>
  <c r="AF111" i="3"/>
  <c r="AG110" i="3"/>
  <c r="AH110" i="3"/>
  <c r="AJ110" i="3"/>
  <c r="AK110" i="3"/>
  <c r="AL110" i="3"/>
  <c r="AL111" i="3"/>
  <c r="AM110" i="3"/>
  <c r="AN110" i="3"/>
  <c r="AN111" i="3"/>
  <c r="AO110" i="3"/>
  <c r="AP110" i="3"/>
  <c r="AP111" i="3"/>
  <c r="AQ110" i="3"/>
  <c r="AR110" i="3"/>
  <c r="AS110" i="3"/>
  <c r="AT110" i="3"/>
  <c r="AT111" i="3"/>
  <c r="AU110" i="3"/>
  <c r="AV110" i="3"/>
  <c r="AV111" i="3"/>
  <c r="AW110" i="3"/>
  <c r="AX110" i="3"/>
  <c r="AX111" i="3"/>
  <c r="AY110" i="3"/>
  <c r="AZ110" i="3"/>
  <c r="BA110" i="3"/>
  <c r="BB110" i="3"/>
  <c r="BB111" i="3"/>
  <c r="BC110" i="3"/>
  <c r="BD110" i="3"/>
  <c r="BD111" i="3"/>
  <c r="BE110" i="3"/>
  <c r="BF110" i="3"/>
  <c r="BF111" i="3"/>
  <c r="BG110" i="3"/>
  <c r="BH110" i="3"/>
  <c r="BI110" i="3"/>
  <c r="BJ110" i="3"/>
  <c r="BK110" i="3"/>
  <c r="BL110" i="3"/>
  <c r="BL111" i="3"/>
  <c r="BM110" i="3"/>
  <c r="BN110" i="3"/>
  <c r="BN111" i="3"/>
  <c r="BO110" i="3"/>
  <c r="BP110" i="3"/>
  <c r="BQ110" i="3"/>
  <c r="BR110" i="3"/>
  <c r="BR111" i="3"/>
  <c r="BS110" i="3"/>
  <c r="BT110" i="3"/>
  <c r="BT111" i="3"/>
  <c r="BU110" i="3"/>
  <c r="BV110" i="3"/>
  <c r="BV111" i="3"/>
  <c r="BW110" i="3"/>
  <c r="BX110" i="3"/>
  <c r="BY110" i="3"/>
  <c r="BZ110" i="3"/>
  <c r="CA110" i="3"/>
  <c r="CB110" i="3"/>
  <c r="CB111" i="3"/>
  <c r="CC110" i="3"/>
  <c r="CD110" i="3"/>
  <c r="CD111" i="3"/>
  <c r="CE110" i="3"/>
  <c r="CF110" i="3"/>
  <c r="CG110" i="3"/>
  <c r="CH110" i="3"/>
  <c r="K111" i="3"/>
  <c r="O111" i="3"/>
  <c r="S111" i="3"/>
  <c r="T111" i="3"/>
  <c r="U111" i="3"/>
  <c r="W111" i="3"/>
  <c r="Y111" i="3"/>
  <c r="AA111" i="3"/>
  <c r="AB111" i="3"/>
  <c r="AC111" i="3"/>
  <c r="AE111" i="3"/>
  <c r="AG111" i="3"/>
  <c r="AK111" i="3"/>
  <c r="AM111" i="3"/>
  <c r="AO111" i="3"/>
  <c r="AQ111" i="3"/>
  <c r="AR111" i="3"/>
  <c r="AS111" i="3"/>
  <c r="AU111" i="3"/>
  <c r="AW111" i="3"/>
  <c r="AY111" i="3"/>
  <c r="BA111" i="3"/>
  <c r="BC111" i="3"/>
  <c r="BE111" i="3"/>
  <c r="BG111" i="3"/>
  <c r="BH111" i="3"/>
  <c r="BI111" i="3"/>
  <c r="BK111" i="3"/>
  <c r="BM111" i="3"/>
  <c r="BO111" i="3"/>
  <c r="BP111" i="3"/>
  <c r="BS111" i="3"/>
  <c r="BU111" i="3"/>
  <c r="BW111" i="3"/>
  <c r="BX111" i="3"/>
  <c r="BY111" i="3"/>
  <c r="CA111" i="3"/>
  <c r="CC111" i="3"/>
  <c r="CE111" i="3"/>
  <c r="CF111" i="3"/>
  <c r="CG111" i="3"/>
  <c r="F17" i="4"/>
  <c r="I17" i="4"/>
  <c r="J17" i="4"/>
  <c r="K17" i="4"/>
  <c r="H17" i="4"/>
  <c r="L17" i="4"/>
  <c r="L22" i="4"/>
  <c r="M17" i="4"/>
  <c r="N17" i="4"/>
  <c r="O17" i="4"/>
  <c r="O22" i="4"/>
  <c r="Q17" i="4"/>
  <c r="AI17" i="4"/>
  <c r="G17" i="4"/>
  <c r="AZ17" i="4"/>
  <c r="P17" i="4"/>
  <c r="BQ17" i="4"/>
  <c r="BQ22" i="4"/>
  <c r="CH17" i="4"/>
  <c r="F18" i="4"/>
  <c r="I18" i="4"/>
  <c r="J18" i="4"/>
  <c r="K18" i="4"/>
  <c r="H18" i="4"/>
  <c r="L18" i="4"/>
  <c r="M18" i="4"/>
  <c r="N18" i="4"/>
  <c r="O18" i="4"/>
  <c r="Q18" i="4"/>
  <c r="AI18" i="4"/>
  <c r="AZ18" i="4"/>
  <c r="G18" i="4"/>
  <c r="BQ18" i="4"/>
  <c r="CH18" i="4"/>
  <c r="F19" i="4"/>
  <c r="I19" i="4"/>
  <c r="J19" i="4"/>
  <c r="K19" i="4"/>
  <c r="H19" i="4"/>
  <c r="L19" i="4"/>
  <c r="M19" i="4"/>
  <c r="N19" i="4"/>
  <c r="O19" i="4"/>
  <c r="Q19" i="4"/>
  <c r="AI19" i="4"/>
  <c r="AZ19" i="4"/>
  <c r="G19" i="4"/>
  <c r="BQ19" i="4"/>
  <c r="CH19" i="4"/>
  <c r="F20" i="4"/>
  <c r="J20" i="4"/>
  <c r="K20" i="4"/>
  <c r="L20" i="4"/>
  <c r="M20" i="4"/>
  <c r="N20" i="4"/>
  <c r="O20" i="4"/>
  <c r="Q20" i="4"/>
  <c r="R20" i="4"/>
  <c r="AI20" i="4"/>
  <c r="G20" i="4"/>
  <c r="AJ20" i="4"/>
  <c r="I20" i="4"/>
  <c r="AR20" i="4"/>
  <c r="AZ20" i="4"/>
  <c r="BQ20" i="4"/>
  <c r="CH20" i="4"/>
  <c r="I21" i="4"/>
  <c r="J21" i="4"/>
  <c r="K21" i="4"/>
  <c r="L21" i="4"/>
  <c r="M21" i="4"/>
  <c r="O21" i="4"/>
  <c r="Q21" i="4"/>
  <c r="Q22" i="4"/>
  <c r="R21" i="4"/>
  <c r="AD21" i="4"/>
  <c r="AH21" i="4"/>
  <c r="AI21" i="4"/>
  <c r="P21" i="4"/>
  <c r="AZ21" i="4"/>
  <c r="BQ21" i="4"/>
  <c r="CH21" i="4"/>
  <c r="J22" i="4"/>
  <c r="M22" i="4"/>
  <c r="R22" i="4"/>
  <c r="S22" i="4"/>
  <c r="T22" i="4"/>
  <c r="U22" i="4"/>
  <c r="V22" i="4"/>
  <c r="W22" i="4"/>
  <c r="X22" i="4"/>
  <c r="X100" i="4"/>
  <c r="Y22" i="4"/>
  <c r="Z22" i="4"/>
  <c r="AA22" i="4"/>
  <c r="AB22" i="4"/>
  <c r="AC22" i="4"/>
  <c r="AE22" i="4"/>
  <c r="AF22" i="4"/>
  <c r="AF100" i="4"/>
  <c r="AG22" i="4"/>
  <c r="AK22" i="4"/>
  <c r="AL22" i="4"/>
  <c r="AM22" i="4"/>
  <c r="AN22" i="4"/>
  <c r="AN100" i="4"/>
  <c r="AO22" i="4"/>
  <c r="AP22" i="4"/>
  <c r="AQ22" i="4"/>
  <c r="AR22" i="4"/>
  <c r="AS22" i="4"/>
  <c r="AT22" i="4"/>
  <c r="AU22" i="4"/>
  <c r="AV22" i="4"/>
  <c r="AV100" i="4"/>
  <c r="AW22" i="4"/>
  <c r="AX22" i="4"/>
  <c r="AY22" i="4"/>
  <c r="BA22" i="4"/>
  <c r="BB22" i="4"/>
  <c r="BC22" i="4"/>
  <c r="BD22" i="4"/>
  <c r="BD100" i="4"/>
  <c r="BE22" i="4"/>
  <c r="BF22" i="4"/>
  <c r="BG22" i="4"/>
  <c r="BH22" i="4"/>
  <c r="BI22" i="4"/>
  <c r="BJ22" i="4"/>
  <c r="BK22" i="4"/>
  <c r="BL22" i="4"/>
  <c r="BL100" i="4"/>
  <c r="BM22" i="4"/>
  <c r="BN22" i="4"/>
  <c r="BO22" i="4"/>
  <c r="BP22" i="4"/>
  <c r="BR22" i="4"/>
  <c r="BS22" i="4"/>
  <c r="BT22" i="4"/>
  <c r="BT100" i="4"/>
  <c r="BU22" i="4"/>
  <c r="BV22" i="4"/>
  <c r="BW22" i="4"/>
  <c r="BX22" i="4"/>
  <c r="BY22" i="4"/>
  <c r="BZ22" i="4"/>
  <c r="CA22" i="4"/>
  <c r="CB22" i="4"/>
  <c r="CB100" i="4"/>
  <c r="CC22" i="4"/>
  <c r="CD22" i="4"/>
  <c r="CE22" i="4"/>
  <c r="CF22" i="4"/>
  <c r="CG22" i="4"/>
  <c r="CH22" i="4"/>
  <c r="G24" i="4"/>
  <c r="I24" i="4"/>
  <c r="J24" i="4"/>
  <c r="K24" i="4"/>
  <c r="L24" i="4"/>
  <c r="H24" i="4"/>
  <c r="H29" i="4"/>
  <c r="M24" i="4"/>
  <c r="N24" i="4"/>
  <c r="O24" i="4"/>
  <c r="Q24" i="4"/>
  <c r="AI24" i="4"/>
  <c r="AZ24" i="4"/>
  <c r="F24" i="4"/>
  <c r="BQ24" i="4"/>
  <c r="P24" i="4"/>
  <c r="CH24" i="4"/>
  <c r="CH29" i="4"/>
  <c r="CH100" i="4"/>
  <c r="G25" i="4"/>
  <c r="I25" i="4"/>
  <c r="J25" i="4"/>
  <c r="K25" i="4"/>
  <c r="L25" i="4"/>
  <c r="H25" i="4"/>
  <c r="M25" i="4"/>
  <c r="N25" i="4"/>
  <c r="O25" i="4"/>
  <c r="Q25" i="4"/>
  <c r="AI25" i="4"/>
  <c r="AZ25" i="4"/>
  <c r="F25" i="4"/>
  <c r="BQ25" i="4"/>
  <c r="P25" i="4"/>
  <c r="CH25" i="4"/>
  <c r="G26" i="4"/>
  <c r="I26" i="4"/>
  <c r="J26" i="4"/>
  <c r="K26" i="4"/>
  <c r="L26" i="4"/>
  <c r="H26" i="4"/>
  <c r="M26" i="4"/>
  <c r="N26" i="4"/>
  <c r="O26" i="4"/>
  <c r="Q26" i="4"/>
  <c r="AI26" i="4"/>
  <c r="AZ26" i="4"/>
  <c r="F26" i="4"/>
  <c r="BQ26" i="4"/>
  <c r="P26" i="4"/>
  <c r="CH26" i="4"/>
  <c r="G27" i="4"/>
  <c r="G29" i="4"/>
  <c r="I27" i="4"/>
  <c r="J27" i="4"/>
  <c r="K27" i="4"/>
  <c r="L27" i="4"/>
  <c r="H27" i="4"/>
  <c r="M27" i="4"/>
  <c r="N27" i="4"/>
  <c r="O27" i="4"/>
  <c r="Q27" i="4"/>
  <c r="AI27" i="4"/>
  <c r="AZ27" i="4"/>
  <c r="F27" i="4"/>
  <c r="BQ27" i="4"/>
  <c r="P27" i="4"/>
  <c r="CH27" i="4"/>
  <c r="G28" i="4"/>
  <c r="I28" i="4"/>
  <c r="J28" i="4"/>
  <c r="K28" i="4"/>
  <c r="L28" i="4"/>
  <c r="H28" i="4"/>
  <c r="M28" i="4"/>
  <c r="N28" i="4"/>
  <c r="O28" i="4"/>
  <c r="O29" i="4"/>
  <c r="Q28" i="4"/>
  <c r="AI28" i="4"/>
  <c r="AZ28" i="4"/>
  <c r="BQ28" i="4"/>
  <c r="P28" i="4"/>
  <c r="CH28" i="4"/>
  <c r="I29" i="4"/>
  <c r="J29" i="4"/>
  <c r="K29" i="4"/>
  <c r="L29" i="4"/>
  <c r="M29" i="4"/>
  <c r="N29" i="4"/>
  <c r="Q29" i="4"/>
  <c r="R29" i="4"/>
  <c r="S29" i="4"/>
  <c r="T29" i="4"/>
  <c r="U29" i="4"/>
  <c r="V29" i="4"/>
  <c r="W29" i="4"/>
  <c r="W100" i="4"/>
  <c r="X29" i="4"/>
  <c r="Y29" i="4"/>
  <c r="Z29" i="4"/>
  <c r="AA29" i="4"/>
  <c r="AB29" i="4"/>
  <c r="AC29" i="4"/>
  <c r="AD29" i="4"/>
  <c r="AE29" i="4"/>
  <c r="AE100" i="4"/>
  <c r="AF29" i="4"/>
  <c r="AG29" i="4"/>
  <c r="AH29" i="4"/>
  <c r="AI29" i="4"/>
  <c r="AJ29" i="4"/>
  <c r="AK29" i="4"/>
  <c r="AL29" i="4"/>
  <c r="AM29" i="4"/>
  <c r="AM100" i="4"/>
  <c r="AN29" i="4"/>
  <c r="AO29" i="4"/>
  <c r="AP29" i="4"/>
  <c r="AQ29" i="4"/>
  <c r="AR29" i="4"/>
  <c r="AS29" i="4"/>
  <c r="AT29" i="4"/>
  <c r="AU29" i="4"/>
  <c r="AU100" i="4"/>
  <c r="AV29" i="4"/>
  <c r="AW29" i="4"/>
  <c r="AX29" i="4"/>
  <c r="AY29" i="4"/>
  <c r="AZ29" i="4"/>
  <c r="BA29" i="4"/>
  <c r="BB29" i="4"/>
  <c r="BC29" i="4"/>
  <c r="BC100" i="4"/>
  <c r="BD29" i="4"/>
  <c r="BE29" i="4"/>
  <c r="BF29" i="4"/>
  <c r="BG29" i="4"/>
  <c r="BH29" i="4"/>
  <c r="BI29" i="4"/>
  <c r="BJ29" i="4"/>
  <c r="BK29" i="4"/>
  <c r="BK100" i="4"/>
  <c r="BL29" i="4"/>
  <c r="BM29" i="4"/>
  <c r="BN29" i="4"/>
  <c r="BO29" i="4"/>
  <c r="BP29" i="4"/>
  <c r="BQ29" i="4"/>
  <c r="BR29" i="4"/>
  <c r="BS29" i="4"/>
  <c r="BS100" i="4"/>
  <c r="BT29" i="4"/>
  <c r="BU29" i="4"/>
  <c r="BV29" i="4"/>
  <c r="BW29" i="4"/>
  <c r="BX29" i="4"/>
  <c r="BY29" i="4"/>
  <c r="BZ29" i="4"/>
  <c r="CA29" i="4"/>
  <c r="CA100" i="4"/>
  <c r="CB29" i="4"/>
  <c r="CC29" i="4"/>
  <c r="CD29" i="4"/>
  <c r="CE29" i="4"/>
  <c r="CF29" i="4"/>
  <c r="CG29" i="4"/>
  <c r="F31" i="4"/>
  <c r="I31" i="4"/>
  <c r="J31" i="4"/>
  <c r="H31" i="4"/>
  <c r="K31" i="4"/>
  <c r="L31" i="4"/>
  <c r="M31" i="4"/>
  <c r="N31" i="4"/>
  <c r="O31" i="4"/>
  <c r="Q31" i="4"/>
  <c r="AI31" i="4"/>
  <c r="P31" i="4"/>
  <c r="AZ31" i="4"/>
  <c r="G31" i="4"/>
  <c r="BQ31" i="4"/>
  <c r="BQ37" i="4"/>
  <c r="CH31" i="4"/>
  <c r="F32" i="4"/>
  <c r="I32" i="4"/>
  <c r="H32" i="4"/>
  <c r="J32" i="4"/>
  <c r="K32" i="4"/>
  <c r="L32" i="4"/>
  <c r="M32" i="4"/>
  <c r="N32" i="4"/>
  <c r="O32" i="4"/>
  <c r="Q32" i="4"/>
  <c r="AI32" i="4"/>
  <c r="P32" i="4"/>
  <c r="AZ32" i="4"/>
  <c r="G32" i="4"/>
  <c r="BQ32" i="4"/>
  <c r="CH32" i="4"/>
  <c r="F33" i="4"/>
  <c r="I33" i="4"/>
  <c r="H33" i="4"/>
  <c r="J33" i="4"/>
  <c r="K33" i="4"/>
  <c r="L33" i="4"/>
  <c r="M33" i="4"/>
  <c r="N33" i="4"/>
  <c r="O33" i="4"/>
  <c r="Q33" i="4"/>
  <c r="AI33" i="4"/>
  <c r="P33" i="4"/>
  <c r="AZ33" i="4"/>
  <c r="G33" i="4"/>
  <c r="BQ33" i="4"/>
  <c r="CH33" i="4"/>
  <c r="F34" i="4"/>
  <c r="I34" i="4"/>
  <c r="H34" i="4"/>
  <c r="J34" i="4"/>
  <c r="K34" i="4"/>
  <c r="L34" i="4"/>
  <c r="M34" i="4"/>
  <c r="N34" i="4"/>
  <c r="O34" i="4"/>
  <c r="Q34" i="4"/>
  <c r="AI34" i="4"/>
  <c r="P34" i="4"/>
  <c r="AZ34" i="4"/>
  <c r="BQ34" i="4"/>
  <c r="G34" i="4"/>
  <c r="CH34" i="4"/>
  <c r="F35" i="4"/>
  <c r="F37" i="4"/>
  <c r="I35" i="4"/>
  <c r="H35" i="4"/>
  <c r="J35" i="4"/>
  <c r="K35" i="4"/>
  <c r="L35" i="4"/>
  <c r="M35" i="4"/>
  <c r="N35" i="4"/>
  <c r="O35" i="4"/>
  <c r="Q35" i="4"/>
  <c r="AI35" i="4"/>
  <c r="P35" i="4"/>
  <c r="AZ35" i="4"/>
  <c r="BQ35" i="4"/>
  <c r="G35" i="4"/>
  <c r="CH35" i="4"/>
  <c r="F36" i="4"/>
  <c r="I36" i="4"/>
  <c r="H36" i="4"/>
  <c r="J36" i="4"/>
  <c r="K36" i="4"/>
  <c r="L36" i="4"/>
  <c r="M36" i="4"/>
  <c r="N36" i="4"/>
  <c r="O36" i="4"/>
  <c r="Q36" i="4"/>
  <c r="AI36" i="4"/>
  <c r="P36" i="4"/>
  <c r="AZ36" i="4"/>
  <c r="BQ36" i="4"/>
  <c r="G36" i="4"/>
  <c r="CH36" i="4"/>
  <c r="I37" i="4"/>
  <c r="J37" i="4"/>
  <c r="K37" i="4"/>
  <c r="L37" i="4"/>
  <c r="M37" i="4"/>
  <c r="N37" i="4"/>
  <c r="O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I39" i="4"/>
  <c r="J39" i="4"/>
  <c r="H39" i="4"/>
  <c r="K39" i="4"/>
  <c r="L39" i="4"/>
  <c r="M39" i="4"/>
  <c r="N39" i="4"/>
  <c r="N51" i="4"/>
  <c r="O39" i="4"/>
  <c r="Q39" i="4"/>
  <c r="AI39" i="4"/>
  <c r="G39" i="4"/>
  <c r="AZ39" i="4"/>
  <c r="F39" i="4"/>
  <c r="BQ39" i="4"/>
  <c r="CH39" i="4"/>
  <c r="CH51" i="4"/>
  <c r="F40" i="4"/>
  <c r="I40" i="4"/>
  <c r="H40" i="4"/>
  <c r="J40" i="4"/>
  <c r="K40" i="4"/>
  <c r="L40" i="4"/>
  <c r="M40" i="4"/>
  <c r="N40" i="4"/>
  <c r="O40" i="4"/>
  <c r="Q40" i="4"/>
  <c r="AI40" i="4"/>
  <c r="G40" i="4"/>
  <c r="AZ40" i="4"/>
  <c r="BQ40" i="4"/>
  <c r="CH40" i="4"/>
  <c r="F41" i="4"/>
  <c r="I41" i="4"/>
  <c r="H41" i="4"/>
  <c r="J41" i="4"/>
  <c r="K41" i="4"/>
  <c r="L41" i="4"/>
  <c r="M41" i="4"/>
  <c r="N41" i="4"/>
  <c r="O41" i="4"/>
  <c r="Q41" i="4"/>
  <c r="AI41" i="4"/>
  <c r="G41" i="4"/>
  <c r="AZ41" i="4"/>
  <c r="BQ41" i="4"/>
  <c r="CH41" i="4"/>
  <c r="F42" i="4"/>
  <c r="I42" i="4"/>
  <c r="H42" i="4"/>
  <c r="J42" i="4"/>
  <c r="K42" i="4"/>
  <c r="L42" i="4"/>
  <c r="M42" i="4"/>
  <c r="N42" i="4"/>
  <c r="O42" i="4"/>
  <c r="Q42" i="4"/>
  <c r="AI42" i="4"/>
  <c r="G42" i="4"/>
  <c r="AZ42" i="4"/>
  <c r="BQ42" i="4"/>
  <c r="CH42" i="4"/>
  <c r="F43" i="4"/>
  <c r="I43" i="4"/>
  <c r="H43" i="4"/>
  <c r="J43" i="4"/>
  <c r="K43" i="4"/>
  <c r="L43" i="4"/>
  <c r="M43" i="4"/>
  <c r="N43" i="4"/>
  <c r="O43" i="4"/>
  <c r="Q43" i="4"/>
  <c r="AI43" i="4"/>
  <c r="G43" i="4"/>
  <c r="AZ43" i="4"/>
  <c r="BQ43" i="4"/>
  <c r="CH43" i="4"/>
  <c r="F44" i="4"/>
  <c r="I44" i="4"/>
  <c r="H44" i="4"/>
  <c r="J44" i="4"/>
  <c r="K44" i="4"/>
  <c r="L44" i="4"/>
  <c r="M44" i="4"/>
  <c r="N44" i="4"/>
  <c r="O44" i="4"/>
  <c r="Q44" i="4"/>
  <c r="AI44" i="4"/>
  <c r="G44" i="4"/>
  <c r="AZ44" i="4"/>
  <c r="BQ44" i="4"/>
  <c r="CH44" i="4"/>
  <c r="F45" i="4"/>
  <c r="I45" i="4"/>
  <c r="H45" i="4"/>
  <c r="J45" i="4"/>
  <c r="K45" i="4"/>
  <c r="L45" i="4"/>
  <c r="M45" i="4"/>
  <c r="N45" i="4"/>
  <c r="O45" i="4"/>
  <c r="Q45" i="4"/>
  <c r="AI45" i="4"/>
  <c r="G45" i="4"/>
  <c r="AZ45" i="4"/>
  <c r="BQ45" i="4"/>
  <c r="CH45" i="4"/>
  <c r="F46" i="4"/>
  <c r="I46" i="4"/>
  <c r="H46" i="4"/>
  <c r="J46" i="4"/>
  <c r="K46" i="4"/>
  <c r="K51" i="4"/>
  <c r="L46" i="4"/>
  <c r="M46" i="4"/>
  <c r="N46" i="4"/>
  <c r="O46" i="4"/>
  <c r="Q46" i="4"/>
  <c r="AI46" i="4"/>
  <c r="P46" i="4"/>
  <c r="AZ46" i="4"/>
  <c r="G46" i="4"/>
  <c r="BQ46" i="4"/>
  <c r="CH46" i="4"/>
  <c r="J47" i="4"/>
  <c r="K47" i="4"/>
  <c r="L47" i="4"/>
  <c r="M47" i="4"/>
  <c r="N47" i="4"/>
  <c r="O47" i="4"/>
  <c r="Q47" i="4"/>
  <c r="R47" i="4"/>
  <c r="AI47" i="4"/>
  <c r="AZ47" i="4"/>
  <c r="BA47" i="4"/>
  <c r="BI47" i="4"/>
  <c r="BQ47" i="4"/>
  <c r="BJ47" i="4"/>
  <c r="BP47" i="4"/>
  <c r="CH47" i="4"/>
  <c r="H48" i="4"/>
  <c r="I48" i="4"/>
  <c r="J48" i="4"/>
  <c r="K48" i="4"/>
  <c r="L48" i="4"/>
  <c r="M48" i="4"/>
  <c r="N48" i="4"/>
  <c r="O48" i="4"/>
  <c r="R48" i="4"/>
  <c r="AI48" i="4"/>
  <c r="AZ48" i="4"/>
  <c r="BA48" i="4"/>
  <c r="BI48" i="4"/>
  <c r="BJ48" i="4"/>
  <c r="BP48" i="4"/>
  <c r="Q48" i="4"/>
  <c r="CH48" i="4"/>
  <c r="I49" i="4"/>
  <c r="H49" i="4"/>
  <c r="J49" i="4"/>
  <c r="K49" i="4"/>
  <c r="L49" i="4"/>
  <c r="L51" i="4"/>
  <c r="M49" i="4"/>
  <c r="N49" i="4"/>
  <c r="O49" i="4"/>
  <c r="Q49" i="4"/>
  <c r="R49" i="4"/>
  <c r="AI49" i="4"/>
  <c r="F49" i="4"/>
  <c r="AZ49" i="4"/>
  <c r="BA49" i="4"/>
  <c r="BI49" i="4"/>
  <c r="BJ49" i="4"/>
  <c r="BP49" i="4"/>
  <c r="BQ49" i="4"/>
  <c r="CH49" i="4"/>
  <c r="J50" i="4"/>
  <c r="K50" i="4"/>
  <c r="L50" i="4"/>
  <c r="N50" i="4"/>
  <c r="O50" i="4"/>
  <c r="O51" i="4"/>
  <c r="R50" i="4"/>
  <c r="AI50" i="4"/>
  <c r="AZ50" i="4"/>
  <c r="BA50" i="4"/>
  <c r="I50" i="4"/>
  <c r="BI50" i="4"/>
  <c r="BJ50" i="4"/>
  <c r="BJ51" i="4"/>
  <c r="BJ100" i="4"/>
  <c r="BP50" i="4"/>
  <c r="Q50" i="4"/>
  <c r="CH50" i="4"/>
  <c r="J51" i="4"/>
  <c r="R51" i="4"/>
  <c r="S51" i="4"/>
  <c r="T51" i="4"/>
  <c r="U51" i="4"/>
  <c r="V51" i="4"/>
  <c r="W51" i="4"/>
  <c r="X51" i="4"/>
  <c r="Y51" i="4"/>
  <c r="Y100" i="4"/>
  <c r="Z51" i="4"/>
  <c r="AA51" i="4"/>
  <c r="AB51" i="4"/>
  <c r="AC51" i="4"/>
  <c r="AD51" i="4"/>
  <c r="AE51" i="4"/>
  <c r="AF51" i="4"/>
  <c r="AG51" i="4"/>
  <c r="AG100" i="4"/>
  <c r="AH51" i="4"/>
  <c r="AJ51" i="4"/>
  <c r="AK51" i="4"/>
  <c r="AL51" i="4"/>
  <c r="AM51" i="4"/>
  <c r="AN51" i="4"/>
  <c r="AO51" i="4"/>
  <c r="AO100" i="4"/>
  <c r="AP51" i="4"/>
  <c r="AQ51" i="4"/>
  <c r="AR51" i="4"/>
  <c r="AS51" i="4"/>
  <c r="AT51" i="4"/>
  <c r="AU51" i="4"/>
  <c r="AV51" i="4"/>
  <c r="AW51" i="4"/>
  <c r="AW100" i="4"/>
  <c r="AX51" i="4"/>
  <c r="AY51" i="4"/>
  <c r="BB51" i="4"/>
  <c r="BC51" i="4"/>
  <c r="BD51" i="4"/>
  <c r="BE51" i="4"/>
  <c r="BE100" i="4"/>
  <c r="BF51" i="4"/>
  <c r="BG51" i="4"/>
  <c r="BH51" i="4"/>
  <c r="BK51" i="4"/>
  <c r="BL51" i="4"/>
  <c r="BM51" i="4"/>
  <c r="BM100" i="4"/>
  <c r="BN51" i="4"/>
  <c r="BO51" i="4"/>
  <c r="BR51" i="4"/>
  <c r="BS51" i="4"/>
  <c r="BT51" i="4"/>
  <c r="BU51" i="4"/>
  <c r="BU100" i="4"/>
  <c r="BV51" i="4"/>
  <c r="BW51" i="4"/>
  <c r="BX51" i="4"/>
  <c r="BY51" i="4"/>
  <c r="BZ51" i="4"/>
  <c r="CA51" i="4"/>
  <c r="CB51" i="4"/>
  <c r="CC51" i="4"/>
  <c r="CC100" i="4"/>
  <c r="CD51" i="4"/>
  <c r="CE51" i="4"/>
  <c r="CF51" i="4"/>
  <c r="CG51" i="4"/>
  <c r="F53" i="4"/>
  <c r="H53" i="4"/>
  <c r="I53" i="4"/>
  <c r="J53" i="4"/>
  <c r="K53" i="4"/>
  <c r="L53" i="4"/>
  <c r="M53" i="4"/>
  <c r="N53" i="4"/>
  <c r="O53" i="4"/>
  <c r="P53" i="4"/>
  <c r="Q53" i="4"/>
  <c r="AI53" i="4"/>
  <c r="G53" i="4"/>
  <c r="AZ53" i="4"/>
  <c r="BQ53" i="4"/>
  <c r="CH53" i="4"/>
  <c r="F54" i="4"/>
  <c r="H54" i="4"/>
  <c r="I54" i="4"/>
  <c r="J54" i="4"/>
  <c r="K54" i="4"/>
  <c r="L54" i="4"/>
  <c r="M54" i="4"/>
  <c r="N54" i="4"/>
  <c r="O54" i="4"/>
  <c r="P54" i="4"/>
  <c r="Q54" i="4"/>
  <c r="AI54" i="4"/>
  <c r="G54" i="4"/>
  <c r="AZ54" i="4"/>
  <c r="BQ54" i="4"/>
  <c r="CH54" i="4"/>
  <c r="F55" i="4"/>
  <c r="H55" i="4"/>
  <c r="I55" i="4"/>
  <c r="J55" i="4"/>
  <c r="K55" i="4"/>
  <c r="L55" i="4"/>
  <c r="M55" i="4"/>
  <c r="N55" i="4"/>
  <c r="O55" i="4"/>
  <c r="P55" i="4"/>
  <c r="Q55" i="4"/>
  <c r="AI55" i="4"/>
  <c r="G55" i="4"/>
  <c r="AZ55" i="4"/>
  <c r="BQ55" i="4"/>
  <c r="CH55" i="4"/>
  <c r="F56" i="4"/>
  <c r="H56" i="4"/>
  <c r="I56" i="4"/>
  <c r="J56" i="4"/>
  <c r="K56" i="4"/>
  <c r="L56" i="4"/>
  <c r="M56" i="4"/>
  <c r="N56" i="4"/>
  <c r="O56" i="4"/>
  <c r="P56" i="4"/>
  <c r="Q56" i="4"/>
  <c r="AI56" i="4"/>
  <c r="G56" i="4"/>
  <c r="AZ56" i="4"/>
  <c r="BQ56" i="4"/>
  <c r="CH56" i="4"/>
  <c r="F57" i="4"/>
  <c r="H57" i="4"/>
  <c r="I57" i="4"/>
  <c r="J57" i="4"/>
  <c r="K57" i="4"/>
  <c r="L57" i="4"/>
  <c r="M57" i="4"/>
  <c r="N57" i="4"/>
  <c r="O57" i="4"/>
  <c r="P57" i="4"/>
  <c r="Q57" i="4"/>
  <c r="AI57" i="4"/>
  <c r="G57" i="4"/>
  <c r="AZ57" i="4"/>
  <c r="BQ57" i="4"/>
  <c r="CH57" i="4"/>
  <c r="F58" i="4"/>
  <c r="H58" i="4"/>
  <c r="I58" i="4"/>
  <c r="J58" i="4"/>
  <c r="K58" i="4"/>
  <c r="L58" i="4"/>
  <c r="M58" i="4"/>
  <c r="N58" i="4"/>
  <c r="O58" i="4"/>
  <c r="P58" i="4"/>
  <c r="Q58" i="4"/>
  <c r="AI58" i="4"/>
  <c r="G58" i="4"/>
  <c r="AZ58" i="4"/>
  <c r="BQ58" i="4"/>
  <c r="CH58" i="4"/>
  <c r="F59" i="4"/>
  <c r="H59" i="4"/>
  <c r="I59" i="4"/>
  <c r="J59" i="4"/>
  <c r="K59" i="4"/>
  <c r="L59" i="4"/>
  <c r="M59" i="4"/>
  <c r="N59" i="4"/>
  <c r="O59" i="4"/>
  <c r="P59" i="4"/>
  <c r="Q59" i="4"/>
  <c r="AI59" i="4"/>
  <c r="G59" i="4"/>
  <c r="AZ59" i="4"/>
  <c r="BQ59" i="4"/>
  <c r="CH59" i="4"/>
  <c r="F60" i="4"/>
  <c r="H60" i="4"/>
  <c r="I60" i="4"/>
  <c r="J60" i="4"/>
  <c r="K60" i="4"/>
  <c r="L60" i="4"/>
  <c r="M60" i="4"/>
  <c r="N60" i="4"/>
  <c r="O60" i="4"/>
  <c r="P60" i="4"/>
  <c r="Q60" i="4"/>
  <c r="AI60" i="4"/>
  <c r="G60" i="4"/>
  <c r="AZ60" i="4"/>
  <c r="BQ60" i="4"/>
  <c r="CH60" i="4"/>
  <c r="F61" i="4"/>
  <c r="G61" i="4"/>
  <c r="H61" i="4"/>
  <c r="I61" i="4"/>
  <c r="J61" i="4"/>
  <c r="K61" i="4"/>
  <c r="L61" i="4"/>
  <c r="M61" i="4"/>
  <c r="N61" i="4"/>
  <c r="O61" i="4"/>
  <c r="P61" i="4"/>
  <c r="Q61" i="4"/>
  <c r="AI61" i="4"/>
  <c r="AZ61" i="4"/>
  <c r="BQ61" i="4"/>
  <c r="CH61" i="4"/>
  <c r="F62" i="4"/>
  <c r="G62" i="4"/>
  <c r="H62" i="4"/>
  <c r="I62" i="4"/>
  <c r="J62" i="4"/>
  <c r="K62" i="4"/>
  <c r="L62" i="4"/>
  <c r="M62" i="4"/>
  <c r="N62" i="4"/>
  <c r="O62" i="4"/>
  <c r="P62" i="4"/>
  <c r="Q62" i="4"/>
  <c r="AI62" i="4"/>
  <c r="AZ62" i="4"/>
  <c r="BQ62" i="4"/>
  <c r="CH62" i="4"/>
  <c r="F63" i="4"/>
  <c r="G63" i="4"/>
  <c r="H63" i="4"/>
  <c r="I63" i="4"/>
  <c r="J63" i="4"/>
  <c r="K63" i="4"/>
  <c r="L63" i="4"/>
  <c r="M63" i="4"/>
  <c r="N63" i="4"/>
  <c r="O63" i="4"/>
  <c r="P63" i="4"/>
  <c r="Q63" i="4"/>
  <c r="AI63" i="4"/>
  <c r="AZ63" i="4"/>
  <c r="BQ63" i="4"/>
  <c r="CH63" i="4"/>
  <c r="F64" i="4"/>
  <c r="G64" i="4"/>
  <c r="H64" i="4"/>
  <c r="I64" i="4"/>
  <c r="J64" i="4"/>
  <c r="K64" i="4"/>
  <c r="L64" i="4"/>
  <c r="M64" i="4"/>
  <c r="N64" i="4"/>
  <c r="O64" i="4"/>
  <c r="P64" i="4"/>
  <c r="Q64" i="4"/>
  <c r="AI64" i="4"/>
  <c r="AZ64" i="4"/>
  <c r="BQ64" i="4"/>
  <c r="CH64" i="4"/>
  <c r="F65" i="4"/>
  <c r="G65" i="4"/>
  <c r="H65" i="4"/>
  <c r="I65" i="4"/>
  <c r="J65" i="4"/>
  <c r="K65" i="4"/>
  <c r="L65" i="4"/>
  <c r="M65" i="4"/>
  <c r="N65" i="4"/>
  <c r="O65" i="4"/>
  <c r="P65" i="4"/>
  <c r="Q65" i="4"/>
  <c r="AI65" i="4"/>
  <c r="AZ65" i="4"/>
  <c r="BQ65" i="4"/>
  <c r="CH65" i="4"/>
  <c r="F66" i="4"/>
  <c r="G66" i="4"/>
  <c r="H66" i="4"/>
  <c r="I66" i="4"/>
  <c r="J66" i="4"/>
  <c r="K66" i="4"/>
  <c r="L66" i="4"/>
  <c r="M66" i="4"/>
  <c r="N66" i="4"/>
  <c r="O66" i="4"/>
  <c r="P66" i="4"/>
  <c r="Q66" i="4"/>
  <c r="AI66" i="4"/>
  <c r="AZ66" i="4"/>
  <c r="BQ66" i="4"/>
  <c r="CH66" i="4"/>
  <c r="F67" i="4"/>
  <c r="G67" i="4"/>
  <c r="H67" i="4"/>
  <c r="I67" i="4"/>
  <c r="J67" i="4"/>
  <c r="K67" i="4"/>
  <c r="L67" i="4"/>
  <c r="M67" i="4"/>
  <c r="N67" i="4"/>
  <c r="O67" i="4"/>
  <c r="P67" i="4"/>
  <c r="Q67" i="4"/>
  <c r="AI67" i="4"/>
  <c r="AZ67" i="4"/>
  <c r="BQ67" i="4"/>
  <c r="CH67" i="4"/>
  <c r="F68" i="4"/>
  <c r="G68" i="4"/>
  <c r="H68" i="4"/>
  <c r="I68" i="4"/>
  <c r="J68" i="4"/>
  <c r="K68" i="4"/>
  <c r="L68" i="4"/>
  <c r="M68" i="4"/>
  <c r="N68" i="4"/>
  <c r="O68" i="4"/>
  <c r="P68" i="4"/>
  <c r="Q68" i="4"/>
  <c r="AI68" i="4"/>
  <c r="AZ68" i="4"/>
  <c r="BQ68" i="4"/>
  <c r="CH68" i="4"/>
  <c r="F69" i="4"/>
  <c r="G69" i="4"/>
  <c r="H69" i="4"/>
  <c r="I69" i="4"/>
  <c r="J69" i="4"/>
  <c r="K69" i="4"/>
  <c r="L69" i="4"/>
  <c r="M69" i="4"/>
  <c r="N69" i="4"/>
  <c r="O69" i="4"/>
  <c r="P69" i="4"/>
  <c r="Q69" i="4"/>
  <c r="AI69" i="4"/>
  <c r="AZ69" i="4"/>
  <c r="BQ69" i="4"/>
  <c r="CH69" i="4"/>
  <c r="F70" i="4"/>
  <c r="G70" i="4"/>
  <c r="H70" i="4"/>
  <c r="I70" i="4"/>
  <c r="J70" i="4"/>
  <c r="K70" i="4"/>
  <c r="L70" i="4"/>
  <c r="M70" i="4"/>
  <c r="N70" i="4"/>
  <c r="O70" i="4"/>
  <c r="P70" i="4"/>
  <c r="Q70" i="4"/>
  <c r="AI70" i="4"/>
  <c r="AZ70" i="4"/>
  <c r="BQ70" i="4"/>
  <c r="CH70" i="4"/>
  <c r="F71" i="4"/>
  <c r="G71" i="4"/>
  <c r="H71" i="4"/>
  <c r="I71" i="4"/>
  <c r="J71" i="4"/>
  <c r="K71" i="4"/>
  <c r="L71" i="4"/>
  <c r="M71" i="4"/>
  <c r="N71" i="4"/>
  <c r="O71" i="4"/>
  <c r="P71" i="4"/>
  <c r="Q71" i="4"/>
  <c r="AI71" i="4"/>
  <c r="AZ71" i="4"/>
  <c r="BQ71" i="4"/>
  <c r="CH71" i="4"/>
  <c r="F72" i="4"/>
  <c r="G72" i="4"/>
  <c r="H72" i="4"/>
  <c r="I72" i="4"/>
  <c r="J72" i="4"/>
  <c r="K72" i="4"/>
  <c r="L72" i="4"/>
  <c r="M72" i="4"/>
  <c r="N72" i="4"/>
  <c r="O72" i="4"/>
  <c r="P72" i="4"/>
  <c r="Q72" i="4"/>
  <c r="AI72" i="4"/>
  <c r="AZ72" i="4"/>
  <c r="BQ72" i="4"/>
  <c r="CH72" i="4"/>
  <c r="F73" i="4"/>
  <c r="G73" i="4"/>
  <c r="H73" i="4"/>
  <c r="I73" i="4"/>
  <c r="J73" i="4"/>
  <c r="K73" i="4"/>
  <c r="L73" i="4"/>
  <c r="M73" i="4"/>
  <c r="N73" i="4"/>
  <c r="O73" i="4"/>
  <c r="P73" i="4"/>
  <c r="Q73" i="4"/>
  <c r="AI73" i="4"/>
  <c r="AZ73" i="4"/>
  <c r="BQ73" i="4"/>
  <c r="CH73" i="4"/>
  <c r="F74" i="4"/>
  <c r="G74" i="4"/>
  <c r="H74" i="4"/>
  <c r="I74" i="4"/>
  <c r="J74" i="4"/>
  <c r="K74" i="4"/>
  <c r="L74" i="4"/>
  <c r="M74" i="4"/>
  <c r="N74" i="4"/>
  <c r="O74" i="4"/>
  <c r="P74" i="4"/>
  <c r="Q74" i="4"/>
  <c r="AI74" i="4"/>
  <c r="AZ74" i="4"/>
  <c r="BQ74" i="4"/>
  <c r="CH74" i="4"/>
  <c r="F75" i="4"/>
  <c r="G75" i="4"/>
  <c r="H75" i="4"/>
  <c r="I75" i="4"/>
  <c r="J75" i="4"/>
  <c r="K75" i="4"/>
  <c r="L75" i="4"/>
  <c r="M75" i="4"/>
  <c r="N75" i="4"/>
  <c r="O75" i="4"/>
  <c r="P75" i="4"/>
  <c r="Q75" i="4"/>
  <c r="AI75" i="4"/>
  <c r="AZ75" i="4"/>
  <c r="BQ75" i="4"/>
  <c r="CH75" i="4"/>
  <c r="F76" i="4"/>
  <c r="G76" i="4"/>
  <c r="H76" i="4"/>
  <c r="I76" i="4"/>
  <c r="J76" i="4"/>
  <c r="K76" i="4"/>
  <c r="L76" i="4"/>
  <c r="M76" i="4"/>
  <c r="N76" i="4"/>
  <c r="O76" i="4"/>
  <c r="P76" i="4"/>
  <c r="Q76" i="4"/>
  <c r="AI76" i="4"/>
  <c r="AZ76" i="4"/>
  <c r="BQ76" i="4"/>
  <c r="CH76" i="4"/>
  <c r="F77" i="4"/>
  <c r="G77" i="4"/>
  <c r="H77" i="4"/>
  <c r="I77" i="4"/>
  <c r="J77" i="4"/>
  <c r="K77" i="4"/>
  <c r="L77" i="4"/>
  <c r="M77" i="4"/>
  <c r="N77" i="4"/>
  <c r="O77" i="4"/>
  <c r="P77" i="4"/>
  <c r="Q77" i="4"/>
  <c r="AI77" i="4"/>
  <c r="AZ77" i="4"/>
  <c r="BQ77" i="4"/>
  <c r="CH77" i="4"/>
  <c r="F78" i="4"/>
  <c r="G78" i="4"/>
  <c r="H78" i="4"/>
  <c r="I78" i="4"/>
  <c r="J78" i="4"/>
  <c r="K78" i="4"/>
  <c r="L78" i="4"/>
  <c r="M78" i="4"/>
  <c r="N78" i="4"/>
  <c r="O78" i="4"/>
  <c r="P78" i="4"/>
  <c r="Q78" i="4"/>
  <c r="AI78" i="4"/>
  <c r="AZ78" i="4"/>
  <c r="BQ78" i="4"/>
  <c r="CH78" i="4"/>
  <c r="F79" i="4"/>
  <c r="G79" i="4"/>
  <c r="H79" i="4"/>
  <c r="I79" i="4"/>
  <c r="J79" i="4"/>
  <c r="K79" i="4"/>
  <c r="L79" i="4"/>
  <c r="M79" i="4"/>
  <c r="N79" i="4"/>
  <c r="O79" i="4"/>
  <c r="P79" i="4"/>
  <c r="Q79" i="4"/>
  <c r="AI79" i="4"/>
  <c r="AZ79" i="4"/>
  <c r="BQ79" i="4"/>
  <c r="CH79" i="4"/>
  <c r="F80" i="4"/>
  <c r="G80" i="4"/>
  <c r="H80" i="4"/>
  <c r="I80" i="4"/>
  <c r="J80" i="4"/>
  <c r="K80" i="4"/>
  <c r="L80" i="4"/>
  <c r="M80" i="4"/>
  <c r="N80" i="4"/>
  <c r="O80" i="4"/>
  <c r="P80" i="4"/>
  <c r="Q80" i="4"/>
  <c r="AI80" i="4"/>
  <c r="AZ80" i="4"/>
  <c r="BQ80" i="4"/>
  <c r="CH80" i="4"/>
  <c r="F81" i="4"/>
  <c r="G81" i="4"/>
  <c r="H81" i="4"/>
  <c r="I81" i="4"/>
  <c r="J81" i="4"/>
  <c r="K81" i="4"/>
  <c r="L81" i="4"/>
  <c r="M81" i="4"/>
  <c r="N81" i="4"/>
  <c r="O81" i="4"/>
  <c r="P81" i="4"/>
  <c r="Q81" i="4"/>
  <c r="AI81" i="4"/>
  <c r="AZ81" i="4"/>
  <c r="BQ81" i="4"/>
  <c r="CH81" i="4"/>
  <c r="F82" i="4"/>
  <c r="G82" i="4"/>
  <c r="H82" i="4"/>
  <c r="I82" i="4"/>
  <c r="J82" i="4"/>
  <c r="K82" i="4"/>
  <c r="L82" i="4"/>
  <c r="M82" i="4"/>
  <c r="N82" i="4"/>
  <c r="O82" i="4"/>
  <c r="P82" i="4"/>
  <c r="Q82" i="4"/>
  <c r="AI82" i="4"/>
  <c r="AZ82" i="4"/>
  <c r="BQ82" i="4"/>
  <c r="CH82" i="4"/>
  <c r="F83" i="4"/>
  <c r="G83" i="4"/>
  <c r="H83" i="4"/>
  <c r="I83" i="4"/>
  <c r="J83" i="4"/>
  <c r="K83" i="4"/>
  <c r="L83" i="4"/>
  <c r="M83" i="4"/>
  <c r="N83" i="4"/>
  <c r="O83" i="4"/>
  <c r="P83" i="4"/>
  <c r="Q83" i="4"/>
  <c r="AI83" i="4"/>
  <c r="AZ83" i="4"/>
  <c r="BQ83" i="4"/>
  <c r="CH83" i="4"/>
  <c r="F84" i="4"/>
  <c r="G84" i="4"/>
  <c r="H84" i="4"/>
  <c r="I84" i="4"/>
  <c r="J84" i="4"/>
  <c r="K84" i="4"/>
  <c r="L84" i="4"/>
  <c r="M84" i="4"/>
  <c r="N84" i="4"/>
  <c r="O84" i="4"/>
  <c r="P84" i="4"/>
  <c r="Q84" i="4"/>
  <c r="AI84" i="4"/>
  <c r="AZ84" i="4"/>
  <c r="BQ84" i="4"/>
  <c r="CH84" i="4"/>
  <c r="F85" i="4"/>
  <c r="G85" i="4"/>
  <c r="H85" i="4"/>
  <c r="I85" i="4"/>
  <c r="J85" i="4"/>
  <c r="K85" i="4"/>
  <c r="L85" i="4"/>
  <c r="M85" i="4"/>
  <c r="N85" i="4"/>
  <c r="O85" i="4"/>
  <c r="P85" i="4"/>
  <c r="Q85" i="4"/>
  <c r="AI85" i="4"/>
  <c r="AZ85" i="4"/>
  <c r="BQ85" i="4"/>
  <c r="CH85" i="4"/>
  <c r="F86" i="4"/>
  <c r="G86" i="4"/>
  <c r="H86" i="4"/>
  <c r="I86" i="4"/>
  <c r="J86" i="4"/>
  <c r="K86" i="4"/>
  <c r="L86" i="4"/>
  <c r="M86" i="4"/>
  <c r="N86" i="4"/>
  <c r="O86" i="4"/>
  <c r="P86" i="4"/>
  <c r="Q86" i="4"/>
  <c r="AI86" i="4"/>
  <c r="AZ86" i="4"/>
  <c r="BQ86" i="4"/>
  <c r="CH86" i="4"/>
  <c r="F87" i="4"/>
  <c r="G87" i="4"/>
  <c r="H87" i="4"/>
  <c r="I87" i="4"/>
  <c r="J87" i="4"/>
  <c r="K87" i="4"/>
  <c r="L87" i="4"/>
  <c r="M87" i="4"/>
  <c r="N87" i="4"/>
  <c r="O87" i="4"/>
  <c r="P87" i="4"/>
  <c r="Q87" i="4"/>
  <c r="AI87" i="4"/>
  <c r="AZ87" i="4"/>
  <c r="BQ87" i="4"/>
  <c r="CH87" i="4"/>
  <c r="F88" i="4"/>
  <c r="G88" i="4"/>
  <c r="H88" i="4"/>
  <c r="I88" i="4"/>
  <c r="J88" i="4"/>
  <c r="K88" i="4"/>
  <c r="L88" i="4"/>
  <c r="M88" i="4"/>
  <c r="N88" i="4"/>
  <c r="O88" i="4"/>
  <c r="P88" i="4"/>
  <c r="Q88" i="4"/>
  <c r="AI88" i="4"/>
  <c r="AZ88" i="4"/>
  <c r="BQ88" i="4"/>
  <c r="CH88" i="4"/>
  <c r="F89" i="4"/>
  <c r="G89" i="4"/>
  <c r="H89" i="4"/>
  <c r="I89" i="4"/>
  <c r="J89" i="4"/>
  <c r="K89" i="4"/>
  <c r="L89" i="4"/>
  <c r="M89" i="4"/>
  <c r="N89" i="4"/>
  <c r="O89" i="4"/>
  <c r="P89" i="4"/>
  <c r="Q89" i="4"/>
  <c r="AI89" i="4"/>
  <c r="AZ89" i="4"/>
  <c r="BQ89" i="4"/>
  <c r="CH89" i="4"/>
  <c r="F90" i="4"/>
  <c r="G90" i="4"/>
  <c r="H90" i="4"/>
  <c r="I90" i="4"/>
  <c r="J90" i="4"/>
  <c r="K90" i="4"/>
  <c r="L90" i="4"/>
  <c r="M90" i="4"/>
  <c r="N90" i="4"/>
  <c r="O90" i="4"/>
  <c r="P90" i="4"/>
  <c r="Q90" i="4"/>
  <c r="AI90" i="4"/>
  <c r="AZ90" i="4"/>
  <c r="BQ90" i="4"/>
  <c r="CH90" i="4"/>
  <c r="F91" i="4"/>
  <c r="G91" i="4"/>
  <c r="H91" i="4"/>
  <c r="I91" i="4"/>
  <c r="J91" i="4"/>
  <c r="K91" i="4"/>
  <c r="L91" i="4"/>
  <c r="M91" i="4"/>
  <c r="N91" i="4"/>
  <c r="O91" i="4"/>
  <c r="P91" i="4"/>
  <c r="Q91" i="4"/>
  <c r="AI91" i="4"/>
  <c r="AZ91" i="4"/>
  <c r="BQ91" i="4"/>
  <c r="CH91" i="4"/>
  <c r="F92" i="4"/>
  <c r="G92" i="4"/>
  <c r="H92" i="4"/>
  <c r="I92" i="4"/>
  <c r="J92" i="4"/>
  <c r="K92" i="4"/>
  <c r="L92" i="4"/>
  <c r="M92" i="4"/>
  <c r="N92" i="4"/>
  <c r="O92" i="4"/>
  <c r="P92" i="4"/>
  <c r="Q92" i="4"/>
  <c r="AI92" i="4"/>
  <c r="AZ92" i="4"/>
  <c r="BQ92" i="4"/>
  <c r="CH92" i="4"/>
  <c r="F94" i="4"/>
  <c r="F95" i="4"/>
  <c r="G94" i="4"/>
  <c r="G95" i="4"/>
  <c r="H94" i="4"/>
  <c r="I94" i="4"/>
  <c r="J94" i="4"/>
  <c r="K94" i="4"/>
  <c r="L94" i="4"/>
  <c r="M94" i="4"/>
  <c r="N94" i="4"/>
  <c r="O94" i="4"/>
  <c r="O95" i="4"/>
  <c r="P94" i="4"/>
  <c r="P95" i="4"/>
  <c r="Q94" i="4"/>
  <c r="AI94" i="4"/>
  <c r="AZ94" i="4"/>
  <c r="BQ94" i="4"/>
  <c r="CH94" i="4"/>
  <c r="H95" i="4"/>
  <c r="I95" i="4"/>
  <c r="J95" i="4"/>
  <c r="K95" i="4"/>
  <c r="L95" i="4"/>
  <c r="M95" i="4"/>
  <c r="N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F97" i="4"/>
  <c r="F99" i="4"/>
  <c r="G97" i="4"/>
  <c r="G99" i="4"/>
  <c r="I97" i="4"/>
  <c r="J97" i="4"/>
  <c r="K97" i="4"/>
  <c r="L97" i="4"/>
  <c r="M97" i="4"/>
  <c r="H97" i="4"/>
  <c r="H99" i="4"/>
  <c r="N97" i="4"/>
  <c r="N99" i="4"/>
  <c r="O97" i="4"/>
  <c r="O99" i="4"/>
  <c r="Q97" i="4"/>
  <c r="AI97" i="4"/>
  <c r="AZ97" i="4"/>
  <c r="BQ97" i="4"/>
  <c r="CH97" i="4"/>
  <c r="P97" i="4"/>
  <c r="F98" i="4"/>
  <c r="G98" i="4"/>
  <c r="I98" i="4"/>
  <c r="J98" i="4"/>
  <c r="K98" i="4"/>
  <c r="L98" i="4"/>
  <c r="M98" i="4"/>
  <c r="H98" i="4"/>
  <c r="N98" i="4"/>
  <c r="O98" i="4"/>
  <c r="Q98" i="4"/>
  <c r="AI98" i="4"/>
  <c r="AZ98" i="4"/>
  <c r="BQ98" i="4"/>
  <c r="CH98" i="4"/>
  <c r="P98" i="4"/>
  <c r="I99" i="4"/>
  <c r="J99" i="4"/>
  <c r="K99" i="4"/>
  <c r="L99" i="4"/>
  <c r="M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J100" i="4"/>
  <c r="R100" i="4"/>
  <c r="S100" i="4"/>
  <c r="T100" i="4"/>
  <c r="U100" i="4"/>
  <c r="V100" i="4"/>
  <c r="Z100" i="4"/>
  <c r="AA100" i="4"/>
  <c r="AB100" i="4"/>
  <c r="AC100" i="4"/>
  <c r="AK100" i="4"/>
  <c r="AL100" i="4"/>
  <c r="AP100" i="4"/>
  <c r="AQ100" i="4"/>
  <c r="AR100" i="4"/>
  <c r="AS100" i="4"/>
  <c r="AT100" i="4"/>
  <c r="AX100" i="4"/>
  <c r="AY100" i="4"/>
  <c r="BB100" i="4"/>
  <c r="BF100" i="4"/>
  <c r="BG100" i="4"/>
  <c r="BH100" i="4"/>
  <c r="BN100" i="4"/>
  <c r="BO100" i="4"/>
  <c r="BR100" i="4"/>
  <c r="BV100" i="4"/>
  <c r="BW100" i="4"/>
  <c r="BX100" i="4"/>
  <c r="BY100" i="4"/>
  <c r="BZ100" i="4"/>
  <c r="CD100" i="4"/>
  <c r="CE100" i="4"/>
  <c r="CF100" i="4"/>
  <c r="CG100" i="4"/>
  <c r="P29" i="4"/>
  <c r="O100" i="4"/>
  <c r="P99" i="4"/>
  <c r="F21" i="4"/>
  <c r="F22" i="4"/>
  <c r="H21" i="4"/>
  <c r="Q51" i="4"/>
  <c r="Q100" i="4"/>
  <c r="L100" i="4"/>
  <c r="P50" i="4"/>
  <c r="F47" i="4"/>
  <c r="G37" i="4"/>
  <c r="H37" i="4"/>
  <c r="H50" i="4"/>
  <c r="G47" i="4"/>
  <c r="P37" i="4"/>
  <c r="I22" i="4"/>
  <c r="H20" i="4"/>
  <c r="H22" i="4"/>
  <c r="M50" i="4"/>
  <c r="M51" i="4"/>
  <c r="M100" i="4"/>
  <c r="F28" i="4"/>
  <c r="F29" i="4"/>
  <c r="G108" i="3"/>
  <c r="G110" i="3"/>
  <c r="P86" i="3"/>
  <c r="P85" i="3"/>
  <c r="P81" i="3"/>
  <c r="H81" i="3"/>
  <c r="P77" i="3"/>
  <c r="H77" i="3"/>
  <c r="H73" i="3"/>
  <c r="H69" i="3"/>
  <c r="H49" i="3"/>
  <c r="I54" i="3"/>
  <c r="F21" i="3"/>
  <c r="F22" i="3"/>
  <c r="AD22" i="4"/>
  <c r="AD100" i="4"/>
  <c r="G91" i="3"/>
  <c r="G90" i="3"/>
  <c r="G89" i="3"/>
  <c r="G88" i="3"/>
  <c r="G87" i="3"/>
  <c r="G81" i="3"/>
  <c r="F64" i="3"/>
  <c r="G64" i="3"/>
  <c r="F62" i="3"/>
  <c r="G62" i="3"/>
  <c r="F60" i="3"/>
  <c r="G60" i="3"/>
  <c r="H52" i="3"/>
  <c r="F29" i="3"/>
  <c r="P49" i="4"/>
  <c r="P82" i="3"/>
  <c r="H82" i="3"/>
  <c r="P78" i="3"/>
  <c r="H78" i="3"/>
  <c r="H74" i="3"/>
  <c r="H70" i="3"/>
  <c r="H66" i="3"/>
  <c r="AI54" i="3"/>
  <c r="P37" i="3"/>
  <c r="H37" i="3"/>
  <c r="BI51" i="4"/>
  <c r="BI100" i="4"/>
  <c r="BA51" i="4"/>
  <c r="BA100" i="4"/>
  <c r="G49" i="4"/>
  <c r="I47" i="4"/>
  <c r="AZ22" i="4"/>
  <c r="AZ100" i="4"/>
  <c r="AJ22" i="4"/>
  <c r="AJ100" i="4"/>
  <c r="G21" i="4"/>
  <c r="G22" i="4"/>
  <c r="P64" i="3"/>
  <c r="P62" i="3"/>
  <c r="P60" i="3"/>
  <c r="BP51" i="4"/>
  <c r="BP100" i="4"/>
  <c r="AZ51" i="4"/>
  <c r="BQ50" i="4"/>
  <c r="F50" i="4"/>
  <c r="P47" i="4"/>
  <c r="P45" i="4"/>
  <c r="P44" i="4"/>
  <c r="P43" i="4"/>
  <c r="P42" i="4"/>
  <c r="P41" i="4"/>
  <c r="P40" i="4"/>
  <c r="P39" i="4"/>
  <c r="AI22" i="4"/>
  <c r="AI100" i="4"/>
  <c r="K22" i="4"/>
  <c r="K100" i="4"/>
  <c r="N21" i="4"/>
  <c r="N22" i="4"/>
  <c r="N100" i="4"/>
  <c r="P83" i="3"/>
  <c r="H83" i="3"/>
  <c r="F82" i="3"/>
  <c r="P79" i="3"/>
  <c r="H79" i="3"/>
  <c r="P75" i="3"/>
  <c r="H75" i="3"/>
  <c r="P71" i="3"/>
  <c r="H71" i="3"/>
  <c r="P67" i="3"/>
  <c r="H67" i="3"/>
  <c r="H53" i="3"/>
  <c r="AI51" i="4"/>
  <c r="AH22" i="4"/>
  <c r="AH100" i="4"/>
  <c r="P20" i="4"/>
  <c r="P19" i="4"/>
  <c r="P18" i="4"/>
  <c r="P22" i="4"/>
  <c r="F65" i="3"/>
  <c r="G65" i="3"/>
  <c r="F63" i="3"/>
  <c r="G63" i="3"/>
  <c r="F61" i="3"/>
  <c r="G61" i="3"/>
  <c r="F59" i="3"/>
  <c r="G59" i="3"/>
  <c r="I22" i="3"/>
  <c r="H20" i="3"/>
  <c r="BQ48" i="4"/>
  <c r="P48" i="4"/>
  <c r="P84" i="3"/>
  <c r="H84" i="3"/>
  <c r="P80" i="3"/>
  <c r="H80" i="3"/>
  <c r="P76" i="3"/>
  <c r="H76" i="3"/>
  <c r="H72" i="3"/>
  <c r="H68" i="3"/>
  <c r="P59" i="3"/>
  <c r="P53" i="3"/>
  <c r="H29" i="3"/>
  <c r="G53" i="3"/>
  <c r="F50" i="3"/>
  <c r="M46" i="3"/>
  <c r="H46" i="3"/>
  <c r="Q51" i="2"/>
  <c r="BQ51" i="2"/>
  <c r="P51" i="2"/>
  <c r="M100" i="1"/>
  <c r="P57" i="3"/>
  <c r="P56" i="3"/>
  <c r="F53" i="3"/>
  <c r="P51" i="3"/>
  <c r="G47" i="3"/>
  <c r="Q45" i="3"/>
  <c r="AZ22" i="3"/>
  <c r="AJ22" i="3"/>
  <c r="AJ111" i="3"/>
  <c r="G21" i="3"/>
  <c r="H87" i="2"/>
  <c r="G86" i="2"/>
  <c r="H83" i="2"/>
  <c r="G82" i="2"/>
  <c r="H79" i="2"/>
  <c r="G75" i="2"/>
  <c r="H75" i="2"/>
  <c r="P72" i="2"/>
  <c r="H67" i="2"/>
  <c r="G64" i="2"/>
  <c r="G62" i="2"/>
  <c r="H99" i="1"/>
  <c r="G58" i="3"/>
  <c r="G57" i="3"/>
  <c r="Q49" i="3"/>
  <c r="P44" i="3"/>
  <c r="P43" i="3"/>
  <c r="P42" i="3"/>
  <c r="P41" i="3"/>
  <c r="P40" i="3"/>
  <c r="P39" i="3"/>
  <c r="AI22" i="3"/>
  <c r="AI111" i="3"/>
  <c r="N21" i="3"/>
  <c r="P87" i="2"/>
  <c r="F86" i="2"/>
  <c r="P83" i="2"/>
  <c r="F82" i="2"/>
  <c r="P79" i="2"/>
  <c r="P75" i="2"/>
  <c r="F72" i="2"/>
  <c r="H70" i="2"/>
  <c r="G67" i="2"/>
  <c r="BQ52" i="3"/>
  <c r="BQ54" i="3"/>
  <c r="BQ111" i="3"/>
  <c r="Q52" i="3"/>
  <c r="AZ49" i="3"/>
  <c r="AZ54" i="3"/>
  <c r="P49" i="3"/>
  <c r="P48" i="3"/>
  <c r="G45" i="3"/>
  <c r="G44" i="3"/>
  <c r="G43" i="3"/>
  <c r="G42" i="3"/>
  <c r="G41" i="3"/>
  <c r="G40" i="3"/>
  <c r="G39" i="3"/>
  <c r="AH22" i="3"/>
  <c r="AH111" i="3"/>
  <c r="P20" i="3"/>
  <c r="P18" i="3"/>
  <c r="P17" i="3"/>
  <c r="P22" i="3"/>
  <c r="H88" i="2"/>
  <c r="G87" i="2"/>
  <c r="H84" i="2"/>
  <c r="G83" i="2"/>
  <c r="H80" i="2"/>
  <c r="G79" i="2"/>
  <c r="H76" i="2"/>
  <c r="F75" i="2"/>
  <c r="H73" i="2"/>
  <c r="G70" i="2"/>
  <c r="H65" i="2"/>
  <c r="BJ54" i="3"/>
  <c r="BJ111" i="3"/>
  <c r="G48" i="3"/>
  <c r="F45" i="3"/>
  <c r="F40" i="3"/>
  <c r="G36" i="3"/>
  <c r="G35" i="3"/>
  <c r="G34" i="3"/>
  <c r="G33" i="3"/>
  <c r="G32" i="3"/>
  <c r="G31" i="3"/>
  <c r="P26" i="3"/>
  <c r="P25" i="3"/>
  <c r="P24" i="3"/>
  <c r="P29" i="3"/>
  <c r="G20" i="3"/>
  <c r="G19" i="3"/>
  <c r="G22" i="3"/>
  <c r="H68" i="2"/>
  <c r="AZ53" i="2"/>
  <c r="J53" i="2"/>
  <c r="J102" i="2"/>
  <c r="G52" i="3"/>
  <c r="M45" i="3"/>
  <c r="M54" i="3"/>
  <c r="M111" i="3"/>
  <c r="F31" i="3"/>
  <c r="F37" i="3"/>
  <c r="G28" i="3"/>
  <c r="G27" i="3"/>
  <c r="G24" i="3"/>
  <c r="G29" i="3"/>
  <c r="P99" i="2"/>
  <c r="P101" i="2"/>
  <c r="H85" i="2"/>
  <c r="H81" i="2"/>
  <c r="H77" i="2"/>
  <c r="H71" i="2"/>
  <c r="G46" i="3"/>
  <c r="P92" i="2"/>
  <c r="P91" i="2"/>
  <c r="P90" i="2"/>
  <c r="P89" i="2"/>
  <c r="F88" i="2"/>
  <c r="P85" i="2"/>
  <c r="F84" i="2"/>
  <c r="P81" i="2"/>
  <c r="F80" i="2"/>
  <c r="P77" i="2"/>
  <c r="G74" i="2"/>
  <c r="H74" i="2"/>
  <c r="G71" i="2"/>
  <c r="H66" i="2"/>
  <c r="F52" i="2"/>
  <c r="H86" i="2"/>
  <c r="H82" i="2"/>
  <c r="H78" i="2"/>
  <c r="P74" i="2"/>
  <c r="H69" i="2"/>
  <c r="CH37" i="2"/>
  <c r="CH102" i="2"/>
  <c r="L37" i="2"/>
  <c r="G50" i="2"/>
  <c r="F49" i="2"/>
  <c r="G49" i="2"/>
  <c r="P49" i="2"/>
  <c r="F47" i="2"/>
  <c r="G47" i="2"/>
  <c r="P47" i="2"/>
  <c r="H47" i="2"/>
  <c r="F45" i="2"/>
  <c r="G45" i="2"/>
  <c r="P45" i="2"/>
  <c r="H45" i="2"/>
  <c r="F43" i="2"/>
  <c r="G43" i="2"/>
  <c r="P43" i="2"/>
  <c r="H43" i="2"/>
  <c r="F41" i="2"/>
  <c r="G41" i="2"/>
  <c r="P41" i="2"/>
  <c r="H41" i="2"/>
  <c r="F39" i="2"/>
  <c r="G39" i="2"/>
  <c r="AI53" i="2"/>
  <c r="P39" i="2"/>
  <c r="H39" i="2"/>
  <c r="BQ29" i="2"/>
  <c r="H26" i="2"/>
  <c r="AZ20" i="2"/>
  <c r="P20" i="2"/>
  <c r="AR22" i="2"/>
  <c r="AR102" i="2"/>
  <c r="L100" i="1"/>
  <c r="I22" i="1"/>
  <c r="H20" i="1"/>
  <c r="H22" i="1"/>
  <c r="H100" i="1"/>
  <c r="H52" i="2"/>
  <c r="Q50" i="2"/>
  <c r="Q53" i="2"/>
  <c r="Q102" i="2"/>
  <c r="BP53" i="2"/>
  <c r="BP102" i="2"/>
  <c r="F50" i="2"/>
  <c r="F36" i="2"/>
  <c r="G36" i="2"/>
  <c r="F34" i="2"/>
  <c r="G34" i="2"/>
  <c r="F32" i="2"/>
  <c r="G32" i="2"/>
  <c r="G37" i="2"/>
  <c r="F28" i="2"/>
  <c r="P26" i="2"/>
  <c r="H24" i="2"/>
  <c r="I20" i="2"/>
  <c r="AJ22" i="2"/>
  <c r="AJ102" i="2"/>
  <c r="F18" i="2"/>
  <c r="H98" i="1"/>
  <c r="H39" i="1"/>
  <c r="H50" i="1"/>
  <c r="K100" i="1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36" i="2"/>
  <c r="H36" i="2"/>
  <c r="P34" i="2"/>
  <c r="H34" i="2"/>
  <c r="P32" i="2"/>
  <c r="H32" i="2"/>
  <c r="H37" i="2"/>
  <c r="G24" i="2"/>
  <c r="G29" i="2"/>
  <c r="P24" i="2"/>
  <c r="H18" i="2"/>
  <c r="M22" i="2"/>
  <c r="M102" i="2"/>
  <c r="F39" i="1"/>
  <c r="H29" i="1"/>
  <c r="AI100" i="1"/>
  <c r="G57" i="2"/>
  <c r="G56" i="2"/>
  <c r="G55" i="2"/>
  <c r="BJ53" i="2"/>
  <c r="BJ102" i="2"/>
  <c r="P52" i="2"/>
  <c r="G52" i="2"/>
  <c r="H27" i="2"/>
  <c r="F26" i="2"/>
  <c r="L22" i="2"/>
  <c r="F48" i="2"/>
  <c r="G48" i="2"/>
  <c r="P48" i="2"/>
  <c r="H48" i="2"/>
  <c r="F46" i="2"/>
  <c r="G46" i="2"/>
  <c r="P46" i="2"/>
  <c r="H46" i="2"/>
  <c r="F44" i="2"/>
  <c r="G44" i="2"/>
  <c r="P44" i="2"/>
  <c r="H44" i="2"/>
  <c r="F42" i="2"/>
  <c r="G42" i="2"/>
  <c r="P42" i="2"/>
  <c r="H42" i="2"/>
  <c r="F40" i="2"/>
  <c r="G40" i="2"/>
  <c r="P40" i="2"/>
  <c r="H40" i="2"/>
  <c r="M53" i="2"/>
  <c r="P27" i="2"/>
  <c r="H25" i="2"/>
  <c r="L53" i="2"/>
  <c r="F35" i="2"/>
  <c r="G35" i="2"/>
  <c r="F33" i="2"/>
  <c r="G33" i="2"/>
  <c r="F31" i="2"/>
  <c r="F24" i="2"/>
  <c r="F21" i="2"/>
  <c r="H21" i="2"/>
  <c r="F19" i="2"/>
  <c r="F17" i="2"/>
  <c r="H37" i="1"/>
  <c r="I49" i="2"/>
  <c r="BA53" i="2"/>
  <c r="BA102" i="2"/>
  <c r="K53" i="2"/>
  <c r="K102" i="2"/>
  <c r="H19" i="2"/>
  <c r="H17" i="2"/>
  <c r="Q50" i="1"/>
  <c r="Q100" i="1"/>
  <c r="O100" i="1"/>
  <c r="F22" i="1"/>
  <c r="G49" i="1"/>
  <c r="AD22" i="1"/>
  <c r="AD100" i="1"/>
  <c r="N22" i="1"/>
  <c r="N100" i="1"/>
  <c r="BI53" i="2"/>
  <c r="BI102" i="2"/>
  <c r="G21" i="2"/>
  <c r="BJ50" i="1"/>
  <c r="BJ100" i="1"/>
  <c r="P41" i="1"/>
  <c r="P21" i="1"/>
  <c r="H21" i="1"/>
  <c r="AI22" i="2"/>
  <c r="AI102" i="2"/>
  <c r="N21" i="2"/>
  <c r="N22" i="2"/>
  <c r="N102" i="2"/>
  <c r="BI50" i="1"/>
  <c r="BI100" i="1"/>
  <c r="BA50" i="1"/>
  <c r="BA100" i="1"/>
  <c r="G41" i="1"/>
  <c r="AZ22" i="1"/>
  <c r="G21" i="1"/>
  <c r="P31" i="2"/>
  <c r="P37" i="2"/>
  <c r="AH22" i="2"/>
  <c r="AH102" i="2"/>
  <c r="P19" i="2"/>
  <c r="P18" i="2"/>
  <c r="P17" i="2"/>
  <c r="BP50" i="1"/>
  <c r="BP100" i="1"/>
  <c r="AZ50" i="1"/>
  <c r="I48" i="1"/>
  <c r="H48" i="1"/>
  <c r="F41" i="1"/>
  <c r="P39" i="1"/>
  <c r="N21" i="1"/>
  <c r="G39" i="1"/>
  <c r="P31" i="1"/>
  <c r="P37" i="1"/>
  <c r="P20" i="1"/>
  <c r="P22" i="1"/>
  <c r="G48" i="1"/>
  <c r="BQ40" i="1"/>
  <c r="P40" i="1"/>
  <c r="G20" i="1"/>
  <c r="G22" i="1"/>
  <c r="G100" i="1"/>
  <c r="P100" i="4"/>
  <c r="G49" i="3"/>
  <c r="P100" i="1"/>
  <c r="BQ102" i="2"/>
  <c r="P51" i="4"/>
  <c r="H45" i="3"/>
  <c r="H54" i="3"/>
  <c r="G50" i="4"/>
  <c r="G54" i="3"/>
  <c r="G111" i="3"/>
  <c r="F40" i="1"/>
  <c r="F50" i="1"/>
  <c r="F100" i="1"/>
  <c r="AZ100" i="1"/>
  <c r="G40" i="1"/>
  <c r="I111" i="3"/>
  <c r="G48" i="4"/>
  <c r="G51" i="4"/>
  <c r="G100" i="4"/>
  <c r="BQ53" i="2"/>
  <c r="I100" i="1"/>
  <c r="P111" i="3"/>
  <c r="BQ51" i="4"/>
  <c r="BQ100" i="4"/>
  <c r="I50" i="1"/>
  <c r="G50" i="1"/>
  <c r="P53" i="2"/>
  <c r="G20" i="2"/>
  <c r="G22" i="2"/>
  <c r="F51" i="2"/>
  <c r="F53" i="2"/>
  <c r="F20" i="2"/>
  <c r="F22" i="2"/>
  <c r="F102" i="2"/>
  <c r="I22" i="2"/>
  <c r="I102" i="2"/>
  <c r="H20" i="2"/>
  <c r="F49" i="3"/>
  <c r="F54" i="3"/>
  <c r="F111" i="3"/>
  <c r="N22" i="3"/>
  <c r="N111" i="3"/>
  <c r="H21" i="3"/>
  <c r="H22" i="3"/>
  <c r="H111" i="3"/>
  <c r="H47" i="4"/>
  <c r="H51" i="4"/>
  <c r="H100" i="4"/>
  <c r="I51" i="4"/>
  <c r="I100" i="4"/>
  <c r="F48" i="4"/>
  <c r="F51" i="4"/>
  <c r="F100" i="4"/>
  <c r="H49" i="2"/>
  <c r="H53" i="2"/>
  <c r="I53" i="2"/>
  <c r="AZ111" i="3"/>
  <c r="F52" i="3"/>
  <c r="P52" i="3"/>
  <c r="P22" i="2"/>
  <c r="P102" i="2"/>
  <c r="G51" i="2"/>
  <c r="G53" i="2"/>
  <c r="AZ22" i="2"/>
  <c r="AZ102" i="2"/>
  <c r="F29" i="2"/>
  <c r="P29" i="2"/>
  <c r="H29" i="2"/>
  <c r="BQ50" i="1"/>
  <c r="BQ100" i="1"/>
  <c r="P50" i="1"/>
  <c r="H22" i="2"/>
  <c r="F37" i="2"/>
  <c r="L102" i="2"/>
  <c r="G37" i="3"/>
  <c r="P54" i="3"/>
  <c r="Q54" i="3"/>
  <c r="Q111" i="3"/>
  <c r="H102" i="2"/>
  <c r="G102" i="2"/>
</calcChain>
</file>

<file path=xl/sharedStrings.xml><?xml version="1.0" encoding="utf-8"?>
<sst xmlns="http://schemas.openxmlformats.org/spreadsheetml/2006/main" count="1620" uniqueCount="377">
  <si>
    <t>Wydział Nauk o Żywności i Rybactwa</t>
  </si>
  <si>
    <t>Nazwa kierunku studiów</t>
  </si>
  <si>
    <t>Technologia żywności i żywienie człowieka</t>
  </si>
  <si>
    <t>Dziedziny nauki</t>
  </si>
  <si>
    <t>dziedzina nauk rolniczych</t>
  </si>
  <si>
    <t>Dyscypliny naukowe</t>
  </si>
  <si>
    <t>technologia żywności i żywienia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</si>
  <si>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</si>
  <si>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</si>
  <si>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</si>
  <si>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</si>
  <si>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</si>
  <si>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</si>
  <si>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</si>
  <si>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</si>
  <si>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ocena, analiza i zarządzanie jakością żywności</t>
  </si>
  <si>
    <t>Obowiązuje od 2021-10-01</t>
  </si>
  <si>
    <t>Kod planu studiów</t>
  </si>
  <si>
    <t>TZZ_2A_S_2021_2022_L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</si>
  <si>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</si>
  <si>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</si>
  <si>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</si>
  <si>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</si>
  <si>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</si>
  <si>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</si>
  <si>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</si>
  <si>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</si>
  <si>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</si>
  <si>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</si>
  <si>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</si>
  <si>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</si>
  <si>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</si>
  <si>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</si>
  <si>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</si>
  <si>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</si>
  <si>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</si>
  <si>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</si>
  <si>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</si>
  <si>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</si>
  <si>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</si>
  <si>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</si>
  <si>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</si>
  <si>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</si>
  <si>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</si>
  <si>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</si>
  <si>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</si>
  <si>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</si>
  <si>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</si>
  <si>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</si>
  <si>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</si>
  <si>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</si>
  <si>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</si>
  <si>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</si>
  <si>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</si>
  <si>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A-5</t>
  </si>
  <si>
    <t>Ochrona własności intelektualnej</t>
  </si>
  <si>
    <t>A1</t>
  </si>
  <si>
    <t>Seminarium dyplomowe</t>
  </si>
  <si>
    <t>A2</t>
  </si>
  <si>
    <t>Przygotowanie pracy dyplomowej</t>
  </si>
  <si>
    <t>Blok obieralny 2</t>
  </si>
  <si>
    <t>Blok obieralny 1</t>
  </si>
  <si>
    <t>e</t>
  </si>
  <si>
    <t>Razem</t>
  </si>
  <si>
    <t>Moduły/Przedmioty kształcenia podstawowego</t>
  </si>
  <si>
    <t>A4</t>
  </si>
  <si>
    <t>Zarządzanie i marketing</t>
  </si>
  <si>
    <t>B1</t>
  </si>
  <si>
    <t>Systemy informatyczne w technologii żywności</t>
  </si>
  <si>
    <t>B2</t>
  </si>
  <si>
    <t>Statystyka stosowana</t>
  </si>
  <si>
    <t>C6</t>
  </si>
  <si>
    <t>Prawo żywnościowe</t>
  </si>
  <si>
    <t>C7</t>
  </si>
  <si>
    <t>Zarządzanie jakością żywności</t>
  </si>
  <si>
    <t>Moduły/Przedmioty kształcenia kierunkowego</t>
  </si>
  <si>
    <t>B3</t>
  </si>
  <si>
    <t>Enzymologia</t>
  </si>
  <si>
    <t>C1</t>
  </si>
  <si>
    <t>Wybrane działy w biotechnologii żywności (blok)</t>
  </si>
  <si>
    <t>C2</t>
  </si>
  <si>
    <t>Mikrobiologia przetwórstwa żywności</t>
  </si>
  <si>
    <t>C3</t>
  </si>
  <si>
    <t>Higiena w przemyśle spożywczym</t>
  </si>
  <si>
    <t>C4</t>
  </si>
  <si>
    <t>Indywidualna przedsiębiorczość w przemyśle spożywczym</t>
  </si>
  <si>
    <t>C5</t>
  </si>
  <si>
    <t>Technologia produkcji żywności regionalnej i ekologicznej (blok)</t>
  </si>
  <si>
    <t>Moduły/Przedmioty specjalnościowe</t>
  </si>
  <si>
    <t>technologia i biotechnologia żywności</t>
  </si>
  <si>
    <t>technologia rybna</t>
  </si>
  <si>
    <t>żywienie człowieka</t>
  </si>
  <si>
    <t>Blok obieralny 4</t>
  </si>
  <si>
    <t>Blok obieralny 5</t>
  </si>
  <si>
    <t>Blok obieralny 6</t>
  </si>
  <si>
    <t>D1oaizjz</t>
  </si>
  <si>
    <t>Wybrane działy z toksykologii</t>
  </si>
  <si>
    <t>D2oaizjz</t>
  </si>
  <si>
    <t>Wybrane działy w analizie i ocenie jakości żywności</t>
  </si>
  <si>
    <t>D3oaizjz</t>
  </si>
  <si>
    <t>Nowiny żywieniowo - dietetyczne</t>
  </si>
  <si>
    <t>D4oaizjz</t>
  </si>
  <si>
    <t>Hormonalna i metaboliczna specyfika różnych okresów fizjologicznych</t>
  </si>
  <si>
    <t>D5oaizjz</t>
  </si>
  <si>
    <t>Wybrane działy z technologii żywności</t>
  </si>
  <si>
    <t>D6oaizjz</t>
  </si>
  <si>
    <t>Środowiskowe zagrożenia bezpieczeństwa żywności</t>
  </si>
  <si>
    <t>Blok obieralny 7</t>
  </si>
  <si>
    <t>D7oaizjz</t>
  </si>
  <si>
    <t>Towaroznawstwo wyrobów cukierniczych</t>
  </si>
  <si>
    <t>Moduły/Przedmioty obieralne</t>
  </si>
  <si>
    <t>A3-1</t>
  </si>
  <si>
    <t>Bioetyka</t>
  </si>
  <si>
    <t>A3-2</t>
  </si>
  <si>
    <t>Etyka zawodowa</t>
  </si>
  <si>
    <t>A3-3</t>
  </si>
  <si>
    <t>Socjologia społeczeństwa informacyjnego</t>
  </si>
  <si>
    <t>A3-4</t>
  </si>
  <si>
    <t>Komunikacja społeczna i techniki negocjacji</t>
  </si>
  <si>
    <t>A4-1</t>
  </si>
  <si>
    <t>Język angielski</t>
  </si>
  <si>
    <t>A4-2</t>
  </si>
  <si>
    <t>Język niemiecki</t>
  </si>
  <si>
    <t>B-04-3</t>
  </si>
  <si>
    <t>Ogólne towaroznawstwo surowców i żywności</t>
  </si>
  <si>
    <t>B-04-4</t>
  </si>
  <si>
    <t>Otrzymywanie preparatów pochodzenia mikrobiologicznego</t>
  </si>
  <si>
    <t>B-04-5</t>
  </si>
  <si>
    <t>Patogeny w żywności</t>
  </si>
  <si>
    <t>B-04-6</t>
  </si>
  <si>
    <t>Szkodniki w przemyśle spożywczym</t>
  </si>
  <si>
    <t>Gr1-10oaiz</t>
  </si>
  <si>
    <t>Standardy mikrobiologiczne w analizie i ocenie jakości żywności</t>
  </si>
  <si>
    <t>Gr1-11oaiz</t>
  </si>
  <si>
    <t>Towaroznawstwo żywności ekologicznej</t>
  </si>
  <si>
    <t>Gr1-13oaiz</t>
  </si>
  <si>
    <t>Towaroznawstwo żywności specjalnego przeznaczenia żywieniowego i funkcjonalnej</t>
  </si>
  <si>
    <t>Gr1-14oaiz</t>
  </si>
  <si>
    <t>Podstawy metod toksykometrycznych</t>
  </si>
  <si>
    <t>Gr1-15tr</t>
  </si>
  <si>
    <t>Gr1-1oaizj</t>
  </si>
  <si>
    <t>Analityka żywności</t>
  </si>
  <si>
    <t>Gr1-4oaiz</t>
  </si>
  <si>
    <t>Wymagania prawne znakowania i certyfikacja w przemyśle spożywczym</t>
  </si>
  <si>
    <t>Gr1-7oaiz</t>
  </si>
  <si>
    <t>Higieniczno - toksykologiczna ocena opakowań</t>
  </si>
  <si>
    <t>Gr1-8oaiz</t>
  </si>
  <si>
    <t>Mikrobiologia przemysłowa</t>
  </si>
  <si>
    <t>P-04-5</t>
  </si>
  <si>
    <t>Systemy zarządzania jakością żywności</t>
  </si>
  <si>
    <t>Gr1-12oaiz</t>
  </si>
  <si>
    <t>Towaroznawstwo napojów</t>
  </si>
  <si>
    <t>B-05-1</t>
  </si>
  <si>
    <t>Biologiczne podstawy jakości mięsa</t>
  </si>
  <si>
    <t>B-05-2</t>
  </si>
  <si>
    <t>Charakterystyka i przetwarzanie zwierzyny łownej</t>
  </si>
  <si>
    <t>B-05-3</t>
  </si>
  <si>
    <t>Izolaty, koncentraty i biopreparaty spożywcze z ryb</t>
  </si>
  <si>
    <t>Gr2-16oaiz</t>
  </si>
  <si>
    <t>Wybrane działy w technologii piekarstwa i ciastkarstwa</t>
  </si>
  <si>
    <t>Gr2-4oaizj</t>
  </si>
  <si>
    <t>Usługi gastronomiczne i cateringowe</t>
  </si>
  <si>
    <t>Gr2-5oaizj</t>
  </si>
  <si>
    <t>Surowce pomocnicze i dodatki do żywności</t>
  </si>
  <si>
    <t>Gr2-8oaizj</t>
  </si>
  <si>
    <t>Zastosowanie preparatów enzymatycznych w technologii mleczarskiej</t>
  </si>
  <si>
    <t/>
  </si>
  <si>
    <t>Technologia produktów cukierniczych</t>
  </si>
  <si>
    <t>B-06</t>
  </si>
  <si>
    <t>Alergie pokarmowe</t>
  </si>
  <si>
    <t>Gr3-2oaizj</t>
  </si>
  <si>
    <t>Mody i systemy żywieniowe w świetle fizjologii</t>
  </si>
  <si>
    <t>Gr3-3oaizj</t>
  </si>
  <si>
    <t>Normy i zalecenia żywieniowe - aspekty praktyczne</t>
  </si>
  <si>
    <t>Gr3-4oaizj</t>
  </si>
  <si>
    <t>Żywienie różnych grup ludności</t>
  </si>
  <si>
    <t>Gr3-6oaizj</t>
  </si>
  <si>
    <t>Dietetyka bariatryczna</t>
  </si>
  <si>
    <t>Gr3-7oaizj</t>
  </si>
  <si>
    <t>Dietetyka w chorobach autoimmunologicznych</t>
  </si>
  <si>
    <t>Gr3-8oaizj</t>
  </si>
  <si>
    <t>Kultura żywienia w różnych regionach świata</t>
  </si>
  <si>
    <t>Gr4-1oaizj</t>
  </si>
  <si>
    <t>Nowoczesne opakowania do żywności</t>
  </si>
  <si>
    <t>Gr4-2oaizj</t>
  </si>
  <si>
    <t>Postępy w mechanizacji przetwórstwa spożywczego</t>
  </si>
  <si>
    <t>Gr4-3oaizj</t>
  </si>
  <si>
    <t>Projektowanie i eksploatacja linii technologicznych</t>
  </si>
  <si>
    <t>Gr4-5oaizj</t>
  </si>
  <si>
    <t>Postępy w inżynierii przemysłu spożywczego</t>
  </si>
  <si>
    <t>Gr4-6oaizj</t>
  </si>
  <si>
    <t>Wybrane działy z reologii</t>
  </si>
  <si>
    <t>Praktyki zawodowe (w tygodniach)</t>
  </si>
  <si>
    <t>P1</t>
  </si>
  <si>
    <t>Praktyka zawodowa</t>
  </si>
  <si>
    <t>Przedmioty jednorazowe</t>
  </si>
  <si>
    <t>SZ1</t>
  </si>
  <si>
    <t>Szkolenie bhp</t>
  </si>
  <si>
    <t>SZ2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</si>
  <si>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</si>
  <si>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</si>
  <si>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</si>
  <si>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</si>
  <si>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</si>
  <si>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</si>
  <si>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</si>
  <si>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</si>
  <si>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</si>
  <si>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</si>
  <si>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</si>
  <si>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D10tibz</t>
  </si>
  <si>
    <t>Wybrane działy w chłodnictwie i przechowalnictwie żywności</t>
  </si>
  <si>
    <t>D1tibz</t>
  </si>
  <si>
    <t>Wybrane działy w technologii mięsa i drobiu</t>
  </si>
  <si>
    <t>D2tibz</t>
  </si>
  <si>
    <t>Wybrane działy z technologii mleczarskiej</t>
  </si>
  <si>
    <t>D3tibz</t>
  </si>
  <si>
    <t>Wybrane działy w technologii produktów roślinnych</t>
  </si>
  <si>
    <t>D4tibz</t>
  </si>
  <si>
    <t>Wybrane działy w technologii przetwórstw ryb i owoców morza</t>
  </si>
  <si>
    <t>D5tibz</t>
  </si>
  <si>
    <t>Inżynieria genetyczna w przetwórstwie żywności</t>
  </si>
  <si>
    <t>D6tibz</t>
  </si>
  <si>
    <t>Molekularne metody oceny surowców i produktów żywnościowych</t>
  </si>
  <si>
    <t>D7tibz</t>
  </si>
  <si>
    <t>D8tibz</t>
  </si>
  <si>
    <t>D9tibz</t>
  </si>
  <si>
    <t>Surowce uboczne i dodatki niemleczne w technologii mleczarskiej</t>
  </si>
  <si>
    <t>Gr1-10tibz</t>
  </si>
  <si>
    <t>Gr1-11tibz</t>
  </si>
  <si>
    <t>Gr1-12tibz</t>
  </si>
  <si>
    <t>Gr1-13tibz</t>
  </si>
  <si>
    <t>Gr1-14tibz</t>
  </si>
  <si>
    <t>Gr1-1tibz</t>
  </si>
  <si>
    <t>Gr1-2tibz</t>
  </si>
  <si>
    <t>Gr1-3tibz</t>
  </si>
  <si>
    <t>Gr1-4tibz</t>
  </si>
  <si>
    <t>Gr1-5tibz</t>
  </si>
  <si>
    <t>Gr1-6tibz</t>
  </si>
  <si>
    <t>Gr1-7tibz</t>
  </si>
  <si>
    <t>Gr1-8tibz</t>
  </si>
  <si>
    <t>Gr1-9tibz</t>
  </si>
  <si>
    <t>Gr2-1tibz</t>
  </si>
  <si>
    <t>Gr2-2tibz</t>
  </si>
  <si>
    <t>Gr2-3tibz</t>
  </si>
  <si>
    <t>Gr2-4tibz</t>
  </si>
  <si>
    <t>Gr2-5tibz</t>
  </si>
  <si>
    <t>Gr2-6tibz</t>
  </si>
  <si>
    <t>Gr2-7tibz</t>
  </si>
  <si>
    <t>Gr2-8tibz</t>
  </si>
  <si>
    <t>Gr3-1tibz</t>
  </si>
  <si>
    <t>Gr3-2tibz</t>
  </si>
  <si>
    <t>Gr3-3tibz</t>
  </si>
  <si>
    <t>Gr3-4tibz</t>
  </si>
  <si>
    <t>Gr3-6tibz</t>
  </si>
  <si>
    <t>Gr3-7tibz</t>
  </si>
  <si>
    <t>Gr3-8tibz</t>
  </si>
  <si>
    <t>Gr4-1tibz</t>
  </si>
  <si>
    <t>Gr4-2tibz</t>
  </si>
  <si>
    <t>Gr4-3tibz</t>
  </si>
  <si>
    <t>Gr4-5tibz</t>
  </si>
  <si>
    <t>Gr4-6tibz</t>
  </si>
  <si>
    <t>D10tr</t>
  </si>
  <si>
    <t>Wybrane zagadnienia z parazytologii organizmów wodnych</t>
  </si>
  <si>
    <t>D11tr</t>
  </si>
  <si>
    <t>D1tr</t>
  </si>
  <si>
    <t>Wybrane działy  w technologii produktów rybnych</t>
  </si>
  <si>
    <t>D2tr</t>
  </si>
  <si>
    <t>D3tr</t>
  </si>
  <si>
    <t>D4tr</t>
  </si>
  <si>
    <t>Blok obieralny 8</t>
  </si>
  <si>
    <t>Blok obieralny 9</t>
  </si>
  <si>
    <t>Blok obieralny 10</t>
  </si>
  <si>
    <t>D8tr</t>
  </si>
  <si>
    <t>Produkcja surowców do wytwarzania żywności funkcjonalnej</t>
  </si>
  <si>
    <t>Blok obieralny 11</t>
  </si>
  <si>
    <t>D5-1tr</t>
  </si>
  <si>
    <t>Przetwórstwo skorupiaków i mięczaków</t>
  </si>
  <si>
    <t>D5-2tr</t>
  </si>
  <si>
    <t>Bioinżynieria w przetwórstwie ryb i owoców morza</t>
  </si>
  <si>
    <t>D6-1tr</t>
  </si>
  <si>
    <t>Produkcja surowców rybackich - akwakultura</t>
  </si>
  <si>
    <t>D6-2tr</t>
  </si>
  <si>
    <t>Biologiczne zasoby wód</t>
  </si>
  <si>
    <t>D7-1tr</t>
  </si>
  <si>
    <t>Gospodarka odpadami w zakładzie przetwórstwa rybnego</t>
  </si>
  <si>
    <t>D7-2tr</t>
  </si>
  <si>
    <t>Biologiczne przetwarzanie odpadów w przetwórstwie ryb i owoców morza</t>
  </si>
  <si>
    <t>D9-1tr</t>
  </si>
  <si>
    <t>Identyfikacja surowców i żywności pochodzenia wodnego</t>
  </si>
  <si>
    <t>D9-2tr</t>
  </si>
  <si>
    <t>Certyfikacja w produkcji rybackiej i przetwórstwie rybnym</t>
  </si>
  <si>
    <t>Gr1-10tr</t>
  </si>
  <si>
    <t>Gr1-11tr</t>
  </si>
  <si>
    <t>Gr1-12tr</t>
  </si>
  <si>
    <t>Gr1-13tr</t>
  </si>
  <si>
    <t>Gr1-14tr</t>
  </si>
  <si>
    <t>Gr1-1tr</t>
  </si>
  <si>
    <t>Gr1-2tr</t>
  </si>
  <si>
    <t>Gr1-3tr</t>
  </si>
  <si>
    <t>Gr1-4tr</t>
  </si>
  <si>
    <t>Gr1-5tr</t>
  </si>
  <si>
    <t>Gr1-6tr</t>
  </si>
  <si>
    <t>Gr1-7tr</t>
  </si>
  <si>
    <t>Gr1-8tr</t>
  </si>
  <si>
    <t>Gr1-9tr</t>
  </si>
  <si>
    <t>Gr2-1tr</t>
  </si>
  <si>
    <t>Gr2-2tr</t>
  </si>
  <si>
    <t>Gr2-3tr</t>
  </si>
  <si>
    <t>Gr2-4tr</t>
  </si>
  <si>
    <t>Gr2-5tr</t>
  </si>
  <si>
    <t>Gr2-6tr</t>
  </si>
  <si>
    <t>Gr2-7tr</t>
  </si>
  <si>
    <t>Gr2-8tr</t>
  </si>
  <si>
    <t>Gr3-1tr</t>
  </si>
  <si>
    <t>Gr3-2tr</t>
  </si>
  <si>
    <t>Gr3-3tr</t>
  </si>
  <si>
    <t>Gr3-4tr</t>
  </si>
  <si>
    <t>Gr3-6tr</t>
  </si>
  <si>
    <t>Gr3-7tr</t>
  </si>
  <si>
    <t>Gr3-8tr</t>
  </si>
  <si>
    <t>Gr4-1tr</t>
  </si>
  <si>
    <t>Gr4-2tr</t>
  </si>
  <si>
    <t>Gr4-3tr</t>
  </si>
  <si>
    <t>Gr4-5tr</t>
  </si>
  <si>
    <t>Gr4-6tr</t>
  </si>
  <si>
    <t>D1zc</t>
  </si>
  <si>
    <t>Żywienie w różnych stanach fizjologicznych</t>
  </si>
  <si>
    <t>D2zc</t>
  </si>
  <si>
    <t>Żywienie kliniczne i dietoterapia</t>
  </si>
  <si>
    <t>D3zc</t>
  </si>
  <si>
    <t>Patofizjologia w żywieniu człowieka</t>
  </si>
  <si>
    <t>D4zc</t>
  </si>
  <si>
    <t>Biochemiczne i fizjologiczne podstawy zdrowia</t>
  </si>
  <si>
    <t>D5zc</t>
  </si>
  <si>
    <t>D6zc</t>
  </si>
  <si>
    <t>Diagnostyka w gabinecie dietetyka</t>
  </si>
  <si>
    <t>D7zc</t>
  </si>
  <si>
    <t>Żywienie w turystyce</t>
  </si>
  <si>
    <t>D8zc</t>
  </si>
  <si>
    <t>Żywność wzbogacana, suplementy diety i wyroby medyczne w żywieniu człowieka</t>
  </si>
  <si>
    <t>Gr1-10zc</t>
  </si>
  <si>
    <t>Gr1-11zc</t>
  </si>
  <si>
    <t>Gr1-12zc</t>
  </si>
  <si>
    <t>Gr1-13zc</t>
  </si>
  <si>
    <t>Gr1-14zc</t>
  </si>
  <si>
    <t>Gr1-1zc</t>
  </si>
  <si>
    <t>Gr1-2zc</t>
  </si>
  <si>
    <t>Gr1-3zc</t>
  </si>
  <si>
    <t>Gr1-4zc</t>
  </si>
  <si>
    <t>Gr1-5zc</t>
  </si>
  <si>
    <t>Gr1-6zc</t>
  </si>
  <si>
    <t>Gr1-7zc</t>
  </si>
  <si>
    <t>Gr1-8zc</t>
  </si>
  <si>
    <t>Gr1-9zc</t>
  </si>
  <si>
    <t>Gr2-1zc</t>
  </si>
  <si>
    <t>Gr2-2zc</t>
  </si>
  <si>
    <t>Gr2-3zc</t>
  </si>
  <si>
    <t>Gr2-4zc</t>
  </si>
  <si>
    <t>Gr2-5zc</t>
  </si>
  <si>
    <t>Gr2-6zc</t>
  </si>
  <si>
    <t>Gr2-7zc</t>
  </si>
  <si>
    <t>Gr2-8zc</t>
  </si>
  <si>
    <t>Gr3-1zc</t>
  </si>
  <si>
    <t>Gr3-2zc</t>
  </si>
  <si>
    <t>Gr3-3zc</t>
  </si>
  <si>
    <t>Gr3-4zc</t>
  </si>
  <si>
    <t>Gr3-6zc</t>
  </si>
  <si>
    <t>Gr3-7zc</t>
  </si>
  <si>
    <t>Gr3-8zc</t>
  </si>
  <si>
    <t>Gr4-1zc</t>
  </si>
  <si>
    <t>Gr4-2zc</t>
  </si>
  <si>
    <t>Gr4-3zc</t>
  </si>
  <si>
    <t>Gr4-5zc</t>
  </si>
  <si>
    <t>Gr4-6zc</t>
  </si>
  <si>
    <t xml:space="preserve">Załącznik nr 3 do uchwały nr  159 Senatu ZUT z dnia 28 czerwca 2021 r. </t>
  </si>
  <si>
    <t xml:space="preserve">Załącznik nr 3 do uchwały nr 159 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</si>
</sst>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4107" name="Picture 1">
          <a:extLst>
            <a:ext uri="{FF2B5EF4-FFF2-40B4-BE49-F238E27FC236}">
              <a16:creationId xmlns:a16="http://schemas.microsoft.com/office/drawing/2014/main" id="{18811278-08BB-4BE9-897B-BC1E9227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123825</xdr:colOff>
      <xdr:row>0</xdr:row>
      <xdr:rowOff>0</xdr:rowOff>
    </xdr:from>
    <xdr:to>
      <xdr:col>68</xdr:col>
      <xdr:colOff>95250</xdr:colOff>
      <xdr:row>3</xdr:row>
      <xdr:rowOff>123825</xdr:rowOff>
    </xdr:to>
    <xdr:pic>
      <xdr:nvPicPr>
        <xdr:cNvPr id="4108" name="Picture 2">
          <a:extLst>
            <a:ext uri="{FF2B5EF4-FFF2-40B4-BE49-F238E27FC236}">
              <a16:creationId xmlns:a16="http://schemas.microsoft.com/office/drawing/2014/main" id="{2B80378F-783F-4BAE-A51C-0B15E42C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0"/>
          <a:ext cx="7477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E58B4E83-9DA5-430F-969D-54F2A97D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85725</xdr:colOff>
      <xdr:row>0</xdr:row>
      <xdr:rowOff>38100</xdr:rowOff>
    </xdr:from>
    <xdr:to>
      <xdr:col>61</xdr:col>
      <xdr:colOff>57150</xdr:colOff>
      <xdr:row>4</xdr:row>
      <xdr:rowOff>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1F095199-23F0-468E-B400-1064AEBC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8100"/>
          <a:ext cx="7477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9" name="Picture 1">
          <a:extLst>
            <a:ext uri="{FF2B5EF4-FFF2-40B4-BE49-F238E27FC236}">
              <a16:creationId xmlns:a16="http://schemas.microsoft.com/office/drawing/2014/main" id="{F2199330-3EB0-4570-A7BF-AE83390C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64</xdr:col>
      <xdr:colOff>123825</xdr:colOff>
      <xdr:row>3</xdr:row>
      <xdr:rowOff>123825</xdr:rowOff>
    </xdr:to>
    <xdr:pic>
      <xdr:nvPicPr>
        <xdr:cNvPr id="2060" name="Picture 2">
          <a:extLst>
            <a:ext uri="{FF2B5EF4-FFF2-40B4-BE49-F238E27FC236}">
              <a16:creationId xmlns:a16="http://schemas.microsoft.com/office/drawing/2014/main" id="{AEDF4320-8353-4C4F-8775-70CD993B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7477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3083" name="Picture 1">
          <a:extLst>
            <a:ext uri="{FF2B5EF4-FFF2-40B4-BE49-F238E27FC236}">
              <a16:creationId xmlns:a16="http://schemas.microsoft.com/office/drawing/2014/main" id="{11642A39-0D52-442D-88EE-AD1E9AFB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180975</xdr:colOff>
      <xdr:row>0</xdr:row>
      <xdr:rowOff>0</xdr:rowOff>
    </xdr:from>
    <xdr:to>
      <xdr:col>67</xdr:col>
      <xdr:colOff>171450</xdr:colOff>
      <xdr:row>3</xdr:row>
      <xdr:rowOff>123825</xdr:rowOff>
    </xdr:to>
    <xdr:pic>
      <xdr:nvPicPr>
        <xdr:cNvPr id="3084" name="Picture 2">
          <a:extLst>
            <a:ext uri="{FF2B5EF4-FFF2-40B4-BE49-F238E27FC236}">
              <a16:creationId xmlns:a16="http://schemas.microsoft.com/office/drawing/2014/main" id="{0520911C-26C8-4A67-ABD6-6EAF2E65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0"/>
          <a:ext cx="7477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2"/>
  <sheetViews>
    <sheetView workbookViewId="0">
      <selection activeCell="AH9" sqref="AH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5" width="4.28515625" customWidth="1"/>
    <col min="16" max="18" width="4.7109375" customWidth="1"/>
    <col min="19" max="19" width="3.5703125" customWidth="1"/>
    <col min="20" max="20" width="2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5" width="3.85546875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0" width="3.5703125" customWidth="1"/>
    <col min="41" max="41" width="2" customWidth="1"/>
    <col min="42" max="42" width="3.5703125" customWidth="1"/>
    <col min="43" max="43" width="2" customWidth="1"/>
    <col min="44" max="44" width="3.85546875" customWidth="1"/>
    <col min="45" max="45" width="3.5703125" customWidth="1"/>
    <col min="46" max="46" width="2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2" width="3.85546875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1" width="3.85546875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6" width="3.5703125" customWidth="1"/>
    <col min="67" max="67" width="2" customWidth="1"/>
    <col min="68" max="69" width="3.85546875" customWidth="1"/>
    <col min="70" max="70" width="3.5703125" hidden="1" customWidth="1"/>
    <col min="71" max="71" width="2" hidden="1" customWidth="1"/>
    <col min="72" max="72" width="3.5703125" hidden="1" customWidth="1"/>
    <col min="73" max="73" width="2" hidden="1" customWidth="1"/>
    <col min="74" max="74" width="3.5703125" hidden="1" customWidth="1"/>
    <col min="75" max="75" width="2" hidden="1" customWidth="1"/>
    <col min="76" max="76" width="3.5703125" hidden="1" customWidth="1"/>
    <col min="77" max="77" width="2" hidden="1" customWidth="1"/>
    <col min="78" max="78" width="3.85546875" hidden="1" customWidth="1"/>
    <col min="79" max="79" width="3.5703125" hidden="1" customWidth="1"/>
    <col min="80" max="80" width="2" hidden="1" customWidth="1"/>
    <col min="81" max="81" width="3.5703125" hidden="1" customWidth="1"/>
    <col min="82" max="82" width="2" hidden="1" customWidth="1"/>
    <col min="83" max="83" width="3.5703125" hidden="1" customWidth="1"/>
    <col min="84" max="84" width="2" hidden="1" customWidth="1"/>
    <col min="85" max="86" width="3.85546875" hidden="1" customWidth="1"/>
  </cols>
  <sheetData>
    <row r="1" spans="1:86" ht="15.75" x14ac:dyDescent="0.2">
      <c r="E1" s="2" t="s">
        <v>0</v>
      </c>
    </row>
    <row r="2" spans="1:86" x14ac:dyDescent="0.2">
      <c r="E2" t="s">
        <v>1</v>
      </c>
      <c r="F2" s="1" t="s">
        <v>2</v>
      </c>
    </row>
    <row r="3" spans="1:86" x14ac:dyDescent="0.2">
      <c r="E3" t="s">
        <v>3</v>
      </c>
      <c r="F3" s="1" t="s">
        <v>4</v>
      </c>
    </row>
    <row r="4" spans="1:86" x14ac:dyDescent="0.2">
      <c r="E4" t="s">
        <v>5</v>
      </c>
      <c r="F4" s="1" t="s">
        <v>6</v>
      </c>
    </row>
    <row r="5" spans="1:86" x14ac:dyDescent="0.2">
      <c r="E5" t="s">
        <v>7</v>
      </c>
      <c r="F5" s="1" t="s">
        <v>8</v>
      </c>
    </row>
    <row r="6" spans="1:86" x14ac:dyDescent="0.2">
      <c r="E6" t="s">
        <v>9</v>
      </c>
      <c r="F6" s="1" t="s">
        <v>10</v>
      </c>
    </row>
    <row r="7" spans="1:86" x14ac:dyDescent="0.2">
      <c r="E7" t="s">
        <v>11</v>
      </c>
      <c r="F7" s="1" t="s">
        <v>12</v>
      </c>
      <c r="AH7" t="s">
        <v>13</v>
      </c>
    </row>
    <row r="8" spans="1:86" x14ac:dyDescent="0.2">
      <c r="E8" t="s">
        <v>14</v>
      </c>
      <c r="F8" s="1" t="s">
        <v>15</v>
      </c>
      <c r="AH8" t="s">
        <v>16</v>
      </c>
    </row>
    <row r="9" spans="1:86" x14ac:dyDescent="0.2">
      <c r="E9" t="s">
        <v>17</v>
      </c>
      <c r="F9" s="1" t="s">
        <v>18</v>
      </c>
      <c r="AH9" t="s">
        <v>375</v>
      </c>
    </row>
    <row r="11" spans="1:86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33</v>
      </c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33</v>
      </c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33</v>
      </c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33</v>
      </c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6" t="s">
        <v>36</v>
      </c>
      <c r="X15" s="16"/>
      <c r="Y15" s="16" t="s">
        <v>37</v>
      </c>
      <c r="Z15" s="16"/>
      <c r="AA15" s="17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6" t="s">
        <v>36</v>
      </c>
      <c r="AO15" s="16"/>
      <c r="AP15" s="16" t="s">
        <v>37</v>
      </c>
      <c r="AQ15" s="16"/>
      <c r="AR15" s="17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6" t="s">
        <v>36</v>
      </c>
      <c r="BF15" s="16"/>
      <c r="BG15" s="16" t="s">
        <v>37</v>
      </c>
      <c r="BH15" s="16"/>
      <c r="BI15" s="17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6" t="s">
        <v>36</v>
      </c>
      <c r="BW15" s="16"/>
      <c r="BX15" s="16" t="s">
        <v>37</v>
      </c>
      <c r="BY15" s="16"/>
      <c r="BZ15" s="17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">
      <c r="A16" s="14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/>
      <c r="CH16" s="15"/>
    </row>
    <row r="17" spans="1:86" x14ac:dyDescent="0.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x14ac:dyDescent="0.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v>0.8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>AR18+AY18</f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x14ac:dyDescent="0.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3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x14ac:dyDescent="0.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$B$20*1.5</f>
        <v>1.5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x14ac:dyDescent="0.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$B$21*1.2</f>
        <v>1.2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95" customHeight="1" x14ac:dyDescent="0.2">
      <c r="A22" s="6"/>
      <c r="B22" s="6"/>
      <c r="C22" s="6"/>
      <c r="D22" s="6"/>
      <c r="E22" s="6" t="s">
        <v>63</v>
      </c>
      <c r="F22" s="6">
        <f t="shared" ref="F22:AK22" si="0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28</v>
      </c>
      <c r="Q22" s="7">
        <f t="shared" si="0"/>
        <v>3</v>
      </c>
      <c r="R22" s="7">
        <f t="shared" si="0"/>
        <v>6.5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5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5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">
      <c r="A23" s="14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/>
      <c r="CH23" s="15"/>
    </row>
    <row r="24" spans="1:86" x14ac:dyDescent="0.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x14ac:dyDescent="0.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0.8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x14ac:dyDescent="0.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0.8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x14ac:dyDescent="0.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0.5</v>
      </c>
      <c r="AB27" s="11">
        <v>30</v>
      </c>
      <c r="AC27" s="10" t="s">
        <v>53</v>
      </c>
      <c r="AD27" s="11"/>
      <c r="AE27" s="10"/>
      <c r="AF27" s="11"/>
      <c r="AG27" s="10"/>
      <c r="AH27" s="7">
        <v>0.5</v>
      </c>
      <c r="AI27" s="7">
        <f>AA27+AH27</f>
        <v>1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x14ac:dyDescent="0.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1</v>
      </c>
      <c r="Q28" s="7">
        <f>AH28+AY28+BP28+CG28</f>
        <v>0.5</v>
      </c>
      <c r="R28" s="7">
        <v>1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0.5</v>
      </c>
      <c r="AB28" s="11">
        <v>30</v>
      </c>
      <c r="AC28" s="10" t="s">
        <v>53</v>
      </c>
      <c r="AD28" s="11"/>
      <c r="AE28" s="10"/>
      <c r="AF28" s="11"/>
      <c r="AG28" s="10"/>
      <c r="AH28" s="7">
        <v>0.5</v>
      </c>
      <c r="AI28" s="7">
        <f>AA28+AH28</f>
        <v>1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95" customHeight="1" x14ac:dyDescent="0.2">
      <c r="A29" s="6"/>
      <c r="B29" s="6"/>
      <c r="C29" s="6"/>
      <c r="D29" s="6"/>
      <c r="E29" s="6" t="s">
        <v>63</v>
      </c>
      <c r="F29" s="6">
        <f t="shared" ref="F29:AK29" si="3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6</v>
      </c>
      <c r="Q29" s="7">
        <f t="shared" si="3"/>
        <v>1</v>
      </c>
      <c r="R29" s="7">
        <f t="shared" si="3"/>
        <v>4.5999999999999996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1</v>
      </c>
      <c r="AI29" s="7">
        <f t="shared" si="3"/>
        <v>3</v>
      </c>
      <c r="AJ29" s="11">
        <f t="shared" si="3"/>
        <v>30</v>
      </c>
      <c r="AK29" s="10">
        <f t="shared" si="3"/>
        <v>0</v>
      </c>
      <c r="AL29" s="11">
        <f t="shared" ref="AL29:BQ29" si="4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t="shared" ref="BR29:CH29" si="5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20.100000000000001" customHeight="1" x14ac:dyDescent="0.2">
      <c r="A30" s="14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/>
      <c r="CH30" s="15"/>
    </row>
    <row r="31" spans="1:86" x14ac:dyDescent="0.2">
      <c r="A31" s="6"/>
      <c r="B31" s="6"/>
      <c r="C31" s="6"/>
      <c r="D31" s="6" t="s">
        <v>76</v>
      </c>
      <c r="E31" s="3" t="s">
        <v>77</v>
      </c>
      <c r="F31" s="6">
        <f t="shared" ref="F31:F36" si="6">COUNTIF(S31:CF31,"e")</f>
        <v>1</v>
      </c>
      <c r="G31" s="6">
        <f t="shared" ref="G31:G36" si="7">COUNTIF(S31:CF31,"z")</f>
        <v>1</v>
      </c>
      <c r="H31" s="6">
        <f t="shared" ref="H31:H36" si="8">SUM(I31:O31)</f>
        <v>30</v>
      </c>
      <c r="I31" s="6">
        <f t="shared" ref="I31:I36" si="9">S31+AJ31+BA31+BR31</f>
        <v>15</v>
      </c>
      <c r="J31" s="6">
        <f t="shared" ref="J31:J36" si="10">U31+AL31+BC31+BT31</f>
        <v>0</v>
      </c>
      <c r="K31" s="6">
        <f t="shared" ref="K31:K36" si="11">W31+AN31+BE31+BV31</f>
        <v>0</v>
      </c>
      <c r="L31" s="6">
        <f t="shared" ref="L31:L36" si="12">Y31+AP31+BG31+BX31</f>
        <v>0</v>
      </c>
      <c r="M31" s="6">
        <f t="shared" ref="M31:M36" si="13">AB31+AS31+BJ31+CA31</f>
        <v>15</v>
      </c>
      <c r="N31" s="6">
        <f t="shared" ref="N31:N36" si="14">AD31+AU31+BL31+CC31</f>
        <v>0</v>
      </c>
      <c r="O31" s="6">
        <f t="shared" ref="O31:O36" si="15">AF31+AW31+BN31+CE31</f>
        <v>0</v>
      </c>
      <c r="P31" s="7">
        <f t="shared" ref="P31:P36" si="16">AI31+AZ31+BQ31+CH31</f>
        <v>1</v>
      </c>
      <c r="Q31" s="7">
        <f t="shared" ref="Q31:Q36" si="17">AH31+AY31+BP31+CG31</f>
        <v>0.5</v>
      </c>
      <c r="R31" s="7">
        <v>1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ref="AI31:AI36" si="18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ref="AZ31:AZ36" si="19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0.5</v>
      </c>
      <c r="BJ31" s="11">
        <v>15</v>
      </c>
      <c r="BK31" s="10" t="s">
        <v>53</v>
      </c>
      <c r="BL31" s="11"/>
      <c r="BM31" s="10"/>
      <c r="BN31" s="11"/>
      <c r="BO31" s="10"/>
      <c r="BP31" s="7">
        <v>0.5</v>
      </c>
      <c r="BQ31" s="7">
        <f t="shared" ref="BQ31:BQ36" si="20">BI31+BP31</f>
        <v>1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ref="CH31:CH36" si="21">BZ31+CG31</f>
        <v>0</v>
      </c>
    </row>
    <row r="32" spans="1:86" x14ac:dyDescent="0.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75</v>
      </c>
      <c r="I32" s="6">
        <f t="shared" si="9"/>
        <v>30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45</v>
      </c>
      <c r="N32" s="6">
        <f t="shared" si="14"/>
        <v>0</v>
      </c>
      <c r="O32" s="6">
        <f t="shared" si="15"/>
        <v>0</v>
      </c>
      <c r="P32" s="7">
        <f t="shared" si="16"/>
        <v>4</v>
      </c>
      <c r="Q32" s="7">
        <f t="shared" si="17"/>
        <v>2</v>
      </c>
      <c r="R32" s="7">
        <v>3</v>
      </c>
      <c r="S32" s="11">
        <v>30</v>
      </c>
      <c r="T32" s="10" t="s">
        <v>62</v>
      </c>
      <c r="U32" s="11"/>
      <c r="V32" s="10"/>
      <c r="W32" s="11"/>
      <c r="X32" s="10"/>
      <c r="Y32" s="11"/>
      <c r="Z32" s="10"/>
      <c r="AA32" s="7">
        <v>2</v>
      </c>
      <c r="AB32" s="11">
        <v>45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4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x14ac:dyDescent="0.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x14ac:dyDescent="0.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1.8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x14ac:dyDescent="0.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0.7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x14ac:dyDescent="0.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3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95" customHeight="1" x14ac:dyDescent="0.2">
      <c r="A37" s="6"/>
      <c r="B37" s="6"/>
      <c r="C37" s="6"/>
      <c r="D37" s="6"/>
      <c r="E37" s="6" t="s">
        <v>63</v>
      </c>
      <c r="F37" s="6">
        <f t="shared" ref="F37:AK37" si="22">SUM(F31:F36)</f>
        <v>5</v>
      </c>
      <c r="G37" s="6">
        <f t="shared" si="22"/>
        <v>6</v>
      </c>
      <c r="H37" s="6">
        <f t="shared" si="22"/>
        <v>290</v>
      </c>
      <c r="I37" s="6">
        <f t="shared" si="22"/>
        <v>120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150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8.5</v>
      </c>
      <c r="R37" s="7">
        <f t="shared" si="22"/>
        <v>12</v>
      </c>
      <c r="S37" s="11">
        <f t="shared" si="22"/>
        <v>30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2</v>
      </c>
      <c r="AB37" s="11">
        <f t="shared" si="22"/>
        <v>45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4</v>
      </c>
      <c r="AJ37" s="11">
        <f t="shared" si="22"/>
        <v>75</v>
      </c>
      <c r="AK37" s="10">
        <f t="shared" si="22"/>
        <v>0</v>
      </c>
      <c r="AL37" s="11">
        <f t="shared" ref="AL37:BQ37" si="23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0.5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0.5</v>
      </c>
      <c r="BQ37" s="7">
        <f t="shared" si="23"/>
        <v>1</v>
      </c>
      <c r="BR37" s="11">
        <f t="shared" ref="BR37:CH37" si="24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20.100000000000001" customHeight="1" x14ac:dyDescent="0.2">
      <c r="A38" s="14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4"/>
      <c r="CH38" s="15"/>
    </row>
    <row r="39" spans="1:86" x14ac:dyDescent="0.2">
      <c r="A39" s="6">
        <v>4</v>
      </c>
      <c r="B39" s="6">
        <v>2</v>
      </c>
      <c r="C39" s="6"/>
      <c r="D39" s="6"/>
      <c r="E39" s="3" t="s">
        <v>92</v>
      </c>
      <c r="F39" s="6">
        <f>$B$39*COUNTIF(S39:CF39,"e")</f>
        <v>2</v>
      </c>
      <c r="G39" s="6">
        <f>$B$39*COUNTIF(S39:CF39,"z")</f>
        <v>2</v>
      </c>
      <c r="H39" s="6">
        <f t="shared" ref="H39:H49" si="25">SUM(I39:O39)</f>
        <v>60</v>
      </c>
      <c r="I39" s="6">
        <f t="shared" ref="I39:I49" si="26">S39+AJ39+BA39+BR39</f>
        <v>20</v>
      </c>
      <c r="J39" s="6">
        <f t="shared" ref="J39:J49" si="27">U39+AL39+BC39+BT39</f>
        <v>0</v>
      </c>
      <c r="K39" s="6">
        <f t="shared" ref="K39:K49" si="28">W39+AN39+BE39+BV39</f>
        <v>0</v>
      </c>
      <c r="L39" s="6">
        <f t="shared" ref="L39:L49" si="29">Y39+AP39+BG39+BX39</f>
        <v>0</v>
      </c>
      <c r="M39" s="6">
        <f t="shared" ref="M39:M49" si="30">AB39+AS39+BJ39+CA39</f>
        <v>40</v>
      </c>
      <c r="N39" s="6">
        <f t="shared" ref="N39:N49" si="31">AD39+AU39+BL39+CC39</f>
        <v>0</v>
      </c>
      <c r="O39" s="6">
        <f t="shared" ref="O39:O49" si="32">AF39+AW39+BN39+CE39</f>
        <v>0</v>
      </c>
      <c r="P39" s="7">
        <f t="shared" ref="P39:P49" si="33">AI39+AZ39+BQ39+CH39</f>
        <v>4</v>
      </c>
      <c r="Q39" s="7">
        <f t="shared" ref="Q39:Q49" si="34">AH39+AY39+BP39+CG39</f>
        <v>2</v>
      </c>
      <c r="R39" s="7">
        <f>$B$39*1.2</f>
        <v>2.4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t="shared" ref="AI39:AI49" si="35">AA39+AH39</f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t="shared" ref="AZ39:AZ49" si="36">AR39+AY39</f>
        <v>0</v>
      </c>
      <c r="BA39" s="11">
        <f>$B$39*10</f>
        <v>20</v>
      </c>
      <c r="BB39" s="10" t="s">
        <v>62</v>
      </c>
      <c r="BC39" s="11"/>
      <c r="BD39" s="10"/>
      <c r="BE39" s="11"/>
      <c r="BF39" s="10"/>
      <c r="BG39" s="11"/>
      <c r="BH39" s="10"/>
      <c r="BI39" s="7">
        <f>$B$39*1</f>
        <v>2</v>
      </c>
      <c r="BJ39" s="11">
        <f>$B$39*20</f>
        <v>40</v>
      </c>
      <c r="BK39" s="10" t="s">
        <v>53</v>
      </c>
      <c r="BL39" s="11"/>
      <c r="BM39" s="10"/>
      <c r="BN39" s="11"/>
      <c r="BO39" s="10"/>
      <c r="BP39" s="7">
        <f>$B$39*1</f>
        <v>2</v>
      </c>
      <c r="BQ39" s="7">
        <f t="shared" ref="BQ39:BQ49" si="37">BI39+BP39</f>
        <v>4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ref="CH39:CH49" si="38">BZ39+CG39</f>
        <v>0</v>
      </c>
    </row>
    <row r="40" spans="1:86" x14ac:dyDescent="0.2">
      <c r="A40" s="6">
        <v>5</v>
      </c>
      <c r="B40" s="6">
        <v>1</v>
      </c>
      <c r="C40" s="6"/>
      <c r="D40" s="6"/>
      <c r="E40" s="3" t="s">
        <v>93</v>
      </c>
      <c r="F40" s="6">
        <f>$B$40*COUNTIF(S40:CF40,"e")</f>
        <v>1</v>
      </c>
      <c r="G40" s="6">
        <f>$B$40*COUNTIF(S40:CF40,"z")</f>
        <v>1</v>
      </c>
      <c r="H40" s="6">
        <f t="shared" si="25"/>
        <v>30</v>
      </c>
      <c r="I40" s="6">
        <f t="shared" si="26"/>
        <v>10</v>
      </c>
      <c r="J40" s="6">
        <f t="shared" si="27"/>
        <v>0</v>
      </c>
      <c r="K40" s="6">
        <f t="shared" si="28"/>
        <v>0</v>
      </c>
      <c r="L40" s="6">
        <f t="shared" si="29"/>
        <v>0</v>
      </c>
      <c r="M40" s="6">
        <f t="shared" si="30"/>
        <v>20</v>
      </c>
      <c r="N40" s="6">
        <f t="shared" si="31"/>
        <v>0</v>
      </c>
      <c r="O40" s="6">
        <f t="shared" si="32"/>
        <v>0</v>
      </c>
      <c r="P40" s="7">
        <f t="shared" si="33"/>
        <v>2</v>
      </c>
      <c r="Q40" s="7">
        <f t="shared" si="34"/>
        <v>1</v>
      </c>
      <c r="R40" s="7">
        <f>$B$40*1.2</f>
        <v>1.2</v>
      </c>
      <c r="S40" s="11"/>
      <c r="T40" s="10"/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7"/>
      <c r="AI40" s="7">
        <f t="shared" si="35"/>
        <v>0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6"/>
        <v>0</v>
      </c>
      <c r="BA40" s="11">
        <f>$B$40*10</f>
        <v>10</v>
      </c>
      <c r="BB40" s="10" t="s">
        <v>62</v>
      </c>
      <c r="BC40" s="11"/>
      <c r="BD40" s="10"/>
      <c r="BE40" s="11"/>
      <c r="BF40" s="10"/>
      <c r="BG40" s="11"/>
      <c r="BH40" s="10"/>
      <c r="BI40" s="7">
        <f>$B$40*1</f>
        <v>1</v>
      </c>
      <c r="BJ40" s="11">
        <f>$B$40*20</f>
        <v>20</v>
      </c>
      <c r="BK40" s="10" t="s">
        <v>53</v>
      </c>
      <c r="BL40" s="11"/>
      <c r="BM40" s="10"/>
      <c r="BN40" s="11"/>
      <c r="BO40" s="10"/>
      <c r="BP40" s="7">
        <f>$B$40*1</f>
        <v>1</v>
      </c>
      <c r="BQ40" s="7">
        <f t="shared" si="37"/>
        <v>2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38"/>
        <v>0</v>
      </c>
    </row>
    <row r="41" spans="1:86" x14ac:dyDescent="0.2">
      <c r="A41" s="6">
        <v>6</v>
      </c>
      <c r="B41" s="6">
        <v>1</v>
      </c>
      <c r="C41" s="6"/>
      <c r="D41" s="6"/>
      <c r="E41" s="3" t="s">
        <v>94</v>
      </c>
      <c r="F41" s="6">
        <f>$B$41*COUNTIF(S41:CF41,"e")</f>
        <v>1</v>
      </c>
      <c r="G41" s="6">
        <f>$B$41*COUNTIF(S41:CF41,"z")</f>
        <v>1</v>
      </c>
      <c r="H41" s="6">
        <f t="shared" si="25"/>
        <v>30</v>
      </c>
      <c r="I41" s="6">
        <f t="shared" si="26"/>
        <v>10</v>
      </c>
      <c r="J41" s="6">
        <f t="shared" si="27"/>
        <v>0</v>
      </c>
      <c r="K41" s="6">
        <f t="shared" si="28"/>
        <v>0</v>
      </c>
      <c r="L41" s="6">
        <f t="shared" si="29"/>
        <v>0</v>
      </c>
      <c r="M41" s="6">
        <f t="shared" si="30"/>
        <v>20</v>
      </c>
      <c r="N41" s="6">
        <f t="shared" si="31"/>
        <v>0</v>
      </c>
      <c r="O41" s="6">
        <f t="shared" si="32"/>
        <v>0</v>
      </c>
      <c r="P41" s="7">
        <f t="shared" si="33"/>
        <v>2</v>
      </c>
      <c r="Q41" s="7">
        <f t="shared" si="34"/>
        <v>1</v>
      </c>
      <c r="R41" s="7">
        <f>$B$41*1.2</f>
        <v>1.2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35"/>
        <v>0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6"/>
        <v>0</v>
      </c>
      <c r="BA41" s="11">
        <f>$B$41*10</f>
        <v>10</v>
      </c>
      <c r="BB41" s="10" t="s">
        <v>62</v>
      </c>
      <c r="BC41" s="11"/>
      <c r="BD41" s="10"/>
      <c r="BE41" s="11"/>
      <c r="BF41" s="10"/>
      <c r="BG41" s="11"/>
      <c r="BH41" s="10"/>
      <c r="BI41" s="7">
        <f>$B$41*1</f>
        <v>1</v>
      </c>
      <c r="BJ41" s="11">
        <f>$B$41*20</f>
        <v>20</v>
      </c>
      <c r="BK41" s="10" t="s">
        <v>53</v>
      </c>
      <c r="BL41" s="11"/>
      <c r="BM41" s="10"/>
      <c r="BN41" s="11"/>
      <c r="BO41" s="10"/>
      <c r="BP41" s="7">
        <f>$B$41*1</f>
        <v>1</v>
      </c>
      <c r="BQ41" s="7">
        <f t="shared" si="37"/>
        <v>2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38"/>
        <v>0</v>
      </c>
    </row>
    <row r="42" spans="1:86" x14ac:dyDescent="0.2">
      <c r="A42" s="6"/>
      <c r="B42" s="6"/>
      <c r="C42" s="6"/>
      <c r="D42" s="6" t="s">
        <v>95</v>
      </c>
      <c r="E42" s="3" t="s">
        <v>96</v>
      </c>
      <c r="F42" s="6">
        <f t="shared" ref="F42:F47" si="39">COUNTIF(S42:CF42,"e")</f>
        <v>1</v>
      </c>
      <c r="G42" s="6">
        <f t="shared" ref="G42:G47" si="40">COUNTIF(S42:CF42,"z")</f>
        <v>1</v>
      </c>
      <c r="H42" s="6">
        <f t="shared" si="25"/>
        <v>105</v>
      </c>
      <c r="I42" s="6">
        <f t="shared" si="26"/>
        <v>45</v>
      </c>
      <c r="J42" s="6">
        <f t="shared" si="27"/>
        <v>0</v>
      </c>
      <c r="K42" s="6">
        <f t="shared" si="28"/>
        <v>0</v>
      </c>
      <c r="L42" s="6">
        <f t="shared" si="29"/>
        <v>0</v>
      </c>
      <c r="M42" s="6">
        <f t="shared" si="30"/>
        <v>60</v>
      </c>
      <c r="N42" s="6">
        <f t="shared" si="31"/>
        <v>0</v>
      </c>
      <c r="O42" s="6">
        <f t="shared" si="32"/>
        <v>0</v>
      </c>
      <c r="P42" s="7">
        <f t="shared" si="33"/>
        <v>7</v>
      </c>
      <c r="Q42" s="7">
        <f t="shared" si="34"/>
        <v>4</v>
      </c>
      <c r="R42" s="7">
        <v>3.5</v>
      </c>
      <c r="S42" s="11">
        <v>45</v>
      </c>
      <c r="T42" s="10" t="s">
        <v>62</v>
      </c>
      <c r="U42" s="11"/>
      <c r="V42" s="10"/>
      <c r="W42" s="11"/>
      <c r="X42" s="10"/>
      <c r="Y42" s="11"/>
      <c r="Z42" s="10"/>
      <c r="AA42" s="7">
        <v>3</v>
      </c>
      <c r="AB42" s="11">
        <v>60</v>
      </c>
      <c r="AC42" s="10" t="s">
        <v>53</v>
      </c>
      <c r="AD42" s="11"/>
      <c r="AE42" s="10"/>
      <c r="AF42" s="11"/>
      <c r="AG42" s="10"/>
      <c r="AH42" s="7">
        <v>4</v>
      </c>
      <c r="AI42" s="7">
        <f t="shared" si="35"/>
        <v>7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36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7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38"/>
        <v>0</v>
      </c>
    </row>
    <row r="43" spans="1:86" x14ac:dyDescent="0.2">
      <c r="A43" s="6"/>
      <c r="B43" s="6"/>
      <c r="C43" s="6"/>
      <c r="D43" s="6" t="s">
        <v>97</v>
      </c>
      <c r="E43" s="3" t="s">
        <v>98</v>
      </c>
      <c r="F43" s="6">
        <f t="shared" si="39"/>
        <v>1</v>
      </c>
      <c r="G43" s="6">
        <f t="shared" si="40"/>
        <v>1</v>
      </c>
      <c r="H43" s="6">
        <f t="shared" si="25"/>
        <v>105</v>
      </c>
      <c r="I43" s="6">
        <f t="shared" si="26"/>
        <v>45</v>
      </c>
      <c r="J43" s="6">
        <f t="shared" si="27"/>
        <v>0</v>
      </c>
      <c r="K43" s="6">
        <f t="shared" si="28"/>
        <v>0</v>
      </c>
      <c r="L43" s="6">
        <f t="shared" si="29"/>
        <v>0</v>
      </c>
      <c r="M43" s="6">
        <f t="shared" si="30"/>
        <v>60</v>
      </c>
      <c r="N43" s="6">
        <f t="shared" si="31"/>
        <v>0</v>
      </c>
      <c r="O43" s="6">
        <f t="shared" si="32"/>
        <v>0</v>
      </c>
      <c r="P43" s="7">
        <f t="shared" si="33"/>
        <v>7</v>
      </c>
      <c r="Q43" s="7">
        <f t="shared" si="34"/>
        <v>4</v>
      </c>
      <c r="R43" s="7">
        <v>3.5</v>
      </c>
      <c r="S43" s="11">
        <v>45</v>
      </c>
      <c r="T43" s="10" t="s">
        <v>62</v>
      </c>
      <c r="U43" s="11"/>
      <c r="V43" s="10"/>
      <c r="W43" s="11"/>
      <c r="X43" s="10"/>
      <c r="Y43" s="11"/>
      <c r="Z43" s="10"/>
      <c r="AA43" s="7">
        <v>3</v>
      </c>
      <c r="AB43" s="11">
        <v>60</v>
      </c>
      <c r="AC43" s="10" t="s">
        <v>53</v>
      </c>
      <c r="AD43" s="11"/>
      <c r="AE43" s="10"/>
      <c r="AF43" s="11"/>
      <c r="AG43" s="10"/>
      <c r="AH43" s="7">
        <v>4</v>
      </c>
      <c r="AI43" s="7">
        <f t="shared" si="35"/>
        <v>7</v>
      </c>
      <c r="AJ43" s="11"/>
      <c r="AK43" s="10"/>
      <c r="AL43" s="11"/>
      <c r="AM43" s="10"/>
      <c r="AN43" s="11"/>
      <c r="AO43" s="10"/>
      <c r="AP43" s="11"/>
      <c r="AQ43" s="10"/>
      <c r="AR43" s="7"/>
      <c r="AS43" s="11"/>
      <c r="AT43" s="10"/>
      <c r="AU43" s="11"/>
      <c r="AV43" s="10"/>
      <c r="AW43" s="11"/>
      <c r="AX43" s="10"/>
      <c r="AY43" s="7"/>
      <c r="AZ43" s="7">
        <f t="shared" si="36"/>
        <v>0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7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38"/>
        <v>0</v>
      </c>
    </row>
    <row r="44" spans="1:86" x14ac:dyDescent="0.2">
      <c r="A44" s="6"/>
      <c r="B44" s="6"/>
      <c r="C44" s="6"/>
      <c r="D44" s="6" t="s">
        <v>99</v>
      </c>
      <c r="E44" s="3" t="s">
        <v>100</v>
      </c>
      <c r="F44" s="6">
        <f t="shared" si="39"/>
        <v>1</v>
      </c>
      <c r="G44" s="6">
        <f t="shared" si="40"/>
        <v>1</v>
      </c>
      <c r="H44" s="6">
        <f t="shared" si="25"/>
        <v>30</v>
      </c>
      <c r="I44" s="6">
        <f t="shared" si="26"/>
        <v>10</v>
      </c>
      <c r="J44" s="6">
        <f t="shared" si="27"/>
        <v>0</v>
      </c>
      <c r="K44" s="6">
        <f t="shared" si="28"/>
        <v>0</v>
      </c>
      <c r="L44" s="6">
        <f t="shared" si="29"/>
        <v>0</v>
      </c>
      <c r="M44" s="6">
        <f t="shared" si="30"/>
        <v>20</v>
      </c>
      <c r="N44" s="6">
        <f t="shared" si="31"/>
        <v>0</v>
      </c>
      <c r="O44" s="6">
        <f t="shared" si="32"/>
        <v>0</v>
      </c>
      <c r="P44" s="7">
        <f t="shared" si="33"/>
        <v>2</v>
      </c>
      <c r="Q44" s="7">
        <f t="shared" si="34"/>
        <v>1</v>
      </c>
      <c r="R44" s="7">
        <v>1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35"/>
        <v>0</v>
      </c>
      <c r="AJ44" s="11">
        <v>10</v>
      </c>
      <c r="AK44" s="10" t="s">
        <v>62</v>
      </c>
      <c r="AL44" s="11"/>
      <c r="AM44" s="10"/>
      <c r="AN44" s="11"/>
      <c r="AO44" s="10"/>
      <c r="AP44" s="11"/>
      <c r="AQ44" s="10"/>
      <c r="AR44" s="7">
        <v>1</v>
      </c>
      <c r="AS44" s="11">
        <v>20</v>
      </c>
      <c r="AT44" s="10" t="s">
        <v>53</v>
      </c>
      <c r="AU44" s="11"/>
      <c r="AV44" s="10"/>
      <c r="AW44" s="11"/>
      <c r="AX44" s="10"/>
      <c r="AY44" s="7">
        <v>1</v>
      </c>
      <c r="AZ44" s="7">
        <f t="shared" si="36"/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7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38"/>
        <v>0</v>
      </c>
    </row>
    <row r="45" spans="1:86" x14ac:dyDescent="0.2">
      <c r="A45" s="6"/>
      <c r="B45" s="6"/>
      <c r="C45" s="6"/>
      <c r="D45" s="6" t="s">
        <v>101</v>
      </c>
      <c r="E45" s="3" t="s">
        <v>102</v>
      </c>
      <c r="F45" s="6">
        <f t="shared" si="39"/>
        <v>1</v>
      </c>
      <c r="G45" s="6">
        <f t="shared" si="40"/>
        <v>1</v>
      </c>
      <c r="H45" s="6">
        <f t="shared" si="25"/>
        <v>30</v>
      </c>
      <c r="I45" s="6">
        <f t="shared" si="26"/>
        <v>10</v>
      </c>
      <c r="J45" s="6">
        <f t="shared" si="27"/>
        <v>0</v>
      </c>
      <c r="K45" s="6">
        <f t="shared" si="28"/>
        <v>0</v>
      </c>
      <c r="L45" s="6">
        <f t="shared" si="29"/>
        <v>0</v>
      </c>
      <c r="M45" s="6">
        <f t="shared" si="30"/>
        <v>20</v>
      </c>
      <c r="N45" s="6">
        <f t="shared" si="31"/>
        <v>0</v>
      </c>
      <c r="O45" s="6">
        <f t="shared" si="32"/>
        <v>0</v>
      </c>
      <c r="P45" s="7">
        <f t="shared" si="33"/>
        <v>2</v>
      </c>
      <c r="Q45" s="7">
        <f t="shared" si="34"/>
        <v>1</v>
      </c>
      <c r="R45" s="7">
        <v>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35"/>
        <v>0</v>
      </c>
      <c r="AJ45" s="11">
        <v>10</v>
      </c>
      <c r="AK45" s="10" t="s">
        <v>62</v>
      </c>
      <c r="AL45" s="11"/>
      <c r="AM45" s="10"/>
      <c r="AN45" s="11"/>
      <c r="AO45" s="10"/>
      <c r="AP45" s="11"/>
      <c r="AQ45" s="10"/>
      <c r="AR45" s="7">
        <v>1</v>
      </c>
      <c r="AS45" s="11">
        <v>20</v>
      </c>
      <c r="AT45" s="10" t="s">
        <v>53</v>
      </c>
      <c r="AU45" s="11"/>
      <c r="AV45" s="10"/>
      <c r="AW45" s="11"/>
      <c r="AX45" s="10"/>
      <c r="AY45" s="7">
        <v>1</v>
      </c>
      <c r="AZ45" s="7">
        <f t="shared" si="36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7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38"/>
        <v>0</v>
      </c>
    </row>
    <row r="46" spans="1:86" x14ac:dyDescent="0.2">
      <c r="A46" s="6"/>
      <c r="B46" s="6"/>
      <c r="C46" s="6"/>
      <c r="D46" s="6" t="s">
        <v>103</v>
      </c>
      <c r="E46" s="3" t="s">
        <v>104</v>
      </c>
      <c r="F46" s="6">
        <f t="shared" si="39"/>
        <v>1</v>
      </c>
      <c r="G46" s="6">
        <f t="shared" si="40"/>
        <v>1</v>
      </c>
      <c r="H46" s="6">
        <f t="shared" si="25"/>
        <v>60</v>
      </c>
      <c r="I46" s="6">
        <f t="shared" si="26"/>
        <v>30</v>
      </c>
      <c r="J46" s="6">
        <f t="shared" si="27"/>
        <v>0</v>
      </c>
      <c r="K46" s="6">
        <f t="shared" si="28"/>
        <v>0</v>
      </c>
      <c r="L46" s="6">
        <f t="shared" si="29"/>
        <v>0</v>
      </c>
      <c r="M46" s="6">
        <f t="shared" si="30"/>
        <v>30</v>
      </c>
      <c r="N46" s="6">
        <f t="shared" si="31"/>
        <v>0</v>
      </c>
      <c r="O46" s="6">
        <f t="shared" si="32"/>
        <v>0</v>
      </c>
      <c r="P46" s="7">
        <f t="shared" si="33"/>
        <v>4</v>
      </c>
      <c r="Q46" s="7">
        <f t="shared" si="34"/>
        <v>2</v>
      </c>
      <c r="R46" s="7">
        <v>3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35"/>
        <v>0</v>
      </c>
      <c r="AJ46" s="11">
        <v>30</v>
      </c>
      <c r="AK46" s="10" t="s">
        <v>62</v>
      </c>
      <c r="AL46" s="11"/>
      <c r="AM46" s="10"/>
      <c r="AN46" s="11"/>
      <c r="AO46" s="10"/>
      <c r="AP46" s="11"/>
      <c r="AQ46" s="10"/>
      <c r="AR46" s="7">
        <v>2</v>
      </c>
      <c r="AS46" s="11">
        <v>30</v>
      </c>
      <c r="AT46" s="10" t="s">
        <v>53</v>
      </c>
      <c r="AU46" s="11"/>
      <c r="AV46" s="10"/>
      <c r="AW46" s="11"/>
      <c r="AX46" s="10"/>
      <c r="AY46" s="7">
        <v>2</v>
      </c>
      <c r="AZ46" s="7">
        <f t="shared" si="36"/>
        <v>4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7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38"/>
        <v>0</v>
      </c>
    </row>
    <row r="47" spans="1:86" x14ac:dyDescent="0.2">
      <c r="A47" s="6"/>
      <c r="B47" s="6"/>
      <c r="C47" s="6"/>
      <c r="D47" s="6" t="s">
        <v>105</v>
      </c>
      <c r="E47" s="3" t="s">
        <v>106</v>
      </c>
      <c r="F47" s="6">
        <f t="shared" si="39"/>
        <v>1</v>
      </c>
      <c r="G47" s="6">
        <f t="shared" si="40"/>
        <v>1</v>
      </c>
      <c r="H47" s="6">
        <f t="shared" si="25"/>
        <v>60</v>
      </c>
      <c r="I47" s="6">
        <f t="shared" si="26"/>
        <v>30</v>
      </c>
      <c r="J47" s="6">
        <f t="shared" si="27"/>
        <v>0</v>
      </c>
      <c r="K47" s="6">
        <f t="shared" si="28"/>
        <v>0</v>
      </c>
      <c r="L47" s="6">
        <f t="shared" si="29"/>
        <v>0</v>
      </c>
      <c r="M47" s="6">
        <f t="shared" si="30"/>
        <v>30</v>
      </c>
      <c r="N47" s="6">
        <f t="shared" si="31"/>
        <v>0</v>
      </c>
      <c r="O47" s="6">
        <f t="shared" si="32"/>
        <v>0</v>
      </c>
      <c r="P47" s="7">
        <f t="shared" si="33"/>
        <v>2</v>
      </c>
      <c r="Q47" s="7">
        <f t="shared" si="34"/>
        <v>1</v>
      </c>
      <c r="R47" s="7">
        <v>2</v>
      </c>
      <c r="S47" s="11">
        <v>30</v>
      </c>
      <c r="T47" s="10" t="s">
        <v>62</v>
      </c>
      <c r="U47" s="11"/>
      <c r="V47" s="10"/>
      <c r="W47" s="11"/>
      <c r="X47" s="10"/>
      <c r="Y47" s="11"/>
      <c r="Z47" s="10"/>
      <c r="AA47" s="7">
        <v>1</v>
      </c>
      <c r="AB47" s="11">
        <v>30</v>
      </c>
      <c r="AC47" s="10" t="s">
        <v>53</v>
      </c>
      <c r="AD47" s="11"/>
      <c r="AE47" s="10"/>
      <c r="AF47" s="11"/>
      <c r="AG47" s="10"/>
      <c r="AH47" s="7">
        <v>1</v>
      </c>
      <c r="AI47" s="7">
        <f t="shared" si="35"/>
        <v>2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36"/>
        <v>0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37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38"/>
        <v>0</v>
      </c>
    </row>
    <row r="48" spans="1:86" x14ac:dyDescent="0.2">
      <c r="A48" s="6">
        <v>7</v>
      </c>
      <c r="B48" s="6">
        <v>1</v>
      </c>
      <c r="C48" s="6"/>
      <c r="D48" s="6"/>
      <c r="E48" s="3" t="s">
        <v>107</v>
      </c>
      <c r="F48" s="6">
        <f>$B$48*COUNTIF(S48:CF48,"e")</f>
        <v>1</v>
      </c>
      <c r="G48" s="6">
        <f>$B$48*COUNTIF(S48:CF48,"z")</f>
        <v>1</v>
      </c>
      <c r="H48" s="6">
        <f t="shared" si="25"/>
        <v>30</v>
      </c>
      <c r="I48" s="6">
        <f t="shared" si="26"/>
        <v>10</v>
      </c>
      <c r="J48" s="6">
        <f t="shared" si="27"/>
        <v>0</v>
      </c>
      <c r="K48" s="6">
        <f t="shared" si="28"/>
        <v>0</v>
      </c>
      <c r="L48" s="6">
        <f t="shared" si="29"/>
        <v>0</v>
      </c>
      <c r="M48" s="6">
        <f t="shared" si="30"/>
        <v>20</v>
      </c>
      <c r="N48" s="6">
        <f t="shared" si="31"/>
        <v>0</v>
      </c>
      <c r="O48" s="6">
        <f t="shared" si="32"/>
        <v>0</v>
      </c>
      <c r="P48" s="7">
        <f t="shared" si="33"/>
        <v>1</v>
      </c>
      <c r="Q48" s="7">
        <f t="shared" si="34"/>
        <v>0.67</v>
      </c>
      <c r="R48" s="7">
        <f>$B$48*0.97</f>
        <v>0.97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35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36"/>
        <v>0</v>
      </c>
      <c r="BA48" s="11">
        <f>$B$48*10</f>
        <v>10</v>
      </c>
      <c r="BB48" s="10" t="s">
        <v>62</v>
      </c>
      <c r="BC48" s="11"/>
      <c r="BD48" s="10"/>
      <c r="BE48" s="11"/>
      <c r="BF48" s="10"/>
      <c r="BG48" s="11"/>
      <c r="BH48" s="10"/>
      <c r="BI48" s="7">
        <f>$B$48*0.33</f>
        <v>0.33</v>
      </c>
      <c r="BJ48" s="11">
        <f>$B$48*20</f>
        <v>20</v>
      </c>
      <c r="BK48" s="10" t="s">
        <v>53</v>
      </c>
      <c r="BL48" s="11"/>
      <c r="BM48" s="10"/>
      <c r="BN48" s="11"/>
      <c r="BO48" s="10"/>
      <c r="BP48" s="7">
        <f>$B$48*0.67</f>
        <v>0.67</v>
      </c>
      <c r="BQ48" s="7">
        <f t="shared" si="37"/>
        <v>1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38"/>
        <v>0</v>
      </c>
    </row>
    <row r="49" spans="1:86" x14ac:dyDescent="0.2">
      <c r="A49" s="6"/>
      <c r="B49" s="6"/>
      <c r="C49" s="6"/>
      <c r="D49" s="6" t="s">
        <v>108</v>
      </c>
      <c r="E49" s="3" t="s">
        <v>109</v>
      </c>
      <c r="F49" s="6">
        <f>COUNTIF(S49:CF49,"e")</f>
        <v>1</v>
      </c>
      <c r="G49" s="6">
        <f>COUNTIF(S49:CF49,"z")</f>
        <v>1</v>
      </c>
      <c r="H49" s="6">
        <f t="shared" si="25"/>
        <v>50</v>
      </c>
      <c r="I49" s="6">
        <f t="shared" si="26"/>
        <v>20</v>
      </c>
      <c r="J49" s="6">
        <f t="shared" si="27"/>
        <v>0</v>
      </c>
      <c r="K49" s="6">
        <f t="shared" si="28"/>
        <v>0</v>
      </c>
      <c r="L49" s="6">
        <f t="shared" si="29"/>
        <v>0</v>
      </c>
      <c r="M49" s="6">
        <f t="shared" si="30"/>
        <v>30</v>
      </c>
      <c r="N49" s="6">
        <f t="shared" si="31"/>
        <v>0</v>
      </c>
      <c r="O49" s="6">
        <f t="shared" si="32"/>
        <v>0</v>
      </c>
      <c r="P49" s="7">
        <f t="shared" si="33"/>
        <v>2</v>
      </c>
      <c r="Q49" s="7">
        <f t="shared" si="34"/>
        <v>1</v>
      </c>
      <c r="R49" s="7">
        <v>1.7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5"/>
        <v>0</v>
      </c>
      <c r="AJ49" s="11">
        <v>20</v>
      </c>
      <c r="AK49" s="10" t="s">
        <v>62</v>
      </c>
      <c r="AL49" s="11"/>
      <c r="AM49" s="10"/>
      <c r="AN49" s="11"/>
      <c r="AO49" s="10"/>
      <c r="AP49" s="11"/>
      <c r="AQ49" s="10"/>
      <c r="AR49" s="7">
        <v>1</v>
      </c>
      <c r="AS49" s="11">
        <v>30</v>
      </c>
      <c r="AT49" s="10" t="s">
        <v>53</v>
      </c>
      <c r="AU49" s="11"/>
      <c r="AV49" s="10"/>
      <c r="AW49" s="11"/>
      <c r="AX49" s="10"/>
      <c r="AY49" s="7">
        <v>1</v>
      </c>
      <c r="AZ49" s="7">
        <f t="shared" si="36"/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37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38"/>
        <v>0</v>
      </c>
    </row>
    <row r="50" spans="1:86" ht="15.95" customHeight="1" x14ac:dyDescent="0.2">
      <c r="A50" s="6"/>
      <c r="B50" s="6"/>
      <c r="C50" s="6"/>
      <c r="D50" s="6"/>
      <c r="E50" s="6" t="s">
        <v>63</v>
      </c>
      <c r="F50" s="6">
        <f t="shared" ref="F50:AK50" si="41">SUM(F39:F49)</f>
        <v>12</v>
      </c>
      <c r="G50" s="6">
        <f t="shared" si="41"/>
        <v>12</v>
      </c>
      <c r="H50" s="6">
        <f t="shared" si="41"/>
        <v>590</v>
      </c>
      <c r="I50" s="6">
        <f t="shared" si="41"/>
        <v>240</v>
      </c>
      <c r="J50" s="6">
        <f t="shared" si="41"/>
        <v>0</v>
      </c>
      <c r="K50" s="6">
        <f t="shared" si="41"/>
        <v>0</v>
      </c>
      <c r="L50" s="6">
        <f t="shared" si="41"/>
        <v>0</v>
      </c>
      <c r="M50" s="6">
        <f t="shared" si="41"/>
        <v>350</v>
      </c>
      <c r="N50" s="6">
        <f t="shared" si="41"/>
        <v>0</v>
      </c>
      <c r="O50" s="6">
        <f t="shared" si="41"/>
        <v>0</v>
      </c>
      <c r="P50" s="7">
        <f t="shared" si="41"/>
        <v>35</v>
      </c>
      <c r="Q50" s="7">
        <f t="shared" si="41"/>
        <v>18.670000000000002</v>
      </c>
      <c r="R50" s="7">
        <f t="shared" si="41"/>
        <v>21.47</v>
      </c>
      <c r="S50" s="11">
        <f t="shared" si="41"/>
        <v>120</v>
      </c>
      <c r="T50" s="10">
        <f t="shared" si="41"/>
        <v>0</v>
      </c>
      <c r="U50" s="11">
        <f t="shared" si="41"/>
        <v>0</v>
      </c>
      <c r="V50" s="10">
        <f t="shared" si="41"/>
        <v>0</v>
      </c>
      <c r="W50" s="11">
        <f t="shared" si="41"/>
        <v>0</v>
      </c>
      <c r="X50" s="10">
        <f t="shared" si="41"/>
        <v>0</v>
      </c>
      <c r="Y50" s="11">
        <f t="shared" si="41"/>
        <v>0</v>
      </c>
      <c r="Z50" s="10">
        <f t="shared" si="41"/>
        <v>0</v>
      </c>
      <c r="AA50" s="7">
        <f t="shared" si="41"/>
        <v>7</v>
      </c>
      <c r="AB50" s="11">
        <f t="shared" si="41"/>
        <v>150</v>
      </c>
      <c r="AC50" s="10">
        <f t="shared" si="41"/>
        <v>0</v>
      </c>
      <c r="AD50" s="11">
        <f t="shared" si="41"/>
        <v>0</v>
      </c>
      <c r="AE50" s="10">
        <f t="shared" si="41"/>
        <v>0</v>
      </c>
      <c r="AF50" s="11">
        <f t="shared" si="41"/>
        <v>0</v>
      </c>
      <c r="AG50" s="10">
        <f t="shared" si="41"/>
        <v>0</v>
      </c>
      <c r="AH50" s="7">
        <f t="shared" si="41"/>
        <v>9</v>
      </c>
      <c r="AI50" s="7">
        <f t="shared" si="41"/>
        <v>16</v>
      </c>
      <c r="AJ50" s="11">
        <f t="shared" si="41"/>
        <v>70</v>
      </c>
      <c r="AK50" s="10">
        <f t="shared" si="41"/>
        <v>0</v>
      </c>
      <c r="AL50" s="11">
        <f t="shared" ref="AL50:BQ50" si="42">SUM(AL39:AL49)</f>
        <v>0</v>
      </c>
      <c r="AM50" s="10">
        <f t="shared" si="42"/>
        <v>0</v>
      </c>
      <c r="AN50" s="11">
        <f t="shared" si="42"/>
        <v>0</v>
      </c>
      <c r="AO50" s="10">
        <f t="shared" si="42"/>
        <v>0</v>
      </c>
      <c r="AP50" s="11">
        <f t="shared" si="42"/>
        <v>0</v>
      </c>
      <c r="AQ50" s="10">
        <f t="shared" si="42"/>
        <v>0</v>
      </c>
      <c r="AR50" s="7">
        <f t="shared" si="42"/>
        <v>5</v>
      </c>
      <c r="AS50" s="11">
        <f t="shared" si="42"/>
        <v>100</v>
      </c>
      <c r="AT50" s="10">
        <f t="shared" si="42"/>
        <v>0</v>
      </c>
      <c r="AU50" s="11">
        <f t="shared" si="42"/>
        <v>0</v>
      </c>
      <c r="AV50" s="10">
        <f t="shared" si="42"/>
        <v>0</v>
      </c>
      <c r="AW50" s="11">
        <f t="shared" si="42"/>
        <v>0</v>
      </c>
      <c r="AX50" s="10">
        <f t="shared" si="42"/>
        <v>0</v>
      </c>
      <c r="AY50" s="7">
        <f t="shared" si="42"/>
        <v>5</v>
      </c>
      <c r="AZ50" s="7">
        <f t="shared" si="42"/>
        <v>10</v>
      </c>
      <c r="BA50" s="11">
        <f t="shared" si="42"/>
        <v>50</v>
      </c>
      <c r="BB50" s="10">
        <f t="shared" si="42"/>
        <v>0</v>
      </c>
      <c r="BC50" s="11">
        <f t="shared" si="42"/>
        <v>0</v>
      </c>
      <c r="BD50" s="10">
        <f t="shared" si="42"/>
        <v>0</v>
      </c>
      <c r="BE50" s="11">
        <f t="shared" si="42"/>
        <v>0</v>
      </c>
      <c r="BF50" s="10">
        <f t="shared" si="42"/>
        <v>0</v>
      </c>
      <c r="BG50" s="11">
        <f t="shared" si="42"/>
        <v>0</v>
      </c>
      <c r="BH50" s="10">
        <f t="shared" si="42"/>
        <v>0</v>
      </c>
      <c r="BI50" s="7">
        <f t="shared" si="42"/>
        <v>4.33</v>
      </c>
      <c r="BJ50" s="11">
        <f t="shared" si="42"/>
        <v>100</v>
      </c>
      <c r="BK50" s="10">
        <f t="shared" si="42"/>
        <v>0</v>
      </c>
      <c r="BL50" s="11">
        <f t="shared" si="42"/>
        <v>0</v>
      </c>
      <c r="BM50" s="10">
        <f t="shared" si="42"/>
        <v>0</v>
      </c>
      <c r="BN50" s="11">
        <f t="shared" si="42"/>
        <v>0</v>
      </c>
      <c r="BO50" s="10">
        <f t="shared" si="42"/>
        <v>0</v>
      </c>
      <c r="BP50" s="7">
        <f t="shared" si="42"/>
        <v>4.67</v>
      </c>
      <c r="BQ50" s="7">
        <f t="shared" si="42"/>
        <v>9</v>
      </c>
      <c r="BR50" s="11">
        <f t="shared" ref="BR50:CH50" si="43">SUM(BR39:BR49)</f>
        <v>0</v>
      </c>
      <c r="BS50" s="10">
        <f t="shared" si="43"/>
        <v>0</v>
      </c>
      <c r="BT50" s="11">
        <f t="shared" si="43"/>
        <v>0</v>
      </c>
      <c r="BU50" s="10">
        <f t="shared" si="43"/>
        <v>0</v>
      </c>
      <c r="BV50" s="11">
        <f t="shared" si="43"/>
        <v>0</v>
      </c>
      <c r="BW50" s="10">
        <f t="shared" si="43"/>
        <v>0</v>
      </c>
      <c r="BX50" s="11">
        <f t="shared" si="43"/>
        <v>0</v>
      </c>
      <c r="BY50" s="10">
        <f t="shared" si="43"/>
        <v>0</v>
      </c>
      <c r="BZ50" s="7">
        <f t="shared" si="43"/>
        <v>0</v>
      </c>
      <c r="CA50" s="11">
        <f t="shared" si="43"/>
        <v>0</v>
      </c>
      <c r="CB50" s="10">
        <f t="shared" si="43"/>
        <v>0</v>
      </c>
      <c r="CC50" s="11">
        <f t="shared" si="43"/>
        <v>0</v>
      </c>
      <c r="CD50" s="10">
        <f t="shared" si="43"/>
        <v>0</v>
      </c>
      <c r="CE50" s="11">
        <f t="shared" si="43"/>
        <v>0</v>
      </c>
      <c r="CF50" s="10">
        <f t="shared" si="43"/>
        <v>0</v>
      </c>
      <c r="CG50" s="7">
        <f t="shared" si="43"/>
        <v>0</v>
      </c>
      <c r="CH50" s="7">
        <f t="shared" si="43"/>
        <v>0</v>
      </c>
    </row>
    <row r="51" spans="1:86" ht="20.100000000000001" customHeight="1" x14ac:dyDescent="0.2">
      <c r="A51" s="14" t="s">
        <v>110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4"/>
      <c r="CH51" s="15"/>
    </row>
    <row r="52" spans="1:86" x14ac:dyDescent="0.2">
      <c r="A52" s="13">
        <v>2</v>
      </c>
      <c r="B52" s="13">
        <v>1</v>
      </c>
      <c r="C52" s="13"/>
      <c r="D52" s="6" t="s">
        <v>111</v>
      </c>
      <c r="E52" s="3" t="s">
        <v>112</v>
      </c>
      <c r="F52" s="6">
        <f t="shared" ref="F52:F92" si="44">COUNTIF(S52:CF52,"e")</f>
        <v>0</v>
      </c>
      <c r="G52" s="6">
        <f t="shared" ref="G52:G92" si="45">COUNTIF(S52:CF52,"z")</f>
        <v>1</v>
      </c>
      <c r="H52" s="6">
        <f t="shared" ref="H52:H92" si="46">SUM(I52:O52)</f>
        <v>45</v>
      </c>
      <c r="I52" s="6">
        <f t="shared" ref="I52:I92" si="47">S52+AJ52+BA52+BR52</f>
        <v>45</v>
      </c>
      <c r="J52" s="6">
        <f t="shared" ref="J52:J92" si="48">U52+AL52+BC52+BT52</f>
        <v>0</v>
      </c>
      <c r="K52" s="6">
        <f t="shared" ref="K52:K92" si="49">W52+AN52+BE52+BV52</f>
        <v>0</v>
      </c>
      <c r="L52" s="6">
        <f t="shared" ref="L52:L92" si="50">Y52+AP52+BG52+BX52</f>
        <v>0</v>
      </c>
      <c r="M52" s="6">
        <f t="shared" ref="M52:M92" si="51">AB52+AS52+BJ52+CA52</f>
        <v>0</v>
      </c>
      <c r="N52" s="6">
        <f t="shared" ref="N52:N92" si="52">AD52+AU52+BL52+CC52</f>
        <v>0</v>
      </c>
      <c r="O52" s="6">
        <f t="shared" ref="O52:O92" si="53">AF52+AW52+BN52+CE52</f>
        <v>0</v>
      </c>
      <c r="P52" s="7">
        <f t="shared" ref="P52:P92" si="54">AI52+AZ52+BQ52+CH52</f>
        <v>3</v>
      </c>
      <c r="Q52" s="7">
        <f t="shared" ref="Q52:Q92" si="55">AH52+AY52+BP52+CG52</f>
        <v>0</v>
      </c>
      <c r="R52" s="7">
        <v>1.5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ref="AI52:AI92" si="56">AA52+AH52</f>
        <v>0</v>
      </c>
      <c r="AJ52" s="11">
        <v>45</v>
      </c>
      <c r="AK52" s="10" t="s">
        <v>53</v>
      </c>
      <c r="AL52" s="11"/>
      <c r="AM52" s="10"/>
      <c r="AN52" s="11"/>
      <c r="AO52" s="10"/>
      <c r="AP52" s="11"/>
      <c r="AQ52" s="10"/>
      <c r="AR52" s="7">
        <v>3</v>
      </c>
      <c r="AS52" s="11"/>
      <c r="AT52" s="10"/>
      <c r="AU52" s="11"/>
      <c r="AV52" s="10"/>
      <c r="AW52" s="11"/>
      <c r="AX52" s="10"/>
      <c r="AY52" s="7"/>
      <c r="AZ52" s="7">
        <f t="shared" ref="AZ52:AZ92" si="57">AR52+AY52</f>
        <v>3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ref="BQ52:BQ92" si="58">BI52+BP52</f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ref="CH52:CH92" si="59">BZ52+CG52</f>
        <v>0</v>
      </c>
    </row>
    <row r="53" spans="1:86" x14ac:dyDescent="0.2">
      <c r="A53" s="13">
        <v>2</v>
      </c>
      <c r="B53" s="13">
        <v>1</v>
      </c>
      <c r="C53" s="13"/>
      <c r="D53" s="6" t="s">
        <v>113</v>
      </c>
      <c r="E53" s="3" t="s">
        <v>114</v>
      </c>
      <c r="F53" s="6">
        <f t="shared" si="44"/>
        <v>0</v>
      </c>
      <c r="G53" s="6">
        <f t="shared" si="45"/>
        <v>1</v>
      </c>
      <c r="H53" s="6">
        <f t="shared" si="46"/>
        <v>45</v>
      </c>
      <c r="I53" s="6">
        <f t="shared" si="47"/>
        <v>45</v>
      </c>
      <c r="J53" s="6">
        <f t="shared" si="48"/>
        <v>0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6">
        <f t="shared" si="53"/>
        <v>0</v>
      </c>
      <c r="P53" s="7">
        <f t="shared" si="54"/>
        <v>3</v>
      </c>
      <c r="Q53" s="7">
        <f t="shared" si="55"/>
        <v>0</v>
      </c>
      <c r="R53" s="7">
        <v>1.5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56"/>
        <v>0</v>
      </c>
      <c r="AJ53" s="11">
        <v>45</v>
      </c>
      <c r="AK53" s="10" t="s">
        <v>53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si="57"/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58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59"/>
        <v>0</v>
      </c>
    </row>
    <row r="54" spans="1:86" x14ac:dyDescent="0.2">
      <c r="A54" s="13">
        <v>2</v>
      </c>
      <c r="B54" s="13">
        <v>1</v>
      </c>
      <c r="C54" s="13"/>
      <c r="D54" s="6" t="s">
        <v>115</v>
      </c>
      <c r="E54" s="3" t="s">
        <v>116</v>
      </c>
      <c r="F54" s="6">
        <f t="shared" si="44"/>
        <v>0</v>
      </c>
      <c r="G54" s="6">
        <f t="shared" si="45"/>
        <v>1</v>
      </c>
      <c r="H54" s="6">
        <f t="shared" si="46"/>
        <v>45</v>
      </c>
      <c r="I54" s="6">
        <f t="shared" si="47"/>
        <v>45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0</v>
      </c>
      <c r="N54" s="6">
        <f t="shared" si="52"/>
        <v>0</v>
      </c>
      <c r="O54" s="6">
        <f t="shared" si="53"/>
        <v>0</v>
      </c>
      <c r="P54" s="7">
        <f t="shared" si="54"/>
        <v>3</v>
      </c>
      <c r="Q54" s="7">
        <f t="shared" si="55"/>
        <v>0</v>
      </c>
      <c r="R54" s="7">
        <v>1.5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56"/>
        <v>0</v>
      </c>
      <c r="AJ54" s="11">
        <v>45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57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58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59"/>
        <v>0</v>
      </c>
    </row>
    <row r="55" spans="1:86" x14ac:dyDescent="0.2">
      <c r="A55" s="13">
        <v>2</v>
      </c>
      <c r="B55" s="13">
        <v>1</v>
      </c>
      <c r="C55" s="13"/>
      <c r="D55" s="6" t="s">
        <v>117</v>
      </c>
      <c r="E55" s="3" t="s">
        <v>118</v>
      </c>
      <c r="F55" s="6">
        <f t="shared" si="44"/>
        <v>0</v>
      </c>
      <c r="G55" s="6">
        <f t="shared" si="45"/>
        <v>1</v>
      </c>
      <c r="H55" s="6">
        <f t="shared" si="46"/>
        <v>45</v>
      </c>
      <c r="I55" s="6">
        <f t="shared" si="47"/>
        <v>45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0</v>
      </c>
      <c r="O55" s="6">
        <f t="shared" si="53"/>
        <v>0</v>
      </c>
      <c r="P55" s="7">
        <f t="shared" si="54"/>
        <v>3</v>
      </c>
      <c r="Q55" s="7">
        <f t="shared" si="55"/>
        <v>0</v>
      </c>
      <c r="R55" s="7">
        <v>1.5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56"/>
        <v>0</v>
      </c>
      <c r="AJ55" s="11">
        <v>45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57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58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59"/>
        <v>0</v>
      </c>
    </row>
    <row r="56" spans="1:86" x14ac:dyDescent="0.2">
      <c r="A56" s="13">
        <v>1</v>
      </c>
      <c r="B56" s="13">
        <v>1</v>
      </c>
      <c r="C56" s="13"/>
      <c r="D56" s="6" t="s">
        <v>119</v>
      </c>
      <c r="E56" s="3" t="s">
        <v>120</v>
      </c>
      <c r="F56" s="6">
        <f t="shared" si="44"/>
        <v>1</v>
      </c>
      <c r="G56" s="6">
        <f t="shared" si="45"/>
        <v>0</v>
      </c>
      <c r="H56" s="6">
        <f t="shared" si="46"/>
        <v>30</v>
      </c>
      <c r="I56" s="6">
        <f t="shared" si="47"/>
        <v>0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30</v>
      </c>
      <c r="O56" s="6">
        <f t="shared" si="53"/>
        <v>0</v>
      </c>
      <c r="P56" s="7">
        <f t="shared" si="54"/>
        <v>3</v>
      </c>
      <c r="Q56" s="7">
        <f t="shared" si="55"/>
        <v>3</v>
      </c>
      <c r="R56" s="7">
        <v>1.2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>
        <v>30</v>
      </c>
      <c r="AE56" s="10" t="s">
        <v>62</v>
      </c>
      <c r="AF56" s="11"/>
      <c r="AG56" s="10"/>
      <c r="AH56" s="7">
        <v>3</v>
      </c>
      <c r="AI56" s="7">
        <f t="shared" si="56"/>
        <v>3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57"/>
        <v>0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x14ac:dyDescent="0.2">
      <c r="A57" s="13">
        <v>1</v>
      </c>
      <c r="B57" s="13">
        <v>1</v>
      </c>
      <c r="C57" s="13"/>
      <c r="D57" s="6" t="s">
        <v>121</v>
      </c>
      <c r="E57" s="3" t="s">
        <v>122</v>
      </c>
      <c r="F57" s="6">
        <f t="shared" si="44"/>
        <v>1</v>
      </c>
      <c r="G57" s="6">
        <f t="shared" si="45"/>
        <v>0</v>
      </c>
      <c r="H57" s="6">
        <f t="shared" si="46"/>
        <v>30</v>
      </c>
      <c r="I57" s="6">
        <f t="shared" si="47"/>
        <v>0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30</v>
      </c>
      <c r="O57" s="6">
        <f t="shared" si="53"/>
        <v>0</v>
      </c>
      <c r="P57" s="7">
        <f t="shared" si="54"/>
        <v>3</v>
      </c>
      <c r="Q57" s="7">
        <f t="shared" si="55"/>
        <v>3</v>
      </c>
      <c r="R57" s="7">
        <v>1.2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>
        <v>30</v>
      </c>
      <c r="AE57" s="10" t="s">
        <v>62</v>
      </c>
      <c r="AF57" s="11"/>
      <c r="AG57" s="10"/>
      <c r="AH57" s="7">
        <v>3</v>
      </c>
      <c r="AI57" s="7">
        <f t="shared" si="56"/>
        <v>3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57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x14ac:dyDescent="0.2">
      <c r="A58" s="13">
        <v>4</v>
      </c>
      <c r="B58" s="13">
        <v>2</v>
      </c>
      <c r="C58" s="13"/>
      <c r="D58" s="6" t="s">
        <v>123</v>
      </c>
      <c r="E58" s="3" t="s">
        <v>124</v>
      </c>
      <c r="F58" s="6">
        <f t="shared" si="44"/>
        <v>1</v>
      </c>
      <c r="G58" s="6">
        <f t="shared" si="45"/>
        <v>1</v>
      </c>
      <c r="H58" s="6">
        <f t="shared" si="46"/>
        <v>30</v>
      </c>
      <c r="I58" s="6">
        <f t="shared" si="47"/>
        <v>10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20</v>
      </c>
      <c r="N58" s="6">
        <f t="shared" si="52"/>
        <v>0</v>
      </c>
      <c r="O58" s="6">
        <f t="shared" si="53"/>
        <v>0</v>
      </c>
      <c r="P58" s="7">
        <f t="shared" si="54"/>
        <v>2</v>
      </c>
      <c r="Q58" s="7">
        <f t="shared" si="55"/>
        <v>1</v>
      </c>
      <c r="R58" s="7">
        <v>1.2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6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57"/>
        <v>0</v>
      </c>
      <c r="BA58" s="11">
        <v>10</v>
      </c>
      <c r="BB58" s="10" t="s">
        <v>62</v>
      </c>
      <c r="BC58" s="11"/>
      <c r="BD58" s="10"/>
      <c r="BE58" s="11"/>
      <c r="BF58" s="10"/>
      <c r="BG58" s="11"/>
      <c r="BH58" s="10"/>
      <c r="BI58" s="7">
        <v>1</v>
      </c>
      <c r="BJ58" s="11">
        <v>20</v>
      </c>
      <c r="BK58" s="10" t="s">
        <v>53</v>
      </c>
      <c r="BL58" s="11"/>
      <c r="BM58" s="10"/>
      <c r="BN58" s="11"/>
      <c r="BO58" s="10"/>
      <c r="BP58" s="7">
        <v>1</v>
      </c>
      <c r="BQ58" s="7">
        <f t="shared" si="58"/>
        <v>2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x14ac:dyDescent="0.2">
      <c r="A59" s="13">
        <v>4</v>
      </c>
      <c r="B59" s="13">
        <v>2</v>
      </c>
      <c r="C59" s="13"/>
      <c r="D59" s="6" t="s">
        <v>125</v>
      </c>
      <c r="E59" s="3" t="s">
        <v>126</v>
      </c>
      <c r="F59" s="6">
        <f t="shared" si="44"/>
        <v>1</v>
      </c>
      <c r="G59" s="6">
        <f t="shared" si="45"/>
        <v>1</v>
      </c>
      <c r="H59" s="6">
        <f t="shared" si="46"/>
        <v>30</v>
      </c>
      <c r="I59" s="6">
        <f t="shared" si="47"/>
        <v>10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20</v>
      </c>
      <c r="N59" s="6">
        <f t="shared" si="52"/>
        <v>0</v>
      </c>
      <c r="O59" s="6">
        <f t="shared" si="53"/>
        <v>0</v>
      </c>
      <c r="P59" s="7">
        <f t="shared" si="54"/>
        <v>2</v>
      </c>
      <c r="Q59" s="7">
        <f t="shared" si="55"/>
        <v>1</v>
      </c>
      <c r="R59" s="7">
        <v>1.2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56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>
        <v>10</v>
      </c>
      <c r="BB59" s="10" t="s">
        <v>62</v>
      </c>
      <c r="BC59" s="11"/>
      <c r="BD59" s="10"/>
      <c r="BE59" s="11"/>
      <c r="BF59" s="10"/>
      <c r="BG59" s="11"/>
      <c r="BH59" s="10"/>
      <c r="BI59" s="7">
        <v>1</v>
      </c>
      <c r="BJ59" s="11">
        <v>20</v>
      </c>
      <c r="BK59" s="10" t="s">
        <v>53</v>
      </c>
      <c r="BL59" s="11"/>
      <c r="BM59" s="10"/>
      <c r="BN59" s="11"/>
      <c r="BO59" s="10"/>
      <c r="BP59" s="7">
        <v>1</v>
      </c>
      <c r="BQ59" s="7">
        <f t="shared" si="58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x14ac:dyDescent="0.2">
      <c r="A60" s="13">
        <v>4</v>
      </c>
      <c r="B60" s="13">
        <v>2</v>
      </c>
      <c r="C60" s="13"/>
      <c r="D60" s="6" t="s">
        <v>127</v>
      </c>
      <c r="E60" s="3" t="s">
        <v>128</v>
      </c>
      <c r="F60" s="6">
        <f t="shared" si="44"/>
        <v>1</v>
      </c>
      <c r="G60" s="6">
        <f t="shared" si="45"/>
        <v>1</v>
      </c>
      <c r="H60" s="6">
        <f t="shared" si="46"/>
        <v>30</v>
      </c>
      <c r="I60" s="6">
        <f t="shared" si="47"/>
        <v>10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20</v>
      </c>
      <c r="N60" s="6">
        <f t="shared" si="52"/>
        <v>0</v>
      </c>
      <c r="O60" s="6">
        <f t="shared" si="53"/>
        <v>0</v>
      </c>
      <c r="P60" s="7">
        <f t="shared" si="54"/>
        <v>2</v>
      </c>
      <c r="Q60" s="7">
        <f t="shared" si="55"/>
        <v>1</v>
      </c>
      <c r="R60" s="7">
        <v>1.2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56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>
        <v>10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58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x14ac:dyDescent="0.2">
      <c r="A61" s="13">
        <v>4</v>
      </c>
      <c r="B61" s="13">
        <v>2</v>
      </c>
      <c r="C61" s="13"/>
      <c r="D61" s="6" t="s">
        <v>129</v>
      </c>
      <c r="E61" s="3" t="s">
        <v>130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>
        <v>10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58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x14ac:dyDescent="0.2">
      <c r="A62" s="13">
        <v>4</v>
      </c>
      <c r="B62" s="13">
        <v>2</v>
      </c>
      <c r="C62" s="13"/>
      <c r="D62" s="6" t="s">
        <v>131</v>
      </c>
      <c r="E62" s="3" t="s">
        <v>132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>
        <v>10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58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x14ac:dyDescent="0.2">
      <c r="A63" s="13">
        <v>4</v>
      </c>
      <c r="B63" s="13">
        <v>2</v>
      </c>
      <c r="C63" s="13"/>
      <c r="D63" s="6" t="s">
        <v>133</v>
      </c>
      <c r="E63" s="3" t="s">
        <v>134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>
        <v>10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58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x14ac:dyDescent="0.2">
      <c r="A64" s="13">
        <v>4</v>
      </c>
      <c r="B64" s="13">
        <v>2</v>
      </c>
      <c r="C64" s="13"/>
      <c r="D64" s="6" t="s">
        <v>135</v>
      </c>
      <c r="E64" s="3" t="s">
        <v>136</v>
      </c>
      <c r="F64" s="6">
        <f t="shared" si="44"/>
        <v>1</v>
      </c>
      <c r="G64" s="6">
        <f t="shared" si="45"/>
        <v>1</v>
      </c>
      <c r="H64" s="6">
        <f t="shared" si="46"/>
        <v>30</v>
      </c>
      <c r="I64" s="6">
        <f t="shared" si="47"/>
        <v>10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20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1.2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6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>
        <v>10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58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x14ac:dyDescent="0.2">
      <c r="A65" s="13">
        <v>4</v>
      </c>
      <c r="B65" s="13">
        <v>2</v>
      </c>
      <c r="C65" s="13"/>
      <c r="D65" s="6" t="s">
        <v>137</v>
      </c>
      <c r="E65" s="3" t="s">
        <v>138</v>
      </c>
      <c r="F65" s="6">
        <f t="shared" si="44"/>
        <v>1</v>
      </c>
      <c r="G65" s="6">
        <f t="shared" si="45"/>
        <v>1</v>
      </c>
      <c r="H65" s="6">
        <f t="shared" si="46"/>
        <v>30</v>
      </c>
      <c r="I65" s="6">
        <f t="shared" si="47"/>
        <v>10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20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>
        <v>10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58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x14ac:dyDescent="0.2">
      <c r="A66" s="13">
        <v>4</v>
      </c>
      <c r="B66" s="13">
        <v>2</v>
      </c>
      <c r="C66" s="13"/>
      <c r="D66" s="6" t="s">
        <v>139</v>
      </c>
      <c r="E66" s="3" t="s">
        <v>126</v>
      </c>
      <c r="F66" s="6">
        <f t="shared" si="44"/>
        <v>1</v>
      </c>
      <c r="G66" s="6">
        <f t="shared" si="45"/>
        <v>1</v>
      </c>
      <c r="H66" s="6">
        <f t="shared" si="46"/>
        <v>30</v>
      </c>
      <c r="I66" s="6">
        <f t="shared" si="47"/>
        <v>10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20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7"/>
        <v>0</v>
      </c>
      <c r="BA66" s="11">
        <v>10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58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x14ac:dyDescent="0.2">
      <c r="A67" s="13">
        <v>4</v>
      </c>
      <c r="B67" s="13">
        <v>2</v>
      </c>
      <c r="C67" s="13"/>
      <c r="D67" s="6" t="s">
        <v>140</v>
      </c>
      <c r="E67" s="3" t="s">
        <v>141</v>
      </c>
      <c r="F67" s="6">
        <f t="shared" si="44"/>
        <v>1</v>
      </c>
      <c r="G67" s="6">
        <f t="shared" si="45"/>
        <v>1</v>
      </c>
      <c r="H67" s="6">
        <f t="shared" si="46"/>
        <v>30</v>
      </c>
      <c r="I67" s="6">
        <f t="shared" si="47"/>
        <v>10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20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7"/>
        <v>0</v>
      </c>
      <c r="BA67" s="11">
        <v>10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58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x14ac:dyDescent="0.2">
      <c r="A68" s="13">
        <v>4</v>
      </c>
      <c r="B68" s="13">
        <v>2</v>
      </c>
      <c r="C68" s="13"/>
      <c r="D68" s="6" t="s">
        <v>142</v>
      </c>
      <c r="E68" s="3" t="s">
        <v>143</v>
      </c>
      <c r="F68" s="6">
        <f t="shared" si="44"/>
        <v>1</v>
      </c>
      <c r="G68" s="6">
        <f t="shared" si="45"/>
        <v>1</v>
      </c>
      <c r="H68" s="6">
        <f t="shared" si="46"/>
        <v>30</v>
      </c>
      <c r="I68" s="6">
        <f t="shared" si="47"/>
        <v>10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20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7"/>
        <v>0</v>
      </c>
      <c r="BA68" s="11">
        <v>10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58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x14ac:dyDescent="0.2">
      <c r="A69" s="13">
        <v>4</v>
      </c>
      <c r="B69" s="13">
        <v>2</v>
      </c>
      <c r="C69" s="13"/>
      <c r="D69" s="6" t="s">
        <v>144</v>
      </c>
      <c r="E69" s="3" t="s">
        <v>145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x14ac:dyDescent="0.2">
      <c r="A70" s="13">
        <v>4</v>
      </c>
      <c r="B70" s="13">
        <v>2</v>
      </c>
      <c r="C70" s="13"/>
      <c r="D70" s="6" t="s">
        <v>146</v>
      </c>
      <c r="E70" s="3" t="s">
        <v>147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x14ac:dyDescent="0.2">
      <c r="A71" s="13">
        <v>4</v>
      </c>
      <c r="B71" s="13">
        <v>2</v>
      </c>
      <c r="C71" s="13"/>
      <c r="D71" s="6" t="s">
        <v>148</v>
      </c>
      <c r="E71" s="3" t="s">
        <v>149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x14ac:dyDescent="0.2">
      <c r="A72" s="13">
        <v>4</v>
      </c>
      <c r="B72" s="13">
        <v>2</v>
      </c>
      <c r="C72" s="13"/>
      <c r="D72" s="6" t="s">
        <v>150</v>
      </c>
      <c r="E72" s="3" t="s">
        <v>151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x14ac:dyDescent="0.2">
      <c r="A73" s="13">
        <v>5</v>
      </c>
      <c r="B73" s="13">
        <v>1</v>
      </c>
      <c r="C73" s="13"/>
      <c r="D73" s="6" t="s">
        <v>152</v>
      </c>
      <c r="E73" s="3" t="s">
        <v>153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x14ac:dyDescent="0.2">
      <c r="A74" s="13">
        <v>5</v>
      </c>
      <c r="B74" s="13">
        <v>1</v>
      </c>
      <c r="C74" s="13"/>
      <c r="D74" s="6" t="s">
        <v>154</v>
      </c>
      <c r="E74" s="3" t="s">
        <v>155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x14ac:dyDescent="0.2">
      <c r="A75" s="13">
        <v>5</v>
      </c>
      <c r="B75" s="13">
        <v>1</v>
      </c>
      <c r="C75" s="13"/>
      <c r="D75" s="6" t="s">
        <v>156</v>
      </c>
      <c r="E75" s="3" t="s">
        <v>157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x14ac:dyDescent="0.2">
      <c r="A76" s="13">
        <v>5</v>
      </c>
      <c r="B76" s="13">
        <v>1</v>
      </c>
      <c r="C76" s="13"/>
      <c r="D76" s="6" t="s">
        <v>158</v>
      </c>
      <c r="E76" s="3" t="s">
        <v>159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x14ac:dyDescent="0.2">
      <c r="A77" s="13">
        <v>5</v>
      </c>
      <c r="B77" s="13">
        <v>1</v>
      </c>
      <c r="C77" s="13"/>
      <c r="D77" s="6" t="s">
        <v>160</v>
      </c>
      <c r="E77" s="3" t="s">
        <v>161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x14ac:dyDescent="0.2">
      <c r="A78" s="13">
        <v>5</v>
      </c>
      <c r="B78" s="13">
        <v>1</v>
      </c>
      <c r="C78" s="13"/>
      <c r="D78" s="6" t="s">
        <v>162</v>
      </c>
      <c r="E78" s="3" t="s">
        <v>163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x14ac:dyDescent="0.2">
      <c r="A79" s="13">
        <v>5</v>
      </c>
      <c r="B79" s="13">
        <v>1</v>
      </c>
      <c r="C79" s="13"/>
      <c r="D79" s="6" t="s">
        <v>164</v>
      </c>
      <c r="E79" s="3" t="s">
        <v>165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x14ac:dyDescent="0.2">
      <c r="A80" s="13">
        <v>5</v>
      </c>
      <c r="B80" s="13">
        <v>1</v>
      </c>
      <c r="C80" s="13"/>
      <c r="D80" s="6" t="s">
        <v>166</v>
      </c>
      <c r="E80" s="3" t="s">
        <v>167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x14ac:dyDescent="0.2">
      <c r="A81" s="13">
        <v>6</v>
      </c>
      <c r="B81" s="13">
        <v>1</v>
      </c>
      <c r="C81" s="13"/>
      <c r="D81" s="6" t="s">
        <v>168</v>
      </c>
      <c r="E81" s="3" t="s">
        <v>169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</v>
      </c>
      <c r="R81" s="7">
        <v>1.2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x14ac:dyDescent="0.2">
      <c r="A82" s="13">
        <v>6</v>
      </c>
      <c r="B82" s="13">
        <v>1</v>
      </c>
      <c r="C82" s="13"/>
      <c r="D82" s="6" t="s">
        <v>170</v>
      </c>
      <c r="E82" s="3" t="s">
        <v>171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</v>
      </c>
      <c r="R82" s="7">
        <v>1.2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x14ac:dyDescent="0.2">
      <c r="A83" s="13">
        <v>6</v>
      </c>
      <c r="B83" s="13">
        <v>1</v>
      </c>
      <c r="C83" s="13"/>
      <c r="D83" s="6" t="s">
        <v>172</v>
      </c>
      <c r="E83" s="3" t="s">
        <v>173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x14ac:dyDescent="0.2">
      <c r="A84" s="13">
        <v>6</v>
      </c>
      <c r="B84" s="13">
        <v>1</v>
      </c>
      <c r="C84" s="13"/>
      <c r="D84" s="6" t="s">
        <v>174</v>
      </c>
      <c r="E84" s="3" t="s">
        <v>175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x14ac:dyDescent="0.2">
      <c r="A85" s="13">
        <v>6</v>
      </c>
      <c r="B85" s="13">
        <v>1</v>
      </c>
      <c r="C85" s="13"/>
      <c r="D85" s="6" t="s">
        <v>176</v>
      </c>
      <c r="E85" s="3" t="s">
        <v>177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x14ac:dyDescent="0.2">
      <c r="A86" s="13">
        <v>6</v>
      </c>
      <c r="B86" s="13">
        <v>1</v>
      </c>
      <c r="C86" s="13"/>
      <c r="D86" s="6" t="s">
        <v>178</v>
      </c>
      <c r="E86" s="3" t="s">
        <v>179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x14ac:dyDescent="0.2">
      <c r="A87" s="13">
        <v>6</v>
      </c>
      <c r="B87" s="13">
        <v>1</v>
      </c>
      <c r="C87" s="13"/>
      <c r="D87" s="6" t="s">
        <v>180</v>
      </c>
      <c r="E87" s="3" t="s">
        <v>181</v>
      </c>
      <c r="F87" s="6">
        <f t="shared" si="44"/>
        <v>1</v>
      </c>
      <c r="G87" s="6">
        <f t="shared" si="45"/>
        <v>1</v>
      </c>
      <c r="H87" s="6">
        <f t="shared" si="46"/>
        <v>30</v>
      </c>
      <c r="I87" s="6">
        <f t="shared" si="47"/>
        <v>10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20</v>
      </c>
      <c r="N87" s="6">
        <f t="shared" si="52"/>
        <v>0</v>
      </c>
      <c r="O87" s="6">
        <f t="shared" si="53"/>
        <v>0</v>
      </c>
      <c r="P87" s="7">
        <f t="shared" si="54"/>
        <v>2</v>
      </c>
      <c r="Q87" s="7">
        <f t="shared" si="55"/>
        <v>1</v>
      </c>
      <c r="R87" s="7">
        <v>1.2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56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57"/>
        <v>0</v>
      </c>
      <c r="BA87" s="11">
        <v>10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58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59"/>
        <v>0</v>
      </c>
    </row>
    <row r="88" spans="1:86" x14ac:dyDescent="0.2">
      <c r="A88" s="13">
        <v>7</v>
      </c>
      <c r="B88" s="13">
        <v>1</v>
      </c>
      <c r="C88" s="13"/>
      <c r="D88" s="6" t="s">
        <v>182</v>
      </c>
      <c r="E88" s="3" t="s">
        <v>183</v>
      </c>
      <c r="F88" s="6">
        <f t="shared" si="44"/>
        <v>1</v>
      </c>
      <c r="G88" s="6">
        <f t="shared" si="45"/>
        <v>1</v>
      </c>
      <c r="H88" s="6">
        <f t="shared" si="46"/>
        <v>30</v>
      </c>
      <c r="I88" s="6">
        <f t="shared" si="47"/>
        <v>10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20</v>
      </c>
      <c r="N88" s="6">
        <f t="shared" si="52"/>
        <v>0</v>
      </c>
      <c r="O88" s="6">
        <f t="shared" si="53"/>
        <v>0</v>
      </c>
      <c r="P88" s="7">
        <f t="shared" si="54"/>
        <v>1</v>
      </c>
      <c r="Q88" s="7">
        <f t="shared" si="55"/>
        <v>0.67</v>
      </c>
      <c r="R88" s="7">
        <v>0.97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56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57"/>
        <v>0</v>
      </c>
      <c r="BA88" s="11">
        <v>10</v>
      </c>
      <c r="BB88" s="10" t="s">
        <v>62</v>
      </c>
      <c r="BC88" s="11"/>
      <c r="BD88" s="10"/>
      <c r="BE88" s="11"/>
      <c r="BF88" s="10"/>
      <c r="BG88" s="11"/>
      <c r="BH88" s="10"/>
      <c r="BI88" s="7">
        <v>0.33</v>
      </c>
      <c r="BJ88" s="11">
        <v>20</v>
      </c>
      <c r="BK88" s="10" t="s">
        <v>53</v>
      </c>
      <c r="BL88" s="11"/>
      <c r="BM88" s="10"/>
      <c r="BN88" s="11"/>
      <c r="BO88" s="10"/>
      <c r="BP88" s="7">
        <v>0.67</v>
      </c>
      <c r="BQ88" s="7">
        <f t="shared" si="58"/>
        <v>1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59"/>
        <v>0</v>
      </c>
    </row>
    <row r="89" spans="1:86" x14ac:dyDescent="0.2">
      <c r="A89" s="13">
        <v>7</v>
      </c>
      <c r="B89" s="13">
        <v>1</v>
      </c>
      <c r="C89" s="13"/>
      <c r="D89" s="6" t="s">
        <v>184</v>
      </c>
      <c r="E89" s="3" t="s">
        <v>185</v>
      </c>
      <c r="F89" s="6">
        <f t="shared" si="44"/>
        <v>1</v>
      </c>
      <c r="G89" s="6">
        <f t="shared" si="45"/>
        <v>1</v>
      </c>
      <c r="H89" s="6">
        <f t="shared" si="46"/>
        <v>30</v>
      </c>
      <c r="I89" s="6">
        <f t="shared" si="47"/>
        <v>10</v>
      </c>
      <c r="J89" s="6">
        <f t="shared" si="48"/>
        <v>0</v>
      </c>
      <c r="K89" s="6">
        <f t="shared" si="49"/>
        <v>0</v>
      </c>
      <c r="L89" s="6">
        <f t="shared" si="50"/>
        <v>0</v>
      </c>
      <c r="M89" s="6">
        <f t="shared" si="51"/>
        <v>20</v>
      </c>
      <c r="N89" s="6">
        <f t="shared" si="52"/>
        <v>0</v>
      </c>
      <c r="O89" s="6">
        <f t="shared" si="53"/>
        <v>0</v>
      </c>
      <c r="P89" s="7">
        <f t="shared" si="54"/>
        <v>1</v>
      </c>
      <c r="Q89" s="7">
        <f t="shared" si="55"/>
        <v>0.7</v>
      </c>
      <c r="R89" s="7">
        <v>1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56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57"/>
        <v>0</v>
      </c>
      <c r="BA89" s="11">
        <v>10</v>
      </c>
      <c r="BB89" s="10" t="s">
        <v>62</v>
      </c>
      <c r="BC89" s="11"/>
      <c r="BD89" s="10"/>
      <c r="BE89" s="11"/>
      <c r="BF89" s="10"/>
      <c r="BG89" s="11"/>
      <c r="BH89" s="10"/>
      <c r="BI89" s="7">
        <v>0.3</v>
      </c>
      <c r="BJ89" s="11">
        <v>20</v>
      </c>
      <c r="BK89" s="10" t="s">
        <v>53</v>
      </c>
      <c r="BL89" s="11"/>
      <c r="BM89" s="10"/>
      <c r="BN89" s="11"/>
      <c r="BO89" s="10"/>
      <c r="BP89" s="7">
        <v>0.7</v>
      </c>
      <c r="BQ89" s="7">
        <f t="shared" si="58"/>
        <v>1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59"/>
        <v>0</v>
      </c>
    </row>
    <row r="90" spans="1:86" x14ac:dyDescent="0.2">
      <c r="A90" s="13">
        <v>7</v>
      </c>
      <c r="B90" s="13">
        <v>1</v>
      </c>
      <c r="C90" s="13"/>
      <c r="D90" s="6" t="s">
        <v>186</v>
      </c>
      <c r="E90" s="3" t="s">
        <v>187</v>
      </c>
      <c r="F90" s="6">
        <f t="shared" si="44"/>
        <v>1</v>
      </c>
      <c r="G90" s="6">
        <f t="shared" si="45"/>
        <v>1</v>
      </c>
      <c r="H90" s="6">
        <f t="shared" si="46"/>
        <v>30</v>
      </c>
      <c r="I90" s="6">
        <f t="shared" si="47"/>
        <v>10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20</v>
      </c>
      <c r="N90" s="6">
        <f t="shared" si="52"/>
        <v>0</v>
      </c>
      <c r="O90" s="6">
        <f t="shared" si="53"/>
        <v>0</v>
      </c>
      <c r="P90" s="7">
        <f t="shared" si="54"/>
        <v>1</v>
      </c>
      <c r="Q90" s="7">
        <f t="shared" si="55"/>
        <v>0.7</v>
      </c>
      <c r="R90" s="7">
        <v>1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56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57"/>
        <v>0</v>
      </c>
      <c r="BA90" s="11">
        <v>10</v>
      </c>
      <c r="BB90" s="10" t="s">
        <v>53</v>
      </c>
      <c r="BC90" s="11"/>
      <c r="BD90" s="10"/>
      <c r="BE90" s="11"/>
      <c r="BF90" s="10"/>
      <c r="BG90" s="11"/>
      <c r="BH90" s="10"/>
      <c r="BI90" s="7">
        <v>0.3</v>
      </c>
      <c r="BJ90" s="11">
        <v>20</v>
      </c>
      <c r="BK90" s="10" t="s">
        <v>62</v>
      </c>
      <c r="BL90" s="11"/>
      <c r="BM90" s="10"/>
      <c r="BN90" s="11"/>
      <c r="BO90" s="10"/>
      <c r="BP90" s="7">
        <v>0.7</v>
      </c>
      <c r="BQ90" s="7">
        <f t="shared" si="58"/>
        <v>1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59"/>
        <v>0</v>
      </c>
    </row>
    <row r="91" spans="1:86" x14ac:dyDescent="0.2">
      <c r="A91" s="13">
        <v>7</v>
      </c>
      <c r="B91" s="13">
        <v>1</v>
      </c>
      <c r="C91" s="13"/>
      <c r="D91" s="6" t="s">
        <v>188</v>
      </c>
      <c r="E91" s="3" t="s">
        <v>189</v>
      </c>
      <c r="F91" s="6">
        <f t="shared" si="44"/>
        <v>1</v>
      </c>
      <c r="G91" s="6">
        <f t="shared" si="45"/>
        <v>1</v>
      </c>
      <c r="H91" s="6">
        <f t="shared" si="46"/>
        <v>30</v>
      </c>
      <c r="I91" s="6">
        <f t="shared" si="47"/>
        <v>10</v>
      </c>
      <c r="J91" s="6">
        <f t="shared" si="48"/>
        <v>0</v>
      </c>
      <c r="K91" s="6">
        <f t="shared" si="49"/>
        <v>0</v>
      </c>
      <c r="L91" s="6">
        <f t="shared" si="50"/>
        <v>0</v>
      </c>
      <c r="M91" s="6">
        <f t="shared" si="51"/>
        <v>20</v>
      </c>
      <c r="N91" s="6">
        <f t="shared" si="52"/>
        <v>0</v>
      </c>
      <c r="O91" s="6">
        <f t="shared" si="53"/>
        <v>0</v>
      </c>
      <c r="P91" s="7">
        <f t="shared" si="54"/>
        <v>1</v>
      </c>
      <c r="Q91" s="7">
        <f t="shared" si="55"/>
        <v>0.7</v>
      </c>
      <c r="R91" s="7">
        <v>1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56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57"/>
        <v>0</v>
      </c>
      <c r="BA91" s="11">
        <v>10</v>
      </c>
      <c r="BB91" s="10" t="s">
        <v>62</v>
      </c>
      <c r="BC91" s="11"/>
      <c r="BD91" s="10"/>
      <c r="BE91" s="11"/>
      <c r="BF91" s="10"/>
      <c r="BG91" s="11"/>
      <c r="BH91" s="10"/>
      <c r="BI91" s="7">
        <v>0.3</v>
      </c>
      <c r="BJ91" s="11">
        <v>20</v>
      </c>
      <c r="BK91" s="10" t="s">
        <v>53</v>
      </c>
      <c r="BL91" s="11"/>
      <c r="BM91" s="10"/>
      <c r="BN91" s="11"/>
      <c r="BO91" s="10"/>
      <c r="BP91" s="7">
        <v>0.7</v>
      </c>
      <c r="BQ91" s="7">
        <f t="shared" si="58"/>
        <v>1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59"/>
        <v>0</v>
      </c>
    </row>
    <row r="92" spans="1:86" x14ac:dyDescent="0.2">
      <c r="A92" s="13">
        <v>7</v>
      </c>
      <c r="B92" s="13">
        <v>1</v>
      </c>
      <c r="C92" s="13"/>
      <c r="D92" s="6" t="s">
        <v>190</v>
      </c>
      <c r="E92" s="3" t="s">
        <v>191</v>
      </c>
      <c r="F92" s="6">
        <f t="shared" si="44"/>
        <v>1</v>
      </c>
      <c r="G92" s="6">
        <f t="shared" si="45"/>
        <v>1</v>
      </c>
      <c r="H92" s="6">
        <f t="shared" si="46"/>
        <v>30</v>
      </c>
      <c r="I92" s="6">
        <f t="shared" si="47"/>
        <v>10</v>
      </c>
      <c r="J92" s="6">
        <f t="shared" si="48"/>
        <v>0</v>
      </c>
      <c r="K92" s="6">
        <f t="shared" si="49"/>
        <v>0</v>
      </c>
      <c r="L92" s="6">
        <f t="shared" si="50"/>
        <v>0</v>
      </c>
      <c r="M92" s="6">
        <f t="shared" si="51"/>
        <v>20</v>
      </c>
      <c r="N92" s="6">
        <f t="shared" si="52"/>
        <v>0</v>
      </c>
      <c r="O92" s="6">
        <f t="shared" si="53"/>
        <v>0</v>
      </c>
      <c r="P92" s="7">
        <f t="shared" si="54"/>
        <v>1</v>
      </c>
      <c r="Q92" s="7">
        <f t="shared" si="55"/>
        <v>0.7</v>
      </c>
      <c r="R92" s="7">
        <v>1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56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57"/>
        <v>0</v>
      </c>
      <c r="BA92" s="11">
        <v>10</v>
      </c>
      <c r="BB92" s="10" t="s">
        <v>62</v>
      </c>
      <c r="BC92" s="11"/>
      <c r="BD92" s="10"/>
      <c r="BE92" s="11"/>
      <c r="BF92" s="10"/>
      <c r="BG92" s="11"/>
      <c r="BH92" s="10"/>
      <c r="BI92" s="7">
        <v>0.3</v>
      </c>
      <c r="BJ92" s="11">
        <v>20</v>
      </c>
      <c r="BK92" s="10" t="s">
        <v>53</v>
      </c>
      <c r="BL92" s="11"/>
      <c r="BM92" s="10"/>
      <c r="BN92" s="11"/>
      <c r="BO92" s="10"/>
      <c r="BP92" s="7">
        <v>0.7</v>
      </c>
      <c r="BQ92" s="7">
        <f t="shared" si="58"/>
        <v>1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59"/>
        <v>0</v>
      </c>
    </row>
    <row r="93" spans="1:86" ht="20.100000000000001" customHeight="1" x14ac:dyDescent="0.2">
      <c r="A93" s="14" t="s">
        <v>192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4"/>
      <c r="CH93" s="15"/>
    </row>
    <row r="94" spans="1:86" x14ac:dyDescent="0.2">
      <c r="A94" s="6"/>
      <c r="B94" s="6"/>
      <c r="C94" s="6"/>
      <c r="D94" s="6" t="s">
        <v>193</v>
      </c>
      <c r="E94" s="3" t="s">
        <v>194</v>
      </c>
      <c r="F94" s="6">
        <f>COUNTIF(S94:CF94,"e")</f>
        <v>0</v>
      </c>
      <c r="G94" s="6">
        <f>COUNTIF(S94:CF94,"z")</f>
        <v>1</v>
      </c>
      <c r="H94" s="6">
        <f>SUM(I94:O94)</f>
        <v>4</v>
      </c>
      <c r="I94" s="6">
        <f>S94+AJ94+BA94+BR94</f>
        <v>0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4</v>
      </c>
      <c r="P94" s="7">
        <f>AI94+AZ94+BQ94+CH94</f>
        <v>4</v>
      </c>
      <c r="Q94" s="7">
        <f>AH94+AY94+BP94+CG94</f>
        <v>4</v>
      </c>
      <c r="R94" s="7">
        <v>0.5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>
        <v>4</v>
      </c>
      <c r="AG94" s="10" t="s">
        <v>53</v>
      </c>
      <c r="AH94" s="7">
        <v>4</v>
      </c>
      <c r="AI94" s="7">
        <f>AA94+AH94</f>
        <v>4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5.95" customHeight="1" x14ac:dyDescent="0.2">
      <c r="A95" s="6"/>
      <c r="B95" s="6"/>
      <c r="C95" s="6"/>
      <c r="D95" s="6"/>
      <c r="E95" s="6" t="s">
        <v>63</v>
      </c>
      <c r="F95" s="6">
        <f t="shared" ref="F95:AK95" si="60">SUM(F94:F94)</f>
        <v>0</v>
      </c>
      <c r="G95" s="6">
        <f t="shared" si="60"/>
        <v>1</v>
      </c>
      <c r="H95" s="6">
        <f t="shared" si="60"/>
        <v>4</v>
      </c>
      <c r="I95" s="6">
        <f t="shared" si="60"/>
        <v>0</v>
      </c>
      <c r="J95" s="6">
        <f t="shared" si="60"/>
        <v>0</v>
      </c>
      <c r="K95" s="6">
        <f t="shared" si="60"/>
        <v>0</v>
      </c>
      <c r="L95" s="6">
        <f t="shared" si="60"/>
        <v>0</v>
      </c>
      <c r="M95" s="6">
        <f t="shared" si="60"/>
        <v>0</v>
      </c>
      <c r="N95" s="6">
        <f t="shared" si="60"/>
        <v>0</v>
      </c>
      <c r="O95" s="6">
        <f t="shared" si="60"/>
        <v>4</v>
      </c>
      <c r="P95" s="7">
        <f t="shared" si="60"/>
        <v>4</v>
      </c>
      <c r="Q95" s="7">
        <f t="shared" si="60"/>
        <v>4</v>
      </c>
      <c r="R95" s="7">
        <f t="shared" si="60"/>
        <v>0.5</v>
      </c>
      <c r="S95" s="11">
        <f t="shared" si="60"/>
        <v>0</v>
      </c>
      <c r="T95" s="10">
        <f t="shared" si="60"/>
        <v>0</v>
      </c>
      <c r="U95" s="11">
        <f t="shared" si="60"/>
        <v>0</v>
      </c>
      <c r="V95" s="10">
        <f t="shared" si="60"/>
        <v>0</v>
      </c>
      <c r="W95" s="11">
        <f t="shared" si="60"/>
        <v>0</v>
      </c>
      <c r="X95" s="10">
        <f t="shared" si="60"/>
        <v>0</v>
      </c>
      <c r="Y95" s="11">
        <f t="shared" si="60"/>
        <v>0</v>
      </c>
      <c r="Z95" s="10">
        <f t="shared" si="60"/>
        <v>0</v>
      </c>
      <c r="AA95" s="7">
        <f t="shared" si="60"/>
        <v>0</v>
      </c>
      <c r="AB95" s="11">
        <f t="shared" si="60"/>
        <v>0</v>
      </c>
      <c r="AC95" s="10">
        <f t="shared" si="60"/>
        <v>0</v>
      </c>
      <c r="AD95" s="11">
        <f t="shared" si="60"/>
        <v>0</v>
      </c>
      <c r="AE95" s="10">
        <f t="shared" si="60"/>
        <v>0</v>
      </c>
      <c r="AF95" s="11">
        <f t="shared" si="60"/>
        <v>4</v>
      </c>
      <c r="AG95" s="10">
        <f t="shared" si="60"/>
        <v>0</v>
      </c>
      <c r="AH95" s="7">
        <f t="shared" si="60"/>
        <v>4</v>
      </c>
      <c r="AI95" s="7">
        <f t="shared" si="60"/>
        <v>4</v>
      </c>
      <c r="AJ95" s="11">
        <f t="shared" si="60"/>
        <v>0</v>
      </c>
      <c r="AK95" s="10">
        <f t="shared" si="60"/>
        <v>0</v>
      </c>
      <c r="AL95" s="11">
        <f t="shared" ref="AL95:BQ95" si="61">SUM(AL94:AL94)</f>
        <v>0</v>
      </c>
      <c r="AM95" s="10">
        <f t="shared" si="61"/>
        <v>0</v>
      </c>
      <c r="AN95" s="11">
        <f t="shared" si="61"/>
        <v>0</v>
      </c>
      <c r="AO95" s="10">
        <f t="shared" si="61"/>
        <v>0</v>
      </c>
      <c r="AP95" s="11">
        <f t="shared" si="61"/>
        <v>0</v>
      </c>
      <c r="AQ95" s="10">
        <f t="shared" si="61"/>
        <v>0</v>
      </c>
      <c r="AR95" s="7">
        <f t="shared" si="61"/>
        <v>0</v>
      </c>
      <c r="AS95" s="11">
        <f t="shared" si="61"/>
        <v>0</v>
      </c>
      <c r="AT95" s="10">
        <f t="shared" si="61"/>
        <v>0</v>
      </c>
      <c r="AU95" s="11">
        <f t="shared" si="61"/>
        <v>0</v>
      </c>
      <c r="AV95" s="10">
        <f t="shared" si="61"/>
        <v>0</v>
      </c>
      <c r="AW95" s="11">
        <f t="shared" si="61"/>
        <v>0</v>
      </c>
      <c r="AX95" s="10">
        <f t="shared" si="61"/>
        <v>0</v>
      </c>
      <c r="AY95" s="7">
        <f t="shared" si="61"/>
        <v>0</v>
      </c>
      <c r="AZ95" s="7">
        <f t="shared" si="61"/>
        <v>0</v>
      </c>
      <c r="BA95" s="11">
        <f t="shared" si="61"/>
        <v>0</v>
      </c>
      <c r="BB95" s="10">
        <f t="shared" si="61"/>
        <v>0</v>
      </c>
      <c r="BC95" s="11">
        <f t="shared" si="61"/>
        <v>0</v>
      </c>
      <c r="BD95" s="10">
        <f t="shared" si="61"/>
        <v>0</v>
      </c>
      <c r="BE95" s="11">
        <f t="shared" si="61"/>
        <v>0</v>
      </c>
      <c r="BF95" s="10">
        <f t="shared" si="61"/>
        <v>0</v>
      </c>
      <c r="BG95" s="11">
        <f t="shared" si="61"/>
        <v>0</v>
      </c>
      <c r="BH95" s="10">
        <f t="shared" si="61"/>
        <v>0</v>
      </c>
      <c r="BI95" s="7">
        <f t="shared" si="61"/>
        <v>0</v>
      </c>
      <c r="BJ95" s="11">
        <f t="shared" si="61"/>
        <v>0</v>
      </c>
      <c r="BK95" s="10">
        <f t="shared" si="61"/>
        <v>0</v>
      </c>
      <c r="BL95" s="11">
        <f t="shared" si="61"/>
        <v>0</v>
      </c>
      <c r="BM95" s="10">
        <f t="shared" si="61"/>
        <v>0</v>
      </c>
      <c r="BN95" s="11">
        <f t="shared" si="61"/>
        <v>0</v>
      </c>
      <c r="BO95" s="10">
        <f t="shared" si="61"/>
        <v>0</v>
      </c>
      <c r="BP95" s="7">
        <f t="shared" si="61"/>
        <v>0</v>
      </c>
      <c r="BQ95" s="7">
        <f t="shared" si="61"/>
        <v>0</v>
      </c>
      <c r="BR95" s="11">
        <f t="shared" ref="BR95:CH95" si="62">SUM(BR94:BR94)</f>
        <v>0</v>
      </c>
      <c r="BS95" s="10">
        <f t="shared" si="62"/>
        <v>0</v>
      </c>
      <c r="BT95" s="11">
        <f t="shared" si="62"/>
        <v>0</v>
      </c>
      <c r="BU95" s="10">
        <f t="shared" si="62"/>
        <v>0</v>
      </c>
      <c r="BV95" s="11">
        <f t="shared" si="62"/>
        <v>0</v>
      </c>
      <c r="BW95" s="10">
        <f t="shared" si="62"/>
        <v>0</v>
      </c>
      <c r="BX95" s="11">
        <f t="shared" si="62"/>
        <v>0</v>
      </c>
      <c r="BY95" s="10">
        <f t="shared" si="62"/>
        <v>0</v>
      </c>
      <c r="BZ95" s="7">
        <f t="shared" si="62"/>
        <v>0</v>
      </c>
      <c r="CA95" s="11">
        <f t="shared" si="62"/>
        <v>0</v>
      </c>
      <c r="CB95" s="10">
        <f t="shared" si="62"/>
        <v>0</v>
      </c>
      <c r="CC95" s="11">
        <f t="shared" si="62"/>
        <v>0</v>
      </c>
      <c r="CD95" s="10">
        <f t="shared" si="62"/>
        <v>0</v>
      </c>
      <c r="CE95" s="11">
        <f t="shared" si="62"/>
        <v>0</v>
      </c>
      <c r="CF95" s="10">
        <f t="shared" si="62"/>
        <v>0</v>
      </c>
      <c r="CG95" s="7">
        <f t="shared" si="62"/>
        <v>0</v>
      </c>
      <c r="CH95" s="7">
        <f t="shared" si="62"/>
        <v>0</v>
      </c>
    </row>
    <row r="96" spans="1:86" ht="20.100000000000001" customHeight="1" x14ac:dyDescent="0.2">
      <c r="A96" s="14" t="s">
        <v>195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4"/>
      <c r="CH96" s="15"/>
    </row>
    <row r="97" spans="1:86" x14ac:dyDescent="0.2">
      <c r="A97" s="6"/>
      <c r="B97" s="6"/>
      <c r="C97" s="6"/>
      <c r="D97" s="6" t="s">
        <v>196</v>
      </c>
      <c r="E97" s="3" t="s">
        <v>197</v>
      </c>
      <c r="F97" s="6">
        <f>COUNTIF(S97:CF97,"e")</f>
        <v>0</v>
      </c>
      <c r="G97" s="6">
        <f>COUNTIF(S97:CF97,"z")</f>
        <v>1</v>
      </c>
      <c r="H97" s="6">
        <f>SUM(I97:O97)</f>
        <v>5</v>
      </c>
      <c r="I97" s="6">
        <f>S97+AJ97+BA97+BR97</f>
        <v>5</v>
      </c>
      <c r="J97" s="6">
        <f>U97+AL97+BC97+BT97</f>
        <v>0</v>
      </c>
      <c r="K97" s="6">
        <f>W97+AN97+BE97+BV97</f>
        <v>0</v>
      </c>
      <c r="L97" s="6">
        <f>Y97+AP97+BG97+BX97</f>
        <v>0</v>
      </c>
      <c r="M97" s="6">
        <f>AB97+AS97+BJ97+CA97</f>
        <v>0</v>
      </c>
      <c r="N97" s="6">
        <f>AD97+AU97+BL97+CC97</f>
        <v>0</v>
      </c>
      <c r="O97" s="6">
        <f>AF97+AW97+BN97+CE97</f>
        <v>0</v>
      </c>
      <c r="P97" s="7">
        <f>AI97+AZ97+BQ97+CH97</f>
        <v>0</v>
      </c>
      <c r="Q97" s="7">
        <f>AH97+AY97+BP97+CG97</f>
        <v>0</v>
      </c>
      <c r="R97" s="7">
        <v>0</v>
      </c>
      <c r="S97" s="11">
        <v>5</v>
      </c>
      <c r="T97" s="10" t="s">
        <v>53</v>
      </c>
      <c r="U97" s="11"/>
      <c r="V97" s="10"/>
      <c r="W97" s="11"/>
      <c r="X97" s="10"/>
      <c r="Y97" s="11"/>
      <c r="Z97" s="10"/>
      <c r="AA97" s="7">
        <v>0</v>
      </c>
      <c r="AB97" s="11"/>
      <c r="AC97" s="10"/>
      <c r="AD97" s="11"/>
      <c r="AE97" s="10"/>
      <c r="AF97" s="11"/>
      <c r="AG97" s="10"/>
      <c r="AH97" s="7"/>
      <c r="AI97" s="7">
        <f>AA97+AH97</f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>AR97+AY97</f>
        <v>0</v>
      </c>
      <c r="BA97" s="11"/>
      <c r="BB97" s="10"/>
      <c r="BC97" s="11"/>
      <c r="BD97" s="10"/>
      <c r="BE97" s="11"/>
      <c r="BF97" s="10"/>
      <c r="BG97" s="11"/>
      <c r="BH97" s="10"/>
      <c r="BI97" s="7"/>
      <c r="BJ97" s="11"/>
      <c r="BK97" s="10"/>
      <c r="BL97" s="11"/>
      <c r="BM97" s="10"/>
      <c r="BN97" s="11"/>
      <c r="BO97" s="10"/>
      <c r="BP97" s="7"/>
      <c r="BQ97" s="7">
        <f>BI97+BP97</f>
        <v>0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>BZ97+CG97</f>
        <v>0</v>
      </c>
    </row>
    <row r="98" spans="1:86" x14ac:dyDescent="0.2">
      <c r="A98" s="6"/>
      <c r="B98" s="6"/>
      <c r="C98" s="6"/>
      <c r="D98" s="6" t="s">
        <v>198</v>
      </c>
      <c r="E98" s="3" t="s">
        <v>199</v>
      </c>
      <c r="F98" s="6">
        <f>COUNTIF(S98:CF98,"e")</f>
        <v>0</v>
      </c>
      <c r="G98" s="6">
        <f>COUNTIF(S98:CF98,"z")</f>
        <v>1</v>
      </c>
      <c r="H98" s="6">
        <f>SUM(I98:O98)</f>
        <v>2</v>
      </c>
      <c r="I98" s="6">
        <f>S98+AJ98+BA98+BR98</f>
        <v>2</v>
      </c>
      <c r="J98" s="6">
        <f>U98+AL98+BC98+BT98</f>
        <v>0</v>
      </c>
      <c r="K98" s="6">
        <f>W98+AN98+BE98+BV98</f>
        <v>0</v>
      </c>
      <c r="L98" s="6">
        <f>Y98+AP98+BG98+BX98</f>
        <v>0</v>
      </c>
      <c r="M98" s="6">
        <f>AB98+AS98+BJ98+CA98</f>
        <v>0</v>
      </c>
      <c r="N98" s="6">
        <f>AD98+AU98+BL98+CC98</f>
        <v>0</v>
      </c>
      <c r="O98" s="6">
        <f>AF98+AW98+BN98+CE98</f>
        <v>0</v>
      </c>
      <c r="P98" s="7">
        <f>AI98+AZ98+BQ98+CH98</f>
        <v>0</v>
      </c>
      <c r="Q98" s="7">
        <f>AH98+AY98+BP98+CG98</f>
        <v>0</v>
      </c>
      <c r="R98" s="7">
        <v>0</v>
      </c>
      <c r="S98" s="11">
        <v>2</v>
      </c>
      <c r="T98" s="10" t="s">
        <v>53</v>
      </c>
      <c r="U98" s="11"/>
      <c r="V98" s="10"/>
      <c r="W98" s="11"/>
      <c r="X98" s="10"/>
      <c r="Y98" s="11"/>
      <c r="Z98" s="10"/>
      <c r="AA98" s="7">
        <v>0</v>
      </c>
      <c r="AB98" s="11"/>
      <c r="AC98" s="10"/>
      <c r="AD98" s="11"/>
      <c r="AE98" s="10"/>
      <c r="AF98" s="11"/>
      <c r="AG98" s="10"/>
      <c r="AH98" s="7"/>
      <c r="AI98" s="7">
        <f>AA98+AH98</f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>AR98+AY98</f>
        <v>0</v>
      </c>
      <c r="BA98" s="11"/>
      <c r="BB98" s="10"/>
      <c r="BC98" s="11"/>
      <c r="BD98" s="10"/>
      <c r="BE98" s="11"/>
      <c r="BF98" s="10"/>
      <c r="BG98" s="11"/>
      <c r="BH98" s="10"/>
      <c r="BI98" s="7"/>
      <c r="BJ98" s="11"/>
      <c r="BK98" s="10"/>
      <c r="BL98" s="11"/>
      <c r="BM98" s="10"/>
      <c r="BN98" s="11"/>
      <c r="BO98" s="10"/>
      <c r="BP98" s="7"/>
      <c r="BQ98" s="7">
        <f>BI98+BP98</f>
        <v>0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>BZ98+CG98</f>
        <v>0</v>
      </c>
    </row>
    <row r="99" spans="1:86" ht="15.95" customHeight="1" x14ac:dyDescent="0.2">
      <c r="A99" s="6"/>
      <c r="B99" s="6"/>
      <c r="C99" s="6"/>
      <c r="D99" s="6"/>
      <c r="E99" s="6" t="s">
        <v>63</v>
      </c>
      <c r="F99" s="6">
        <f t="shared" ref="F99:AK99" si="63">SUM(F97:F98)</f>
        <v>0</v>
      </c>
      <c r="G99" s="6">
        <f t="shared" si="63"/>
        <v>2</v>
      </c>
      <c r="H99" s="6">
        <f t="shared" si="63"/>
        <v>7</v>
      </c>
      <c r="I99" s="6">
        <f t="shared" si="63"/>
        <v>7</v>
      </c>
      <c r="J99" s="6">
        <f t="shared" si="63"/>
        <v>0</v>
      </c>
      <c r="K99" s="6">
        <f t="shared" si="63"/>
        <v>0</v>
      </c>
      <c r="L99" s="6">
        <f t="shared" si="63"/>
        <v>0</v>
      </c>
      <c r="M99" s="6">
        <f t="shared" si="63"/>
        <v>0</v>
      </c>
      <c r="N99" s="6">
        <f t="shared" si="63"/>
        <v>0</v>
      </c>
      <c r="O99" s="6">
        <f t="shared" si="63"/>
        <v>0</v>
      </c>
      <c r="P99" s="7">
        <f t="shared" si="63"/>
        <v>0</v>
      </c>
      <c r="Q99" s="7">
        <f t="shared" si="63"/>
        <v>0</v>
      </c>
      <c r="R99" s="7">
        <f t="shared" si="63"/>
        <v>0</v>
      </c>
      <c r="S99" s="11">
        <f t="shared" si="63"/>
        <v>7</v>
      </c>
      <c r="T99" s="10">
        <f t="shared" si="63"/>
        <v>0</v>
      </c>
      <c r="U99" s="11">
        <f t="shared" si="63"/>
        <v>0</v>
      </c>
      <c r="V99" s="10">
        <f t="shared" si="63"/>
        <v>0</v>
      </c>
      <c r="W99" s="11">
        <f t="shared" si="63"/>
        <v>0</v>
      </c>
      <c r="X99" s="10">
        <f t="shared" si="63"/>
        <v>0</v>
      </c>
      <c r="Y99" s="11">
        <f t="shared" si="63"/>
        <v>0</v>
      </c>
      <c r="Z99" s="10">
        <f t="shared" si="63"/>
        <v>0</v>
      </c>
      <c r="AA99" s="7">
        <f t="shared" si="63"/>
        <v>0</v>
      </c>
      <c r="AB99" s="11">
        <f t="shared" si="63"/>
        <v>0</v>
      </c>
      <c r="AC99" s="10">
        <f t="shared" si="63"/>
        <v>0</v>
      </c>
      <c r="AD99" s="11">
        <f t="shared" si="63"/>
        <v>0</v>
      </c>
      <c r="AE99" s="10">
        <f t="shared" si="63"/>
        <v>0</v>
      </c>
      <c r="AF99" s="11">
        <f t="shared" si="63"/>
        <v>0</v>
      </c>
      <c r="AG99" s="10">
        <f t="shared" si="63"/>
        <v>0</v>
      </c>
      <c r="AH99" s="7">
        <f t="shared" si="63"/>
        <v>0</v>
      </c>
      <c r="AI99" s="7">
        <f t="shared" si="63"/>
        <v>0</v>
      </c>
      <c r="AJ99" s="11">
        <f t="shared" si="63"/>
        <v>0</v>
      </c>
      <c r="AK99" s="10">
        <f t="shared" si="63"/>
        <v>0</v>
      </c>
      <c r="AL99" s="11">
        <f t="shared" ref="AL99:BQ99" si="64">SUM(AL97:AL98)</f>
        <v>0</v>
      </c>
      <c r="AM99" s="10">
        <f t="shared" si="64"/>
        <v>0</v>
      </c>
      <c r="AN99" s="11">
        <f t="shared" si="64"/>
        <v>0</v>
      </c>
      <c r="AO99" s="10">
        <f t="shared" si="64"/>
        <v>0</v>
      </c>
      <c r="AP99" s="11">
        <f t="shared" si="64"/>
        <v>0</v>
      </c>
      <c r="AQ99" s="10">
        <f t="shared" si="64"/>
        <v>0</v>
      </c>
      <c r="AR99" s="7">
        <f t="shared" si="64"/>
        <v>0</v>
      </c>
      <c r="AS99" s="11">
        <f t="shared" si="64"/>
        <v>0</v>
      </c>
      <c r="AT99" s="10">
        <f t="shared" si="64"/>
        <v>0</v>
      </c>
      <c r="AU99" s="11">
        <f t="shared" si="64"/>
        <v>0</v>
      </c>
      <c r="AV99" s="10">
        <f t="shared" si="64"/>
        <v>0</v>
      </c>
      <c r="AW99" s="11">
        <f t="shared" si="64"/>
        <v>0</v>
      </c>
      <c r="AX99" s="10">
        <f t="shared" si="64"/>
        <v>0</v>
      </c>
      <c r="AY99" s="7">
        <f t="shared" si="64"/>
        <v>0</v>
      </c>
      <c r="AZ99" s="7">
        <f t="shared" si="64"/>
        <v>0</v>
      </c>
      <c r="BA99" s="11">
        <f t="shared" si="64"/>
        <v>0</v>
      </c>
      <c r="BB99" s="10">
        <f t="shared" si="64"/>
        <v>0</v>
      </c>
      <c r="BC99" s="11">
        <f t="shared" si="64"/>
        <v>0</v>
      </c>
      <c r="BD99" s="10">
        <f t="shared" si="64"/>
        <v>0</v>
      </c>
      <c r="BE99" s="11">
        <f t="shared" si="64"/>
        <v>0</v>
      </c>
      <c r="BF99" s="10">
        <f t="shared" si="64"/>
        <v>0</v>
      </c>
      <c r="BG99" s="11">
        <f t="shared" si="64"/>
        <v>0</v>
      </c>
      <c r="BH99" s="10">
        <f t="shared" si="64"/>
        <v>0</v>
      </c>
      <c r="BI99" s="7">
        <f t="shared" si="64"/>
        <v>0</v>
      </c>
      <c r="BJ99" s="11">
        <f t="shared" si="64"/>
        <v>0</v>
      </c>
      <c r="BK99" s="10">
        <f t="shared" si="64"/>
        <v>0</v>
      </c>
      <c r="BL99" s="11">
        <f t="shared" si="64"/>
        <v>0</v>
      </c>
      <c r="BM99" s="10">
        <f t="shared" si="64"/>
        <v>0</v>
      </c>
      <c r="BN99" s="11">
        <f t="shared" si="64"/>
        <v>0</v>
      </c>
      <c r="BO99" s="10">
        <f t="shared" si="64"/>
        <v>0</v>
      </c>
      <c r="BP99" s="7">
        <f t="shared" si="64"/>
        <v>0</v>
      </c>
      <c r="BQ99" s="7">
        <f t="shared" si="64"/>
        <v>0</v>
      </c>
      <c r="BR99" s="11">
        <f t="shared" ref="BR99:CH99" si="65">SUM(BR97:BR98)</f>
        <v>0</v>
      </c>
      <c r="BS99" s="10">
        <f t="shared" si="65"/>
        <v>0</v>
      </c>
      <c r="BT99" s="11">
        <f t="shared" si="65"/>
        <v>0</v>
      </c>
      <c r="BU99" s="10">
        <f t="shared" si="65"/>
        <v>0</v>
      </c>
      <c r="BV99" s="11">
        <f t="shared" si="65"/>
        <v>0</v>
      </c>
      <c r="BW99" s="10">
        <f t="shared" si="65"/>
        <v>0</v>
      </c>
      <c r="BX99" s="11">
        <f t="shared" si="65"/>
        <v>0</v>
      </c>
      <c r="BY99" s="10">
        <f t="shared" si="65"/>
        <v>0</v>
      </c>
      <c r="BZ99" s="7">
        <f t="shared" si="65"/>
        <v>0</v>
      </c>
      <c r="CA99" s="11">
        <f t="shared" si="65"/>
        <v>0</v>
      </c>
      <c r="CB99" s="10">
        <f t="shared" si="65"/>
        <v>0</v>
      </c>
      <c r="CC99" s="11">
        <f t="shared" si="65"/>
        <v>0</v>
      </c>
      <c r="CD99" s="10">
        <f t="shared" si="65"/>
        <v>0</v>
      </c>
      <c r="CE99" s="11">
        <f t="shared" si="65"/>
        <v>0</v>
      </c>
      <c r="CF99" s="10">
        <f t="shared" si="65"/>
        <v>0</v>
      </c>
      <c r="CG99" s="7">
        <f t="shared" si="65"/>
        <v>0</v>
      </c>
      <c r="CH99" s="7">
        <f t="shared" si="65"/>
        <v>0</v>
      </c>
    </row>
    <row r="100" spans="1:86" ht="20.100000000000001" customHeight="1" x14ac:dyDescent="0.2">
      <c r="A100" s="6"/>
      <c r="B100" s="6"/>
      <c r="C100" s="6"/>
      <c r="D100" s="6"/>
      <c r="E100" s="8" t="s">
        <v>200</v>
      </c>
      <c r="F100" s="6">
        <f>F22+F29+F37+F50+F95+F99</f>
        <v>18</v>
      </c>
      <c r="G100" s="6">
        <f>G22+G29+G37+G50+G95+G99</f>
        <v>32</v>
      </c>
      <c r="H100" s="6">
        <f t="shared" ref="H100:O100" si="66">H22+H29+H37+H50+H99</f>
        <v>1132</v>
      </c>
      <c r="I100" s="6">
        <f t="shared" si="66"/>
        <v>477</v>
      </c>
      <c r="J100" s="6">
        <f t="shared" si="66"/>
        <v>50</v>
      </c>
      <c r="K100" s="6">
        <f t="shared" si="66"/>
        <v>0</v>
      </c>
      <c r="L100" s="6">
        <f t="shared" si="66"/>
        <v>15</v>
      </c>
      <c r="M100" s="6">
        <f t="shared" si="66"/>
        <v>560</v>
      </c>
      <c r="N100" s="6">
        <f t="shared" si="66"/>
        <v>30</v>
      </c>
      <c r="O100" s="6">
        <f t="shared" si="66"/>
        <v>0</v>
      </c>
      <c r="P100" s="7">
        <f>P22+P29+P37+P50+P95+P99</f>
        <v>90</v>
      </c>
      <c r="Q100" s="7">
        <f>Q22+Q29+Q37+Q50+Q95+Q99</f>
        <v>35.17</v>
      </c>
      <c r="R100" s="7">
        <f>R22+R29+R37+R50+R95+R99</f>
        <v>45.07</v>
      </c>
      <c r="S100" s="11">
        <f t="shared" ref="S100:Z100" si="67">S22+S29+S37+S50+S99</f>
        <v>187</v>
      </c>
      <c r="T100" s="10">
        <f t="shared" si="67"/>
        <v>0</v>
      </c>
      <c r="U100" s="11">
        <f t="shared" si="67"/>
        <v>15</v>
      </c>
      <c r="V100" s="10">
        <f t="shared" si="67"/>
        <v>0</v>
      </c>
      <c r="W100" s="11">
        <f t="shared" si="67"/>
        <v>0</v>
      </c>
      <c r="X100" s="10">
        <f t="shared" si="67"/>
        <v>0</v>
      </c>
      <c r="Y100" s="11">
        <f t="shared" si="67"/>
        <v>0</v>
      </c>
      <c r="Z100" s="10">
        <f t="shared" si="67"/>
        <v>0</v>
      </c>
      <c r="AA100" s="7">
        <f>AA22+AA29+AA37+AA50+AA95+AA99</f>
        <v>11</v>
      </c>
      <c r="AB100" s="11">
        <f t="shared" ref="AB100:AG100" si="68">AB22+AB29+AB37+AB50+AB99</f>
        <v>255</v>
      </c>
      <c r="AC100" s="10">
        <f t="shared" si="68"/>
        <v>0</v>
      </c>
      <c r="AD100" s="11">
        <f t="shared" si="68"/>
        <v>30</v>
      </c>
      <c r="AE100" s="10">
        <f t="shared" si="68"/>
        <v>0</v>
      </c>
      <c r="AF100" s="11">
        <f t="shared" si="68"/>
        <v>0</v>
      </c>
      <c r="AG100" s="10">
        <f t="shared" si="68"/>
        <v>0</v>
      </c>
      <c r="AH100" s="7">
        <f>AH22+AH29+AH37+AH50+AH95+AH99</f>
        <v>19</v>
      </c>
      <c r="AI100" s="7">
        <f>AI22+AI29+AI37+AI50+AI95+AI99</f>
        <v>30</v>
      </c>
      <c r="AJ100" s="11">
        <f t="shared" ref="AJ100:AQ100" si="69">AJ22+AJ29+AJ37+AJ50+AJ99</f>
        <v>225</v>
      </c>
      <c r="AK100" s="10">
        <f t="shared" si="69"/>
        <v>0</v>
      </c>
      <c r="AL100" s="11">
        <f t="shared" si="69"/>
        <v>35</v>
      </c>
      <c r="AM100" s="10">
        <f t="shared" si="69"/>
        <v>0</v>
      </c>
      <c r="AN100" s="11">
        <f t="shared" si="69"/>
        <v>0</v>
      </c>
      <c r="AO100" s="10">
        <f t="shared" si="69"/>
        <v>0</v>
      </c>
      <c r="AP100" s="11">
        <f t="shared" si="69"/>
        <v>15</v>
      </c>
      <c r="AQ100" s="10">
        <f t="shared" si="69"/>
        <v>0</v>
      </c>
      <c r="AR100" s="7">
        <f>AR22+AR29+AR37+AR50+AR95+AR99</f>
        <v>19</v>
      </c>
      <c r="AS100" s="11">
        <f t="shared" ref="AS100:AX100" si="70">AS22+AS29+AS37+AS50+AS99</f>
        <v>190</v>
      </c>
      <c r="AT100" s="10">
        <f t="shared" si="70"/>
        <v>0</v>
      </c>
      <c r="AU100" s="11">
        <f t="shared" si="70"/>
        <v>0</v>
      </c>
      <c r="AV100" s="10">
        <f t="shared" si="70"/>
        <v>0</v>
      </c>
      <c r="AW100" s="11">
        <f t="shared" si="70"/>
        <v>0</v>
      </c>
      <c r="AX100" s="10">
        <f t="shared" si="70"/>
        <v>0</v>
      </c>
      <c r="AY100" s="7">
        <f>AY22+AY29+AY37+AY50+AY95+AY99</f>
        <v>11</v>
      </c>
      <c r="AZ100" s="7">
        <f>AZ22+AZ29+AZ37+AZ50+AZ95+AZ99</f>
        <v>30</v>
      </c>
      <c r="BA100" s="11">
        <f t="shared" ref="BA100:BH100" si="71">BA22+BA29+BA37+BA50+BA99</f>
        <v>65</v>
      </c>
      <c r="BB100" s="10">
        <f t="shared" si="71"/>
        <v>0</v>
      </c>
      <c r="BC100" s="11">
        <f t="shared" si="71"/>
        <v>0</v>
      </c>
      <c r="BD100" s="10">
        <f t="shared" si="71"/>
        <v>0</v>
      </c>
      <c r="BE100" s="11">
        <f t="shared" si="71"/>
        <v>0</v>
      </c>
      <c r="BF100" s="10">
        <f t="shared" si="71"/>
        <v>0</v>
      </c>
      <c r="BG100" s="11">
        <f t="shared" si="71"/>
        <v>0</v>
      </c>
      <c r="BH100" s="10">
        <f t="shared" si="71"/>
        <v>0</v>
      </c>
      <c r="BI100" s="7">
        <f>BI22+BI29+BI37+BI50+BI95+BI99</f>
        <v>24.83</v>
      </c>
      <c r="BJ100" s="11">
        <f t="shared" ref="BJ100:BO100" si="72">BJ22+BJ29+BJ37+BJ50+BJ99</f>
        <v>115</v>
      </c>
      <c r="BK100" s="10">
        <f t="shared" si="72"/>
        <v>0</v>
      </c>
      <c r="BL100" s="11">
        <f t="shared" si="72"/>
        <v>0</v>
      </c>
      <c r="BM100" s="10">
        <f t="shared" si="72"/>
        <v>0</v>
      </c>
      <c r="BN100" s="11">
        <f t="shared" si="72"/>
        <v>0</v>
      </c>
      <c r="BO100" s="10">
        <f t="shared" si="72"/>
        <v>0</v>
      </c>
      <c r="BP100" s="7">
        <f>BP22+BP29+BP37+BP50+BP95+BP99</f>
        <v>5.17</v>
      </c>
      <c r="BQ100" s="7">
        <f>BQ22+BQ29+BQ37+BQ50+BQ95+BQ99</f>
        <v>30</v>
      </c>
      <c r="BR100" s="11">
        <f t="shared" ref="BR100:BY100" si="73">BR22+BR29+BR37+BR50+BR99</f>
        <v>0</v>
      </c>
      <c r="BS100" s="10">
        <f t="shared" si="73"/>
        <v>0</v>
      </c>
      <c r="BT100" s="11">
        <f t="shared" si="73"/>
        <v>0</v>
      </c>
      <c r="BU100" s="10">
        <f t="shared" si="73"/>
        <v>0</v>
      </c>
      <c r="BV100" s="11">
        <f t="shared" si="73"/>
        <v>0</v>
      </c>
      <c r="BW100" s="10">
        <f t="shared" si="73"/>
        <v>0</v>
      </c>
      <c r="BX100" s="11">
        <f t="shared" si="73"/>
        <v>0</v>
      </c>
      <c r="BY100" s="10">
        <f t="shared" si="73"/>
        <v>0</v>
      </c>
      <c r="BZ100" s="7">
        <f>BZ22+BZ29+BZ37+BZ50+BZ95+BZ99</f>
        <v>0</v>
      </c>
      <c r="CA100" s="11">
        <f t="shared" ref="CA100:CF100" si="74">CA22+CA29+CA37+CA50+CA99</f>
        <v>0</v>
      </c>
      <c r="CB100" s="10">
        <f t="shared" si="74"/>
        <v>0</v>
      </c>
      <c r="CC100" s="11">
        <f t="shared" si="74"/>
        <v>0</v>
      </c>
      <c r="CD100" s="10">
        <f t="shared" si="74"/>
        <v>0</v>
      </c>
      <c r="CE100" s="11">
        <f t="shared" si="74"/>
        <v>0</v>
      </c>
      <c r="CF100" s="10">
        <f t="shared" si="74"/>
        <v>0</v>
      </c>
      <c r="CG100" s="7">
        <f>CG22+CG29+CG37+CG50+CG95+CG99</f>
        <v>0</v>
      </c>
      <c r="CH100" s="7">
        <f>CH22+CH29+CH37+CH50+CH95+CH99</f>
        <v>0</v>
      </c>
    </row>
    <row r="102" spans="1:86" x14ac:dyDescent="0.2">
      <c r="D102" s="3" t="s">
        <v>22</v>
      </c>
      <c r="E102" s="3" t="s">
        <v>201</v>
      </c>
    </row>
    <row r="103" spans="1:86" x14ac:dyDescent="0.2">
      <c r="D103" s="3" t="s">
        <v>26</v>
      </c>
      <c r="E103" s="3" t="s">
        <v>202</v>
      </c>
    </row>
    <row r="104" spans="1:86" x14ac:dyDescent="0.2">
      <c r="D104" s="12" t="s">
        <v>32</v>
      </c>
      <c r="E104" s="12"/>
    </row>
    <row r="105" spans="1:86" x14ac:dyDescent="0.2">
      <c r="D105" s="3" t="s">
        <v>34</v>
      </c>
      <c r="E105" s="3" t="s">
        <v>203</v>
      </c>
    </row>
    <row r="106" spans="1:86" x14ac:dyDescent="0.2">
      <c r="D106" s="3" t="s">
        <v>35</v>
      </c>
      <c r="E106" s="3" t="s">
        <v>204</v>
      </c>
    </row>
    <row r="107" spans="1:86" x14ac:dyDescent="0.2">
      <c r="D107" s="3" t="s">
        <v>36</v>
      </c>
      <c r="E107" s="3" t="s">
        <v>205</v>
      </c>
    </row>
    <row r="108" spans="1:86" x14ac:dyDescent="0.2">
      <c r="D108" s="3" t="s">
        <v>37</v>
      </c>
      <c r="E108" s="3" t="s">
        <v>206</v>
      </c>
      <c r="M108" s="9"/>
      <c r="U108" s="9"/>
      <c r="AC108" s="9"/>
    </row>
    <row r="109" spans="1:86" x14ac:dyDescent="0.2">
      <c r="D109" s="12" t="s">
        <v>33</v>
      </c>
      <c r="E109" s="12"/>
    </row>
    <row r="110" spans="1:86" x14ac:dyDescent="0.2">
      <c r="D110" s="3" t="s">
        <v>38</v>
      </c>
      <c r="E110" s="3" t="s">
        <v>207</v>
      </c>
    </row>
    <row r="111" spans="1:86" x14ac:dyDescent="0.2">
      <c r="D111" s="3" t="s">
        <v>39</v>
      </c>
      <c r="E111" s="3" t="s">
        <v>208</v>
      </c>
    </row>
    <row r="112" spans="1:86" x14ac:dyDescent="0.2">
      <c r="D112" s="3" t="s">
        <v>40</v>
      </c>
      <c r="E112" s="3" t="s">
        <v>209</v>
      </c>
    </row>
  </sheetData>
  <mergeCells count="96">
    <mergeCell ref="A11:CG11"/>
    <mergeCell ref="A12:C14"/>
    <mergeCell ref="D12:D15"/>
    <mergeCell ref="E12:E15"/>
    <mergeCell ref="F12:G12"/>
    <mergeCell ref="F13:F15"/>
    <mergeCell ref="P12:P15"/>
    <mergeCell ref="Q12:Q15"/>
    <mergeCell ref="R12:R15"/>
    <mergeCell ref="S12:AZ12"/>
    <mergeCell ref="H13:H15"/>
    <mergeCell ref="I13:O13"/>
    <mergeCell ref="S15:T15"/>
    <mergeCell ref="U15:V15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W15:X15"/>
    <mergeCell ref="Y15:Z15"/>
    <mergeCell ref="AA14:AA15"/>
    <mergeCell ref="AB14:AG14"/>
    <mergeCell ref="AB15:AC15"/>
    <mergeCell ref="S13:AI13"/>
    <mergeCell ref="S14:Z14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AS14:AX14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I14:BI15"/>
    <mergeCell ref="BJ14:BO14"/>
    <mergeCell ref="A23:CH23"/>
    <mergeCell ref="A30:CH30"/>
    <mergeCell ref="A38:CH38"/>
    <mergeCell ref="A51:CH51"/>
    <mergeCell ref="C52:C55"/>
    <mergeCell ref="A52:A55"/>
    <mergeCell ref="B52:B55"/>
    <mergeCell ref="C56:C57"/>
    <mergeCell ref="A56:A57"/>
    <mergeCell ref="B56:B57"/>
    <mergeCell ref="C58:C72"/>
    <mergeCell ref="A58:A72"/>
    <mergeCell ref="B58:B72"/>
    <mergeCell ref="C73:C80"/>
    <mergeCell ref="A73:A80"/>
    <mergeCell ref="B73:B80"/>
    <mergeCell ref="C81:C87"/>
    <mergeCell ref="A81:A87"/>
    <mergeCell ref="B81:B87"/>
    <mergeCell ref="D109:E109"/>
    <mergeCell ref="C88:C92"/>
    <mergeCell ref="A88:A92"/>
    <mergeCell ref="B88:B92"/>
    <mergeCell ref="A93:CH93"/>
    <mergeCell ref="A96:CH96"/>
    <mergeCell ref="D104:E10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4"/>
  <sheetViews>
    <sheetView topLeftCell="F1" workbookViewId="0">
      <selection activeCell="Y9" sqref="Y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5" width="4.28515625" customWidth="1"/>
    <col min="16" max="18" width="4.7109375" customWidth="1"/>
    <col min="19" max="19" width="3.5703125" customWidth="1"/>
    <col min="20" max="20" width="2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5" width="3.85546875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0" width="3.5703125" customWidth="1"/>
    <col min="41" max="41" width="2" customWidth="1"/>
    <col min="42" max="42" width="3.5703125" customWidth="1"/>
    <col min="43" max="43" width="2" customWidth="1"/>
    <col min="44" max="44" width="3.85546875" customWidth="1"/>
    <col min="45" max="45" width="3.5703125" customWidth="1"/>
    <col min="46" max="46" width="2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2" width="3.85546875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1" width="3.85546875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6" width="3.5703125" customWidth="1"/>
    <col min="67" max="67" width="2" customWidth="1"/>
    <col min="68" max="69" width="3.85546875" customWidth="1"/>
    <col min="70" max="70" width="3.5703125" hidden="1" customWidth="1"/>
    <col min="71" max="71" width="2" hidden="1" customWidth="1"/>
    <col min="72" max="72" width="3.5703125" hidden="1" customWidth="1"/>
    <col min="73" max="73" width="2" hidden="1" customWidth="1"/>
    <col min="74" max="74" width="3.5703125" hidden="1" customWidth="1"/>
    <col min="75" max="75" width="2" hidden="1" customWidth="1"/>
    <col min="76" max="76" width="3.5703125" hidden="1" customWidth="1"/>
    <col min="77" max="77" width="2" hidden="1" customWidth="1"/>
    <col min="78" max="78" width="3.85546875" hidden="1" customWidth="1"/>
    <col min="79" max="79" width="3.5703125" hidden="1" customWidth="1"/>
    <col min="80" max="80" width="2" hidden="1" customWidth="1"/>
    <col min="81" max="81" width="3.5703125" hidden="1" customWidth="1"/>
    <col min="82" max="82" width="2" hidden="1" customWidth="1"/>
    <col min="83" max="83" width="3.5703125" hidden="1" customWidth="1"/>
    <col min="84" max="84" width="2" hidden="1" customWidth="1"/>
    <col min="85" max="86" width="3.85546875" hidden="1" customWidth="1"/>
  </cols>
  <sheetData>
    <row r="1" spans="1:86" ht="15.75" x14ac:dyDescent="0.2">
      <c r="E1" s="2" t="s">
        <v>0</v>
      </c>
    </row>
    <row r="2" spans="1:86" x14ac:dyDescent="0.2">
      <c r="E2" t="s">
        <v>1</v>
      </c>
      <c r="F2" s="1" t="s">
        <v>2</v>
      </c>
    </row>
    <row r="3" spans="1:86" x14ac:dyDescent="0.2">
      <c r="E3" t="s">
        <v>3</v>
      </c>
      <c r="F3" s="1" t="s">
        <v>4</v>
      </c>
    </row>
    <row r="4" spans="1:86" x14ac:dyDescent="0.2">
      <c r="E4" t="s">
        <v>5</v>
      </c>
      <c r="F4" s="1" t="s">
        <v>6</v>
      </c>
    </row>
    <row r="5" spans="1:86" x14ac:dyDescent="0.2">
      <c r="E5" t="s">
        <v>7</v>
      </c>
      <c r="F5" s="1" t="s">
        <v>8</v>
      </c>
    </row>
    <row r="6" spans="1:86" x14ac:dyDescent="0.2">
      <c r="E6" t="s">
        <v>9</v>
      </c>
      <c r="F6" s="1" t="s">
        <v>10</v>
      </c>
    </row>
    <row r="7" spans="1:86" x14ac:dyDescent="0.2">
      <c r="E7" t="s">
        <v>11</v>
      </c>
      <c r="F7" s="1" t="s">
        <v>12</v>
      </c>
      <c r="AH7" t="s">
        <v>13</v>
      </c>
    </row>
    <row r="8" spans="1:86" x14ac:dyDescent="0.2">
      <c r="E8" t="s">
        <v>14</v>
      </c>
      <c r="F8" s="1" t="s">
        <v>89</v>
      </c>
      <c r="AH8" t="s">
        <v>16</v>
      </c>
    </row>
    <row r="9" spans="1:86" x14ac:dyDescent="0.2">
      <c r="E9" t="s">
        <v>17</v>
      </c>
      <c r="F9" s="1" t="s">
        <v>18</v>
      </c>
      <c r="AH9" t="s">
        <v>376</v>
      </c>
    </row>
    <row r="11" spans="1:86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33</v>
      </c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33</v>
      </c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33</v>
      </c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33</v>
      </c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6" t="s">
        <v>36</v>
      </c>
      <c r="X15" s="16"/>
      <c r="Y15" s="16" t="s">
        <v>37</v>
      </c>
      <c r="Z15" s="16"/>
      <c r="AA15" s="17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6" t="s">
        <v>36</v>
      </c>
      <c r="AO15" s="16"/>
      <c r="AP15" s="16" t="s">
        <v>37</v>
      </c>
      <c r="AQ15" s="16"/>
      <c r="AR15" s="17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6" t="s">
        <v>36</v>
      </c>
      <c r="BF15" s="16"/>
      <c r="BG15" s="16" t="s">
        <v>37</v>
      </c>
      <c r="BH15" s="16"/>
      <c r="BI15" s="17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6" t="s">
        <v>36</v>
      </c>
      <c r="BW15" s="16"/>
      <c r="BX15" s="16" t="s">
        <v>37</v>
      </c>
      <c r="BY15" s="16"/>
      <c r="BZ15" s="17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">
      <c r="A16" s="14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/>
      <c r="CH16" s="15"/>
    </row>
    <row r="17" spans="1:86" x14ac:dyDescent="0.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x14ac:dyDescent="0.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v>0.8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>AR18+AY18</f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x14ac:dyDescent="0.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3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x14ac:dyDescent="0.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$B$20*1.5</f>
        <v>1.5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x14ac:dyDescent="0.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$B$21*1.2</f>
        <v>1.2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95" customHeight="1" x14ac:dyDescent="0.2">
      <c r="A22" s="6"/>
      <c r="B22" s="6"/>
      <c r="C22" s="6"/>
      <c r="D22" s="6"/>
      <c r="E22" s="6" t="s">
        <v>63</v>
      </c>
      <c r="F22" s="6">
        <f t="shared" ref="F22:AK22" si="0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28</v>
      </c>
      <c r="Q22" s="7">
        <f t="shared" si="0"/>
        <v>3</v>
      </c>
      <c r="R22" s="7">
        <f t="shared" si="0"/>
        <v>6.5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5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5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">
      <c r="A23" s="14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/>
      <c r="CH23" s="15"/>
    </row>
    <row r="24" spans="1:86" x14ac:dyDescent="0.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x14ac:dyDescent="0.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0.8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x14ac:dyDescent="0.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0.8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x14ac:dyDescent="0.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0.5</v>
      </c>
      <c r="AB27" s="11">
        <v>30</v>
      </c>
      <c r="AC27" s="10" t="s">
        <v>53</v>
      </c>
      <c r="AD27" s="11"/>
      <c r="AE27" s="10"/>
      <c r="AF27" s="11"/>
      <c r="AG27" s="10"/>
      <c r="AH27" s="7">
        <v>0.5</v>
      </c>
      <c r="AI27" s="7">
        <f>AA27+AH27</f>
        <v>1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x14ac:dyDescent="0.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1</v>
      </c>
      <c r="Q28" s="7">
        <f>AH28+AY28+BP28+CG28</f>
        <v>0.5</v>
      </c>
      <c r="R28" s="7">
        <v>1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0.5</v>
      </c>
      <c r="AB28" s="11">
        <v>30</v>
      </c>
      <c r="AC28" s="10" t="s">
        <v>53</v>
      </c>
      <c r="AD28" s="11"/>
      <c r="AE28" s="10"/>
      <c r="AF28" s="11"/>
      <c r="AG28" s="10"/>
      <c r="AH28" s="7">
        <v>0.5</v>
      </c>
      <c r="AI28" s="7">
        <f>AA28+AH28</f>
        <v>1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95" customHeight="1" x14ac:dyDescent="0.2">
      <c r="A29" s="6"/>
      <c r="B29" s="6"/>
      <c r="C29" s="6"/>
      <c r="D29" s="6"/>
      <c r="E29" s="6" t="s">
        <v>63</v>
      </c>
      <c r="F29" s="6">
        <f t="shared" ref="F29:AK29" si="3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6</v>
      </c>
      <c r="Q29" s="7">
        <f t="shared" si="3"/>
        <v>1</v>
      </c>
      <c r="R29" s="7">
        <f t="shared" si="3"/>
        <v>4.5999999999999996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1</v>
      </c>
      <c r="AI29" s="7">
        <f t="shared" si="3"/>
        <v>3</v>
      </c>
      <c r="AJ29" s="11">
        <f t="shared" si="3"/>
        <v>30</v>
      </c>
      <c r="AK29" s="10">
        <f t="shared" si="3"/>
        <v>0</v>
      </c>
      <c r="AL29" s="11">
        <f t="shared" ref="AL29:BQ29" si="4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t="shared" ref="BR29:CH29" si="5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20.100000000000001" customHeight="1" x14ac:dyDescent="0.2">
      <c r="A30" s="14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/>
      <c r="CH30" s="15"/>
    </row>
    <row r="31" spans="1:86" x14ac:dyDescent="0.2">
      <c r="A31" s="6"/>
      <c r="B31" s="6"/>
      <c r="C31" s="6"/>
      <c r="D31" s="6" t="s">
        <v>76</v>
      </c>
      <c r="E31" s="3" t="s">
        <v>77</v>
      </c>
      <c r="F31" s="6">
        <f t="shared" ref="F31:F36" si="6">COUNTIF(S31:CF31,"e")</f>
        <v>1</v>
      </c>
      <c r="G31" s="6">
        <f t="shared" ref="G31:G36" si="7">COUNTIF(S31:CF31,"z")</f>
        <v>1</v>
      </c>
      <c r="H31" s="6">
        <f t="shared" ref="H31:H36" si="8">SUM(I31:O31)</f>
        <v>30</v>
      </c>
      <c r="I31" s="6">
        <f t="shared" ref="I31:I36" si="9">S31+AJ31+BA31+BR31</f>
        <v>15</v>
      </c>
      <c r="J31" s="6">
        <f t="shared" ref="J31:J36" si="10">U31+AL31+BC31+BT31</f>
        <v>0</v>
      </c>
      <c r="K31" s="6">
        <f t="shared" ref="K31:K36" si="11">W31+AN31+BE31+BV31</f>
        <v>0</v>
      </c>
      <c r="L31" s="6">
        <f t="shared" ref="L31:L36" si="12">Y31+AP31+BG31+BX31</f>
        <v>0</v>
      </c>
      <c r="M31" s="6">
        <f t="shared" ref="M31:M36" si="13">AB31+AS31+BJ31+CA31</f>
        <v>15</v>
      </c>
      <c r="N31" s="6">
        <f t="shared" ref="N31:N36" si="14">AD31+AU31+BL31+CC31</f>
        <v>0</v>
      </c>
      <c r="O31" s="6">
        <f t="shared" ref="O31:O36" si="15">AF31+AW31+BN31+CE31</f>
        <v>0</v>
      </c>
      <c r="P31" s="7">
        <f t="shared" ref="P31:P36" si="16">AI31+AZ31+BQ31+CH31</f>
        <v>1</v>
      </c>
      <c r="Q31" s="7">
        <f t="shared" ref="Q31:Q36" si="17">AH31+AY31+BP31+CG31</f>
        <v>0.5</v>
      </c>
      <c r="R31" s="7">
        <v>1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ref="AI31:AI36" si="18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ref="AZ31:AZ36" si="19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0.5</v>
      </c>
      <c r="BJ31" s="11">
        <v>15</v>
      </c>
      <c r="BK31" s="10" t="s">
        <v>53</v>
      </c>
      <c r="BL31" s="11"/>
      <c r="BM31" s="10"/>
      <c r="BN31" s="11"/>
      <c r="BO31" s="10"/>
      <c r="BP31" s="7">
        <v>0.5</v>
      </c>
      <c r="BQ31" s="7">
        <f t="shared" ref="BQ31:BQ36" si="20">BI31+BP31</f>
        <v>1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ref="CH31:CH36" si="21">BZ31+CG31</f>
        <v>0</v>
      </c>
    </row>
    <row r="32" spans="1:86" x14ac:dyDescent="0.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75</v>
      </c>
      <c r="I32" s="6">
        <f t="shared" si="9"/>
        <v>30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45</v>
      </c>
      <c r="N32" s="6">
        <f t="shared" si="14"/>
        <v>0</v>
      </c>
      <c r="O32" s="6">
        <f t="shared" si="15"/>
        <v>0</v>
      </c>
      <c r="P32" s="7">
        <f t="shared" si="16"/>
        <v>4</v>
      </c>
      <c r="Q32" s="7">
        <f t="shared" si="17"/>
        <v>2</v>
      </c>
      <c r="R32" s="7">
        <v>3</v>
      </c>
      <c r="S32" s="11">
        <v>30</v>
      </c>
      <c r="T32" s="10" t="s">
        <v>62</v>
      </c>
      <c r="U32" s="11"/>
      <c r="V32" s="10"/>
      <c r="W32" s="11"/>
      <c r="X32" s="10"/>
      <c r="Y32" s="11"/>
      <c r="Z32" s="10"/>
      <c r="AA32" s="7">
        <v>2</v>
      </c>
      <c r="AB32" s="11">
        <v>45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4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x14ac:dyDescent="0.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x14ac:dyDescent="0.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1.8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x14ac:dyDescent="0.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0.7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x14ac:dyDescent="0.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3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95" customHeight="1" x14ac:dyDescent="0.2">
      <c r="A37" s="6"/>
      <c r="B37" s="6"/>
      <c r="C37" s="6"/>
      <c r="D37" s="6"/>
      <c r="E37" s="6" t="s">
        <v>63</v>
      </c>
      <c r="F37" s="6">
        <f t="shared" ref="F37:AK37" si="22">SUM(F31:F36)</f>
        <v>5</v>
      </c>
      <c r="G37" s="6">
        <f t="shared" si="22"/>
        <v>6</v>
      </c>
      <c r="H37" s="6">
        <f t="shared" si="22"/>
        <v>290</v>
      </c>
      <c r="I37" s="6">
        <f t="shared" si="22"/>
        <v>120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150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8.5</v>
      </c>
      <c r="R37" s="7">
        <f t="shared" si="22"/>
        <v>12</v>
      </c>
      <c r="S37" s="11">
        <f t="shared" si="22"/>
        <v>30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2</v>
      </c>
      <c r="AB37" s="11">
        <f t="shared" si="22"/>
        <v>45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4</v>
      </c>
      <c r="AJ37" s="11">
        <f t="shared" si="22"/>
        <v>75</v>
      </c>
      <c r="AK37" s="10">
        <f t="shared" si="22"/>
        <v>0</v>
      </c>
      <c r="AL37" s="11">
        <f t="shared" ref="AL37:BQ37" si="23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0.5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0.5</v>
      </c>
      <c r="BQ37" s="7">
        <f t="shared" si="23"/>
        <v>1</v>
      </c>
      <c r="BR37" s="11">
        <f t="shared" ref="BR37:CH37" si="24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20.100000000000001" customHeight="1" x14ac:dyDescent="0.2">
      <c r="A38" s="14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4"/>
      <c r="CH38" s="15"/>
    </row>
    <row r="39" spans="1:86" x14ac:dyDescent="0.2">
      <c r="A39" s="6"/>
      <c r="B39" s="6"/>
      <c r="C39" s="6"/>
      <c r="D39" s="6" t="s">
        <v>210</v>
      </c>
      <c r="E39" s="3" t="s">
        <v>211</v>
      </c>
      <c r="F39" s="6">
        <f t="shared" ref="F39:F48" si="25">COUNTIF(S39:CF39,"e")</f>
        <v>1</v>
      </c>
      <c r="G39" s="6">
        <f t="shared" ref="G39:G48" si="26">COUNTIF(S39:CF39,"z")</f>
        <v>1</v>
      </c>
      <c r="H39" s="6">
        <f t="shared" ref="H39:H52" si="27">SUM(I39:O39)</f>
        <v>60</v>
      </c>
      <c r="I39" s="6">
        <f t="shared" ref="I39:I52" si="28">S39+AJ39+BA39+BR39</f>
        <v>30</v>
      </c>
      <c r="J39" s="6">
        <f t="shared" ref="J39:J52" si="29">U39+AL39+BC39+BT39</f>
        <v>0</v>
      </c>
      <c r="K39" s="6">
        <f t="shared" ref="K39:K52" si="30">W39+AN39+BE39+BV39</f>
        <v>0</v>
      </c>
      <c r="L39" s="6">
        <f t="shared" ref="L39:L52" si="31">Y39+AP39+BG39+BX39</f>
        <v>0</v>
      </c>
      <c r="M39" s="6">
        <f t="shared" ref="M39:M52" si="32">AB39+AS39+BJ39+CA39</f>
        <v>30</v>
      </c>
      <c r="N39" s="6">
        <f t="shared" ref="N39:N52" si="33">AD39+AU39+BL39+CC39</f>
        <v>0</v>
      </c>
      <c r="O39" s="6">
        <f t="shared" ref="O39:O52" si="34">AF39+AW39+BN39+CE39</f>
        <v>0</v>
      </c>
      <c r="P39" s="7">
        <f t="shared" ref="P39:P52" si="35">AI39+AZ39+BQ39+CH39</f>
        <v>2</v>
      </c>
      <c r="Q39" s="7">
        <f t="shared" ref="Q39:Q52" si="36">AH39+AY39+BP39+CG39</f>
        <v>1</v>
      </c>
      <c r="R39" s="7">
        <v>2</v>
      </c>
      <c r="S39" s="11">
        <v>30</v>
      </c>
      <c r="T39" s="10" t="s">
        <v>62</v>
      </c>
      <c r="U39" s="11"/>
      <c r="V39" s="10"/>
      <c r="W39" s="11"/>
      <c r="X39" s="10"/>
      <c r="Y39" s="11"/>
      <c r="Z39" s="10"/>
      <c r="AA39" s="7">
        <v>1</v>
      </c>
      <c r="AB39" s="11">
        <v>30</v>
      </c>
      <c r="AC39" s="10" t="s">
        <v>53</v>
      </c>
      <c r="AD39" s="11"/>
      <c r="AE39" s="10"/>
      <c r="AF39" s="11"/>
      <c r="AG39" s="10"/>
      <c r="AH39" s="7">
        <v>1</v>
      </c>
      <c r="AI39" s="7">
        <f t="shared" ref="AI39:AI52" si="37">AA39+AH39</f>
        <v>2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t="shared" ref="AZ39:AZ52" si="38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t="shared" ref="BQ39:BQ52" si="39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ref="CH39:CH52" si="40">BZ39+CG39</f>
        <v>0</v>
      </c>
    </row>
    <row r="40" spans="1:86" x14ac:dyDescent="0.2">
      <c r="A40" s="6"/>
      <c r="B40" s="6"/>
      <c r="C40" s="6"/>
      <c r="D40" s="6" t="s">
        <v>212</v>
      </c>
      <c r="E40" s="3" t="s">
        <v>213</v>
      </c>
      <c r="F40" s="6">
        <f t="shared" si="25"/>
        <v>1</v>
      </c>
      <c r="G40" s="6">
        <f t="shared" si="26"/>
        <v>1</v>
      </c>
      <c r="H40" s="6">
        <f t="shared" si="27"/>
        <v>75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45</v>
      </c>
      <c r="N40" s="6">
        <f t="shared" si="33"/>
        <v>0</v>
      </c>
      <c r="O40" s="6">
        <f t="shared" si="34"/>
        <v>0</v>
      </c>
      <c r="P40" s="7">
        <f t="shared" si="35"/>
        <v>5</v>
      </c>
      <c r="Q40" s="7">
        <f t="shared" si="36"/>
        <v>3</v>
      </c>
      <c r="R40" s="7">
        <v>3</v>
      </c>
      <c r="S40" s="11">
        <v>30</v>
      </c>
      <c r="T40" s="10" t="s">
        <v>62</v>
      </c>
      <c r="U40" s="11"/>
      <c r="V40" s="10"/>
      <c r="W40" s="11"/>
      <c r="X40" s="10"/>
      <c r="Y40" s="11"/>
      <c r="Z40" s="10"/>
      <c r="AA40" s="7">
        <v>2</v>
      </c>
      <c r="AB40" s="11">
        <v>45</v>
      </c>
      <c r="AC40" s="10" t="s">
        <v>53</v>
      </c>
      <c r="AD40" s="11"/>
      <c r="AE40" s="10"/>
      <c r="AF40" s="11"/>
      <c r="AG40" s="10"/>
      <c r="AH40" s="7">
        <v>3</v>
      </c>
      <c r="AI40" s="7">
        <f t="shared" si="37"/>
        <v>5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8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9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0"/>
        <v>0</v>
      </c>
    </row>
    <row r="41" spans="1:86" x14ac:dyDescent="0.2">
      <c r="A41" s="6"/>
      <c r="B41" s="6"/>
      <c r="C41" s="6"/>
      <c r="D41" s="6" t="s">
        <v>214</v>
      </c>
      <c r="E41" s="3" t="s">
        <v>215</v>
      </c>
      <c r="F41" s="6">
        <f t="shared" si="25"/>
        <v>1</v>
      </c>
      <c r="G41" s="6">
        <f t="shared" si="26"/>
        <v>1</v>
      </c>
      <c r="H41" s="6">
        <f t="shared" si="27"/>
        <v>45</v>
      </c>
      <c r="I41" s="6">
        <f t="shared" si="28"/>
        <v>15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30</v>
      </c>
      <c r="N41" s="6">
        <f t="shared" si="33"/>
        <v>0</v>
      </c>
      <c r="O41" s="6">
        <f t="shared" si="34"/>
        <v>0</v>
      </c>
      <c r="P41" s="7">
        <f t="shared" si="35"/>
        <v>3</v>
      </c>
      <c r="Q41" s="7">
        <f t="shared" si="36"/>
        <v>2</v>
      </c>
      <c r="R41" s="7">
        <v>1.7</v>
      </c>
      <c r="S41" s="11">
        <v>15</v>
      </c>
      <c r="T41" s="10" t="s">
        <v>62</v>
      </c>
      <c r="U41" s="11"/>
      <c r="V41" s="10"/>
      <c r="W41" s="11"/>
      <c r="X41" s="10"/>
      <c r="Y41" s="11"/>
      <c r="Z41" s="10"/>
      <c r="AA41" s="7">
        <v>1</v>
      </c>
      <c r="AB41" s="11">
        <v>30</v>
      </c>
      <c r="AC41" s="10" t="s">
        <v>53</v>
      </c>
      <c r="AD41" s="11"/>
      <c r="AE41" s="10"/>
      <c r="AF41" s="11"/>
      <c r="AG41" s="10"/>
      <c r="AH41" s="7">
        <v>2</v>
      </c>
      <c r="AI41" s="7">
        <f t="shared" si="37"/>
        <v>3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8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9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0"/>
        <v>0</v>
      </c>
    </row>
    <row r="42" spans="1:86" x14ac:dyDescent="0.2">
      <c r="A42" s="6"/>
      <c r="B42" s="6"/>
      <c r="C42" s="6"/>
      <c r="D42" s="6" t="s">
        <v>216</v>
      </c>
      <c r="E42" s="3" t="s">
        <v>217</v>
      </c>
      <c r="F42" s="6">
        <f t="shared" si="25"/>
        <v>1</v>
      </c>
      <c r="G42" s="6">
        <f t="shared" si="26"/>
        <v>1</v>
      </c>
      <c r="H42" s="6">
        <f t="shared" si="27"/>
        <v>60</v>
      </c>
      <c r="I42" s="6">
        <f t="shared" si="28"/>
        <v>30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30</v>
      </c>
      <c r="N42" s="6">
        <f t="shared" si="33"/>
        <v>0</v>
      </c>
      <c r="O42" s="6">
        <f t="shared" si="34"/>
        <v>0</v>
      </c>
      <c r="P42" s="7">
        <f t="shared" si="35"/>
        <v>4</v>
      </c>
      <c r="Q42" s="7">
        <f t="shared" si="36"/>
        <v>2</v>
      </c>
      <c r="R42" s="7">
        <v>2.2000000000000002</v>
      </c>
      <c r="S42" s="11">
        <v>30</v>
      </c>
      <c r="T42" s="10" t="s">
        <v>62</v>
      </c>
      <c r="U42" s="11"/>
      <c r="V42" s="10"/>
      <c r="W42" s="11"/>
      <c r="X42" s="10"/>
      <c r="Y42" s="11"/>
      <c r="Z42" s="10"/>
      <c r="AA42" s="7">
        <v>2</v>
      </c>
      <c r="AB42" s="11">
        <v>30</v>
      </c>
      <c r="AC42" s="10" t="s">
        <v>53</v>
      </c>
      <c r="AD42" s="11"/>
      <c r="AE42" s="10"/>
      <c r="AF42" s="11"/>
      <c r="AG42" s="10"/>
      <c r="AH42" s="7">
        <v>2</v>
      </c>
      <c r="AI42" s="7">
        <f t="shared" si="37"/>
        <v>4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38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9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0"/>
        <v>0</v>
      </c>
    </row>
    <row r="43" spans="1:86" x14ac:dyDescent="0.2">
      <c r="A43" s="6"/>
      <c r="B43" s="6"/>
      <c r="C43" s="6"/>
      <c r="D43" s="6" t="s">
        <v>218</v>
      </c>
      <c r="E43" s="3" t="s">
        <v>219</v>
      </c>
      <c r="F43" s="6">
        <f t="shared" si="25"/>
        <v>1</v>
      </c>
      <c r="G43" s="6">
        <f t="shared" si="26"/>
        <v>1</v>
      </c>
      <c r="H43" s="6">
        <f t="shared" si="27"/>
        <v>30</v>
      </c>
      <c r="I43" s="6">
        <f t="shared" si="28"/>
        <v>15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15</v>
      </c>
      <c r="N43" s="6">
        <f t="shared" si="33"/>
        <v>0</v>
      </c>
      <c r="O43" s="6">
        <f t="shared" si="34"/>
        <v>0</v>
      </c>
      <c r="P43" s="7">
        <f t="shared" si="35"/>
        <v>2</v>
      </c>
      <c r="Q43" s="7">
        <f t="shared" si="36"/>
        <v>1</v>
      </c>
      <c r="R43" s="7">
        <v>1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37"/>
        <v>0</v>
      </c>
      <c r="AJ43" s="11">
        <v>15</v>
      </c>
      <c r="AK43" s="10" t="s">
        <v>62</v>
      </c>
      <c r="AL43" s="11"/>
      <c r="AM43" s="10"/>
      <c r="AN43" s="11"/>
      <c r="AO43" s="10"/>
      <c r="AP43" s="11"/>
      <c r="AQ43" s="10"/>
      <c r="AR43" s="7">
        <v>1</v>
      </c>
      <c r="AS43" s="11">
        <v>15</v>
      </c>
      <c r="AT43" s="10" t="s">
        <v>53</v>
      </c>
      <c r="AU43" s="11"/>
      <c r="AV43" s="10"/>
      <c r="AW43" s="11"/>
      <c r="AX43" s="10"/>
      <c r="AY43" s="7">
        <v>1</v>
      </c>
      <c r="AZ43" s="7">
        <f t="shared" si="38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9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0"/>
        <v>0</v>
      </c>
    </row>
    <row r="44" spans="1:86" x14ac:dyDescent="0.2">
      <c r="A44" s="6"/>
      <c r="B44" s="6"/>
      <c r="C44" s="6"/>
      <c r="D44" s="6" t="s">
        <v>220</v>
      </c>
      <c r="E44" s="3" t="s">
        <v>221</v>
      </c>
      <c r="F44" s="6">
        <f t="shared" si="25"/>
        <v>0</v>
      </c>
      <c r="G44" s="6">
        <f t="shared" si="26"/>
        <v>2</v>
      </c>
      <c r="H44" s="6">
        <f t="shared" si="27"/>
        <v>30</v>
      </c>
      <c r="I44" s="6">
        <f t="shared" si="28"/>
        <v>10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20</v>
      </c>
      <c r="N44" s="6">
        <f t="shared" si="33"/>
        <v>0</v>
      </c>
      <c r="O44" s="6">
        <f t="shared" si="34"/>
        <v>0</v>
      </c>
      <c r="P44" s="7">
        <f t="shared" si="35"/>
        <v>2</v>
      </c>
      <c r="Q44" s="7">
        <f t="shared" si="36"/>
        <v>1</v>
      </c>
      <c r="R44" s="7">
        <v>1</v>
      </c>
      <c r="S44" s="11">
        <v>10</v>
      </c>
      <c r="T44" s="10" t="s">
        <v>53</v>
      </c>
      <c r="U44" s="11"/>
      <c r="V44" s="10"/>
      <c r="W44" s="11"/>
      <c r="X44" s="10"/>
      <c r="Y44" s="11"/>
      <c r="Z44" s="10"/>
      <c r="AA44" s="7">
        <v>1</v>
      </c>
      <c r="AB44" s="11">
        <v>20</v>
      </c>
      <c r="AC44" s="10" t="s">
        <v>53</v>
      </c>
      <c r="AD44" s="11"/>
      <c r="AE44" s="10"/>
      <c r="AF44" s="11"/>
      <c r="AG44" s="10"/>
      <c r="AH44" s="7">
        <v>1</v>
      </c>
      <c r="AI44" s="7">
        <f t="shared" si="37"/>
        <v>2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38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9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0"/>
        <v>0</v>
      </c>
    </row>
    <row r="45" spans="1:86" x14ac:dyDescent="0.2">
      <c r="A45" s="6"/>
      <c r="B45" s="6"/>
      <c r="C45" s="6"/>
      <c r="D45" s="6" t="s">
        <v>222</v>
      </c>
      <c r="E45" s="3" t="s">
        <v>223</v>
      </c>
      <c r="F45" s="6">
        <f t="shared" si="25"/>
        <v>0</v>
      </c>
      <c r="G45" s="6">
        <f t="shared" si="26"/>
        <v>2</v>
      </c>
      <c r="H45" s="6">
        <f t="shared" si="27"/>
        <v>30</v>
      </c>
      <c r="I45" s="6">
        <f t="shared" si="28"/>
        <v>10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20</v>
      </c>
      <c r="N45" s="6">
        <f t="shared" si="33"/>
        <v>0</v>
      </c>
      <c r="O45" s="6">
        <f t="shared" si="34"/>
        <v>0</v>
      </c>
      <c r="P45" s="7">
        <f t="shared" si="35"/>
        <v>2</v>
      </c>
      <c r="Q45" s="7">
        <f t="shared" si="36"/>
        <v>1</v>
      </c>
      <c r="R45" s="7">
        <v>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37"/>
        <v>0</v>
      </c>
      <c r="AJ45" s="11">
        <v>10</v>
      </c>
      <c r="AK45" s="10" t="s">
        <v>53</v>
      </c>
      <c r="AL45" s="11"/>
      <c r="AM45" s="10"/>
      <c r="AN45" s="11"/>
      <c r="AO45" s="10"/>
      <c r="AP45" s="11"/>
      <c r="AQ45" s="10"/>
      <c r="AR45" s="7">
        <v>1</v>
      </c>
      <c r="AS45" s="11">
        <v>20</v>
      </c>
      <c r="AT45" s="10" t="s">
        <v>53</v>
      </c>
      <c r="AU45" s="11"/>
      <c r="AV45" s="10"/>
      <c r="AW45" s="11"/>
      <c r="AX45" s="10"/>
      <c r="AY45" s="7">
        <v>1</v>
      </c>
      <c r="AZ45" s="7">
        <f t="shared" si="38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9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0"/>
        <v>0</v>
      </c>
    </row>
    <row r="46" spans="1:86" x14ac:dyDescent="0.2">
      <c r="A46" s="6"/>
      <c r="B46" s="6"/>
      <c r="C46" s="6"/>
      <c r="D46" s="6" t="s">
        <v>224</v>
      </c>
      <c r="E46" s="3" t="s">
        <v>100</v>
      </c>
      <c r="F46" s="6">
        <f t="shared" si="25"/>
        <v>1</v>
      </c>
      <c r="G46" s="6">
        <f t="shared" si="26"/>
        <v>1</v>
      </c>
      <c r="H46" s="6">
        <f t="shared" si="27"/>
        <v>30</v>
      </c>
      <c r="I46" s="6">
        <f t="shared" si="28"/>
        <v>10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20</v>
      </c>
      <c r="N46" s="6">
        <f t="shared" si="33"/>
        <v>0</v>
      </c>
      <c r="O46" s="6">
        <f t="shared" si="34"/>
        <v>0</v>
      </c>
      <c r="P46" s="7">
        <f t="shared" si="35"/>
        <v>2</v>
      </c>
      <c r="Q46" s="7">
        <f t="shared" si="36"/>
        <v>1</v>
      </c>
      <c r="R46" s="7">
        <v>1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37"/>
        <v>0</v>
      </c>
      <c r="AJ46" s="11">
        <v>10</v>
      </c>
      <c r="AK46" s="10" t="s">
        <v>62</v>
      </c>
      <c r="AL46" s="11"/>
      <c r="AM46" s="10"/>
      <c r="AN46" s="11"/>
      <c r="AO46" s="10"/>
      <c r="AP46" s="11"/>
      <c r="AQ46" s="10"/>
      <c r="AR46" s="7">
        <v>1</v>
      </c>
      <c r="AS46" s="11">
        <v>20</v>
      </c>
      <c r="AT46" s="10" t="s">
        <v>53</v>
      </c>
      <c r="AU46" s="11"/>
      <c r="AV46" s="10"/>
      <c r="AW46" s="11"/>
      <c r="AX46" s="10"/>
      <c r="AY46" s="7">
        <v>1</v>
      </c>
      <c r="AZ46" s="7">
        <f t="shared" si="38"/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9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0"/>
        <v>0</v>
      </c>
    </row>
    <row r="47" spans="1:86" x14ac:dyDescent="0.2">
      <c r="A47" s="6"/>
      <c r="B47" s="6"/>
      <c r="C47" s="6"/>
      <c r="D47" s="6" t="s">
        <v>225</v>
      </c>
      <c r="E47" s="3" t="s">
        <v>102</v>
      </c>
      <c r="F47" s="6">
        <f t="shared" si="25"/>
        <v>1</v>
      </c>
      <c r="G47" s="6">
        <f t="shared" si="26"/>
        <v>1</v>
      </c>
      <c r="H47" s="6">
        <f t="shared" si="27"/>
        <v>30</v>
      </c>
      <c r="I47" s="6">
        <f t="shared" si="28"/>
        <v>10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20</v>
      </c>
      <c r="N47" s="6">
        <f t="shared" si="33"/>
        <v>0</v>
      </c>
      <c r="O47" s="6">
        <f t="shared" si="34"/>
        <v>0</v>
      </c>
      <c r="P47" s="7">
        <f t="shared" si="35"/>
        <v>2</v>
      </c>
      <c r="Q47" s="7">
        <f t="shared" si="36"/>
        <v>1</v>
      </c>
      <c r="R47" s="7">
        <v>1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7"/>
        <v>0</v>
      </c>
      <c r="AJ47" s="11">
        <v>10</v>
      </c>
      <c r="AK47" s="10" t="s">
        <v>62</v>
      </c>
      <c r="AL47" s="11"/>
      <c r="AM47" s="10"/>
      <c r="AN47" s="11"/>
      <c r="AO47" s="10"/>
      <c r="AP47" s="11"/>
      <c r="AQ47" s="10"/>
      <c r="AR47" s="7">
        <v>1</v>
      </c>
      <c r="AS47" s="11">
        <v>20</v>
      </c>
      <c r="AT47" s="10" t="s">
        <v>53</v>
      </c>
      <c r="AU47" s="11"/>
      <c r="AV47" s="10"/>
      <c r="AW47" s="11"/>
      <c r="AX47" s="10"/>
      <c r="AY47" s="7">
        <v>1</v>
      </c>
      <c r="AZ47" s="7">
        <f t="shared" si="38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39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0"/>
        <v>0</v>
      </c>
    </row>
    <row r="48" spans="1:86" x14ac:dyDescent="0.2">
      <c r="A48" s="6"/>
      <c r="B48" s="6"/>
      <c r="C48" s="6"/>
      <c r="D48" s="6" t="s">
        <v>226</v>
      </c>
      <c r="E48" s="3" t="s">
        <v>227</v>
      </c>
      <c r="F48" s="6">
        <f t="shared" si="25"/>
        <v>1</v>
      </c>
      <c r="G48" s="6">
        <f t="shared" si="26"/>
        <v>1</v>
      </c>
      <c r="H48" s="6">
        <f t="shared" si="27"/>
        <v>50</v>
      </c>
      <c r="I48" s="6">
        <f t="shared" si="28"/>
        <v>20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30</v>
      </c>
      <c r="N48" s="6">
        <f t="shared" si="33"/>
        <v>0</v>
      </c>
      <c r="O48" s="6">
        <f t="shared" si="34"/>
        <v>0</v>
      </c>
      <c r="P48" s="7">
        <f t="shared" si="35"/>
        <v>2</v>
      </c>
      <c r="Q48" s="7">
        <f t="shared" si="36"/>
        <v>1</v>
      </c>
      <c r="R48" s="7">
        <v>1.7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37"/>
        <v>0</v>
      </c>
      <c r="AJ48" s="11">
        <v>20</v>
      </c>
      <c r="AK48" s="10" t="s">
        <v>62</v>
      </c>
      <c r="AL48" s="11"/>
      <c r="AM48" s="10"/>
      <c r="AN48" s="11"/>
      <c r="AO48" s="10"/>
      <c r="AP48" s="11"/>
      <c r="AQ48" s="10"/>
      <c r="AR48" s="7">
        <v>1</v>
      </c>
      <c r="AS48" s="11">
        <v>30</v>
      </c>
      <c r="AT48" s="10" t="s">
        <v>53</v>
      </c>
      <c r="AU48" s="11"/>
      <c r="AV48" s="10"/>
      <c r="AW48" s="11"/>
      <c r="AX48" s="10"/>
      <c r="AY48" s="7">
        <v>1</v>
      </c>
      <c r="AZ48" s="7">
        <f t="shared" si="38"/>
        <v>2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39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0"/>
        <v>0</v>
      </c>
    </row>
    <row r="49" spans="1:86" x14ac:dyDescent="0.2">
      <c r="A49" s="6">
        <v>4</v>
      </c>
      <c r="B49" s="6">
        <v>1</v>
      </c>
      <c r="C49" s="6"/>
      <c r="D49" s="6"/>
      <c r="E49" s="3" t="s">
        <v>92</v>
      </c>
      <c r="F49" s="6">
        <f>$B$49*COUNTIF(S49:CF49,"e")</f>
        <v>1</v>
      </c>
      <c r="G49" s="6">
        <f>$B$49*COUNTIF(S49:CF49,"z")</f>
        <v>1</v>
      </c>
      <c r="H49" s="6">
        <f t="shared" si="27"/>
        <v>30</v>
      </c>
      <c r="I49" s="6">
        <f t="shared" si="28"/>
        <v>10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20</v>
      </c>
      <c r="N49" s="6">
        <f t="shared" si="33"/>
        <v>0</v>
      </c>
      <c r="O49" s="6">
        <f t="shared" si="34"/>
        <v>0</v>
      </c>
      <c r="P49" s="7">
        <f t="shared" si="35"/>
        <v>2</v>
      </c>
      <c r="Q49" s="7">
        <f t="shared" si="36"/>
        <v>1</v>
      </c>
      <c r="R49" s="7">
        <f>$B$49*1.2</f>
        <v>1.2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7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38"/>
        <v>0</v>
      </c>
      <c r="BA49" s="11">
        <f>$B$49*10</f>
        <v>10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1</v>
      </c>
      <c r="BJ49" s="11">
        <f>$B$49*20</f>
        <v>20</v>
      </c>
      <c r="BK49" s="10" t="s">
        <v>53</v>
      </c>
      <c r="BL49" s="11"/>
      <c r="BM49" s="10"/>
      <c r="BN49" s="11"/>
      <c r="BO49" s="10"/>
      <c r="BP49" s="7">
        <f>$B$49*1</f>
        <v>1</v>
      </c>
      <c r="BQ49" s="7">
        <f t="shared" si="39"/>
        <v>2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0"/>
        <v>0</v>
      </c>
    </row>
    <row r="50" spans="1:86" x14ac:dyDescent="0.2">
      <c r="A50" s="6">
        <v>5</v>
      </c>
      <c r="B50" s="6">
        <v>2</v>
      </c>
      <c r="C50" s="6"/>
      <c r="D50" s="6"/>
      <c r="E50" s="3" t="s">
        <v>93</v>
      </c>
      <c r="F50" s="6">
        <f>$B$50*COUNTIF(S50:CF50,"e")</f>
        <v>2</v>
      </c>
      <c r="G50" s="6">
        <f>$B$50*COUNTIF(S50:CF50,"z")</f>
        <v>2</v>
      </c>
      <c r="H50" s="6">
        <f t="shared" si="27"/>
        <v>60</v>
      </c>
      <c r="I50" s="6">
        <f t="shared" si="28"/>
        <v>20</v>
      </c>
      <c r="J50" s="6">
        <f t="shared" si="29"/>
        <v>0</v>
      </c>
      <c r="K50" s="6">
        <f t="shared" si="30"/>
        <v>0</v>
      </c>
      <c r="L50" s="6">
        <f t="shared" si="31"/>
        <v>0</v>
      </c>
      <c r="M50" s="6">
        <f t="shared" si="32"/>
        <v>40</v>
      </c>
      <c r="N50" s="6">
        <f t="shared" si="33"/>
        <v>0</v>
      </c>
      <c r="O50" s="6">
        <f t="shared" si="34"/>
        <v>0</v>
      </c>
      <c r="P50" s="7">
        <f t="shared" si="35"/>
        <v>4</v>
      </c>
      <c r="Q50" s="7">
        <f t="shared" si="36"/>
        <v>2</v>
      </c>
      <c r="R50" s="7">
        <f>$B$50*1.2</f>
        <v>2.4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37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38"/>
        <v>0</v>
      </c>
      <c r="BA50" s="11">
        <f>$B$50*10</f>
        <v>20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$B$50*1</f>
        <v>2</v>
      </c>
      <c r="BJ50" s="11">
        <f>$B$50*20</f>
        <v>40</v>
      </c>
      <c r="BK50" s="10" t="s">
        <v>53</v>
      </c>
      <c r="BL50" s="11"/>
      <c r="BM50" s="10"/>
      <c r="BN50" s="11"/>
      <c r="BO50" s="10"/>
      <c r="BP50" s="7">
        <f>$B$50*1</f>
        <v>2</v>
      </c>
      <c r="BQ50" s="7">
        <f t="shared" si="39"/>
        <v>4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0"/>
        <v>0</v>
      </c>
    </row>
    <row r="51" spans="1:86" x14ac:dyDescent="0.2">
      <c r="A51" s="6">
        <v>6</v>
      </c>
      <c r="B51" s="6">
        <v>1</v>
      </c>
      <c r="C51" s="6"/>
      <c r="D51" s="6"/>
      <c r="E51" s="3" t="s">
        <v>94</v>
      </c>
      <c r="F51" s="6">
        <f>$B$51*COUNTIF(S51:CF51,"e")</f>
        <v>1</v>
      </c>
      <c r="G51" s="6">
        <f>$B$51*COUNTIF(S51:CF51,"z")</f>
        <v>1</v>
      </c>
      <c r="H51" s="6">
        <f t="shared" si="27"/>
        <v>30</v>
      </c>
      <c r="I51" s="6">
        <f t="shared" si="28"/>
        <v>10</v>
      </c>
      <c r="J51" s="6">
        <f t="shared" si="29"/>
        <v>0</v>
      </c>
      <c r="K51" s="6">
        <f t="shared" si="30"/>
        <v>0</v>
      </c>
      <c r="L51" s="6">
        <f t="shared" si="31"/>
        <v>0</v>
      </c>
      <c r="M51" s="6">
        <f t="shared" si="32"/>
        <v>20</v>
      </c>
      <c r="N51" s="6">
        <f t="shared" si="33"/>
        <v>0</v>
      </c>
      <c r="O51" s="6">
        <f t="shared" si="34"/>
        <v>0</v>
      </c>
      <c r="P51" s="7">
        <f t="shared" si="35"/>
        <v>2</v>
      </c>
      <c r="Q51" s="7">
        <f t="shared" si="36"/>
        <v>1</v>
      </c>
      <c r="R51" s="7">
        <f>$B$51*1.2</f>
        <v>1.2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37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38"/>
        <v>0</v>
      </c>
      <c r="BA51" s="11">
        <f>$B$51*10</f>
        <v>10</v>
      </c>
      <c r="BB51" s="10" t="s">
        <v>62</v>
      </c>
      <c r="BC51" s="11"/>
      <c r="BD51" s="10"/>
      <c r="BE51" s="11"/>
      <c r="BF51" s="10"/>
      <c r="BG51" s="11"/>
      <c r="BH51" s="10"/>
      <c r="BI51" s="7">
        <f>$B$51*1</f>
        <v>1</v>
      </c>
      <c r="BJ51" s="11">
        <f>$B$51*20</f>
        <v>20</v>
      </c>
      <c r="BK51" s="10" t="s">
        <v>53</v>
      </c>
      <c r="BL51" s="11"/>
      <c r="BM51" s="10"/>
      <c r="BN51" s="11"/>
      <c r="BO51" s="10"/>
      <c r="BP51" s="7">
        <f>$B$51*1</f>
        <v>1</v>
      </c>
      <c r="BQ51" s="7">
        <f t="shared" si="39"/>
        <v>2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0"/>
        <v>0</v>
      </c>
    </row>
    <row r="52" spans="1:86" x14ac:dyDescent="0.2">
      <c r="A52" s="6">
        <v>7</v>
      </c>
      <c r="B52" s="6">
        <v>1</v>
      </c>
      <c r="C52" s="6"/>
      <c r="D52" s="6"/>
      <c r="E52" s="3" t="s">
        <v>107</v>
      </c>
      <c r="F52" s="6">
        <f>$B$52*COUNTIF(S52:CF52,"e")</f>
        <v>1</v>
      </c>
      <c r="G52" s="6">
        <f>$B$52*COUNTIF(S52:CF52,"z")</f>
        <v>1</v>
      </c>
      <c r="H52" s="6">
        <f t="shared" si="27"/>
        <v>30</v>
      </c>
      <c r="I52" s="6">
        <f t="shared" si="28"/>
        <v>10</v>
      </c>
      <c r="J52" s="6">
        <f t="shared" si="29"/>
        <v>0</v>
      </c>
      <c r="K52" s="6">
        <f t="shared" si="30"/>
        <v>0</v>
      </c>
      <c r="L52" s="6">
        <f t="shared" si="31"/>
        <v>0</v>
      </c>
      <c r="M52" s="6">
        <f t="shared" si="32"/>
        <v>20</v>
      </c>
      <c r="N52" s="6">
        <f t="shared" si="33"/>
        <v>0</v>
      </c>
      <c r="O52" s="6">
        <f t="shared" si="34"/>
        <v>0</v>
      </c>
      <c r="P52" s="7">
        <f t="shared" si="35"/>
        <v>1</v>
      </c>
      <c r="Q52" s="7">
        <f t="shared" si="36"/>
        <v>0.67</v>
      </c>
      <c r="R52" s="7">
        <f>$B$52*1</f>
        <v>1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37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38"/>
        <v>0</v>
      </c>
      <c r="BA52" s="11">
        <f>$B$52*10</f>
        <v>10</v>
      </c>
      <c r="BB52" s="10" t="s">
        <v>62</v>
      </c>
      <c r="BC52" s="11"/>
      <c r="BD52" s="10"/>
      <c r="BE52" s="11"/>
      <c r="BF52" s="10"/>
      <c r="BG52" s="11"/>
      <c r="BH52" s="10"/>
      <c r="BI52" s="7">
        <f>$B$52*0.33</f>
        <v>0.33</v>
      </c>
      <c r="BJ52" s="11">
        <f>$B$52*20</f>
        <v>20</v>
      </c>
      <c r="BK52" s="10" t="s">
        <v>53</v>
      </c>
      <c r="BL52" s="11"/>
      <c r="BM52" s="10"/>
      <c r="BN52" s="11"/>
      <c r="BO52" s="10"/>
      <c r="BP52" s="7">
        <f>$B$52*0.67</f>
        <v>0.67</v>
      </c>
      <c r="BQ52" s="7">
        <f t="shared" si="39"/>
        <v>1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0"/>
        <v>0</v>
      </c>
    </row>
    <row r="53" spans="1:86" ht="15.95" customHeight="1" x14ac:dyDescent="0.2">
      <c r="A53" s="6"/>
      <c r="B53" s="6"/>
      <c r="C53" s="6"/>
      <c r="D53" s="6"/>
      <c r="E53" s="6" t="s">
        <v>63</v>
      </c>
      <c r="F53" s="6">
        <f t="shared" ref="F53:AK53" si="41">SUM(F39:F52)</f>
        <v>13</v>
      </c>
      <c r="G53" s="6">
        <f t="shared" si="41"/>
        <v>17</v>
      </c>
      <c r="H53" s="6">
        <f t="shared" si="41"/>
        <v>590</v>
      </c>
      <c r="I53" s="6">
        <f t="shared" si="41"/>
        <v>230</v>
      </c>
      <c r="J53" s="6">
        <f t="shared" si="41"/>
        <v>0</v>
      </c>
      <c r="K53" s="6">
        <f t="shared" si="41"/>
        <v>0</v>
      </c>
      <c r="L53" s="6">
        <f t="shared" si="41"/>
        <v>0</v>
      </c>
      <c r="M53" s="6">
        <f t="shared" si="41"/>
        <v>360</v>
      </c>
      <c r="N53" s="6">
        <f t="shared" si="41"/>
        <v>0</v>
      </c>
      <c r="O53" s="6">
        <f t="shared" si="41"/>
        <v>0</v>
      </c>
      <c r="P53" s="7">
        <f t="shared" si="41"/>
        <v>35</v>
      </c>
      <c r="Q53" s="7">
        <f t="shared" si="41"/>
        <v>18.670000000000002</v>
      </c>
      <c r="R53" s="7">
        <f t="shared" si="41"/>
        <v>21.4</v>
      </c>
      <c r="S53" s="11">
        <f t="shared" si="41"/>
        <v>115</v>
      </c>
      <c r="T53" s="10">
        <f t="shared" si="41"/>
        <v>0</v>
      </c>
      <c r="U53" s="11">
        <f t="shared" si="41"/>
        <v>0</v>
      </c>
      <c r="V53" s="10">
        <f t="shared" si="41"/>
        <v>0</v>
      </c>
      <c r="W53" s="11">
        <f t="shared" si="41"/>
        <v>0</v>
      </c>
      <c r="X53" s="10">
        <f t="shared" si="41"/>
        <v>0</v>
      </c>
      <c r="Y53" s="11">
        <f t="shared" si="41"/>
        <v>0</v>
      </c>
      <c r="Z53" s="10">
        <f t="shared" si="41"/>
        <v>0</v>
      </c>
      <c r="AA53" s="7">
        <f t="shared" si="41"/>
        <v>7</v>
      </c>
      <c r="AB53" s="11">
        <f t="shared" si="41"/>
        <v>155</v>
      </c>
      <c r="AC53" s="10">
        <f t="shared" si="41"/>
        <v>0</v>
      </c>
      <c r="AD53" s="11">
        <f t="shared" si="41"/>
        <v>0</v>
      </c>
      <c r="AE53" s="10">
        <f t="shared" si="41"/>
        <v>0</v>
      </c>
      <c r="AF53" s="11">
        <f t="shared" si="41"/>
        <v>0</v>
      </c>
      <c r="AG53" s="10">
        <f t="shared" si="41"/>
        <v>0</v>
      </c>
      <c r="AH53" s="7">
        <f t="shared" si="41"/>
        <v>9</v>
      </c>
      <c r="AI53" s="7">
        <f t="shared" si="41"/>
        <v>16</v>
      </c>
      <c r="AJ53" s="11">
        <f t="shared" si="41"/>
        <v>65</v>
      </c>
      <c r="AK53" s="10">
        <f t="shared" si="41"/>
        <v>0</v>
      </c>
      <c r="AL53" s="11">
        <f t="shared" ref="AL53:BQ53" si="42">SUM(AL39:AL52)</f>
        <v>0</v>
      </c>
      <c r="AM53" s="10">
        <f t="shared" si="42"/>
        <v>0</v>
      </c>
      <c r="AN53" s="11">
        <f t="shared" si="42"/>
        <v>0</v>
      </c>
      <c r="AO53" s="10">
        <f t="shared" si="42"/>
        <v>0</v>
      </c>
      <c r="AP53" s="11">
        <f t="shared" si="42"/>
        <v>0</v>
      </c>
      <c r="AQ53" s="10">
        <f t="shared" si="42"/>
        <v>0</v>
      </c>
      <c r="AR53" s="7">
        <f t="shared" si="42"/>
        <v>5</v>
      </c>
      <c r="AS53" s="11">
        <f t="shared" si="42"/>
        <v>105</v>
      </c>
      <c r="AT53" s="10">
        <f t="shared" si="42"/>
        <v>0</v>
      </c>
      <c r="AU53" s="11">
        <f t="shared" si="42"/>
        <v>0</v>
      </c>
      <c r="AV53" s="10">
        <f t="shared" si="42"/>
        <v>0</v>
      </c>
      <c r="AW53" s="11">
        <f t="shared" si="42"/>
        <v>0</v>
      </c>
      <c r="AX53" s="10">
        <f t="shared" si="42"/>
        <v>0</v>
      </c>
      <c r="AY53" s="7">
        <f t="shared" si="42"/>
        <v>5</v>
      </c>
      <c r="AZ53" s="7">
        <f t="shared" si="42"/>
        <v>10</v>
      </c>
      <c r="BA53" s="11">
        <f t="shared" si="42"/>
        <v>50</v>
      </c>
      <c r="BB53" s="10">
        <f t="shared" si="42"/>
        <v>0</v>
      </c>
      <c r="BC53" s="11">
        <f t="shared" si="42"/>
        <v>0</v>
      </c>
      <c r="BD53" s="10">
        <f t="shared" si="42"/>
        <v>0</v>
      </c>
      <c r="BE53" s="11">
        <f t="shared" si="42"/>
        <v>0</v>
      </c>
      <c r="BF53" s="10">
        <f t="shared" si="42"/>
        <v>0</v>
      </c>
      <c r="BG53" s="11">
        <f t="shared" si="42"/>
        <v>0</v>
      </c>
      <c r="BH53" s="10">
        <f t="shared" si="42"/>
        <v>0</v>
      </c>
      <c r="BI53" s="7">
        <f t="shared" si="42"/>
        <v>4.33</v>
      </c>
      <c r="BJ53" s="11">
        <f t="shared" si="42"/>
        <v>100</v>
      </c>
      <c r="BK53" s="10">
        <f t="shared" si="42"/>
        <v>0</v>
      </c>
      <c r="BL53" s="11">
        <f t="shared" si="42"/>
        <v>0</v>
      </c>
      <c r="BM53" s="10">
        <f t="shared" si="42"/>
        <v>0</v>
      </c>
      <c r="BN53" s="11">
        <f t="shared" si="42"/>
        <v>0</v>
      </c>
      <c r="BO53" s="10">
        <f t="shared" si="42"/>
        <v>0</v>
      </c>
      <c r="BP53" s="7">
        <f t="shared" si="42"/>
        <v>4.67</v>
      </c>
      <c r="BQ53" s="7">
        <f t="shared" si="42"/>
        <v>9</v>
      </c>
      <c r="BR53" s="11">
        <f t="shared" ref="BR53:CH53" si="43">SUM(BR39:BR52)</f>
        <v>0</v>
      </c>
      <c r="BS53" s="10">
        <f t="shared" si="43"/>
        <v>0</v>
      </c>
      <c r="BT53" s="11">
        <f t="shared" si="43"/>
        <v>0</v>
      </c>
      <c r="BU53" s="10">
        <f t="shared" si="43"/>
        <v>0</v>
      </c>
      <c r="BV53" s="11">
        <f t="shared" si="43"/>
        <v>0</v>
      </c>
      <c r="BW53" s="10">
        <f t="shared" si="43"/>
        <v>0</v>
      </c>
      <c r="BX53" s="11">
        <f t="shared" si="43"/>
        <v>0</v>
      </c>
      <c r="BY53" s="10">
        <f t="shared" si="43"/>
        <v>0</v>
      </c>
      <c r="BZ53" s="7">
        <f t="shared" si="43"/>
        <v>0</v>
      </c>
      <c r="CA53" s="11">
        <f t="shared" si="43"/>
        <v>0</v>
      </c>
      <c r="CB53" s="10">
        <f t="shared" si="43"/>
        <v>0</v>
      </c>
      <c r="CC53" s="11">
        <f t="shared" si="43"/>
        <v>0</v>
      </c>
      <c r="CD53" s="10">
        <f t="shared" si="43"/>
        <v>0</v>
      </c>
      <c r="CE53" s="11">
        <f t="shared" si="43"/>
        <v>0</v>
      </c>
      <c r="CF53" s="10">
        <f t="shared" si="43"/>
        <v>0</v>
      </c>
      <c r="CG53" s="7">
        <f t="shared" si="43"/>
        <v>0</v>
      </c>
      <c r="CH53" s="7">
        <f t="shared" si="43"/>
        <v>0</v>
      </c>
    </row>
    <row r="54" spans="1:86" ht="20.100000000000001" customHeight="1" x14ac:dyDescent="0.2">
      <c r="A54" s="14" t="s">
        <v>110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4"/>
      <c r="CH54" s="15"/>
    </row>
    <row r="55" spans="1:86" x14ac:dyDescent="0.2">
      <c r="A55" s="13">
        <v>2</v>
      </c>
      <c r="B55" s="13">
        <v>1</v>
      </c>
      <c r="C55" s="13"/>
      <c r="D55" s="6" t="s">
        <v>111</v>
      </c>
      <c r="E55" s="3" t="s">
        <v>112</v>
      </c>
      <c r="F55" s="6">
        <f t="shared" ref="F55:F94" si="44">COUNTIF(S55:CF55,"e")</f>
        <v>0</v>
      </c>
      <c r="G55" s="6">
        <f t="shared" ref="G55:G94" si="45">COUNTIF(S55:CF55,"z")</f>
        <v>1</v>
      </c>
      <c r="H55" s="6">
        <f t="shared" ref="H55:H94" si="46">SUM(I55:O55)</f>
        <v>45</v>
      </c>
      <c r="I55" s="6">
        <f t="shared" ref="I55:I94" si="47">S55+AJ55+BA55+BR55</f>
        <v>45</v>
      </c>
      <c r="J55" s="6">
        <f t="shared" ref="J55:J94" si="48">U55+AL55+BC55+BT55</f>
        <v>0</v>
      </c>
      <c r="K55" s="6">
        <f t="shared" ref="K55:K94" si="49">W55+AN55+BE55+BV55</f>
        <v>0</v>
      </c>
      <c r="L55" s="6">
        <f t="shared" ref="L55:L94" si="50">Y55+AP55+BG55+BX55</f>
        <v>0</v>
      </c>
      <c r="M55" s="6">
        <f t="shared" ref="M55:M94" si="51">AB55+AS55+BJ55+CA55</f>
        <v>0</v>
      </c>
      <c r="N55" s="6">
        <f t="shared" ref="N55:N94" si="52">AD55+AU55+BL55+CC55</f>
        <v>0</v>
      </c>
      <c r="O55" s="6">
        <f t="shared" ref="O55:O94" si="53">AF55+AW55+BN55+CE55</f>
        <v>0</v>
      </c>
      <c r="P55" s="7">
        <f t="shared" ref="P55:P94" si="54">AI55+AZ55+BQ55+CH55</f>
        <v>3</v>
      </c>
      <c r="Q55" s="7">
        <f t="shared" ref="Q55:Q94" si="55">AH55+AY55+BP55+CG55</f>
        <v>0</v>
      </c>
      <c r="R55" s="7">
        <v>1.5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ref="AI55:AI94" si="56">AA55+AH55</f>
        <v>0</v>
      </c>
      <c r="AJ55" s="11">
        <v>45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ref="AZ55:AZ94" si="57">AR55+AY55</f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ref="BQ55:BQ94" si="58">BI55+BP55</f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ref="CH55:CH94" si="59">BZ55+CG55</f>
        <v>0</v>
      </c>
    </row>
    <row r="56" spans="1:86" x14ac:dyDescent="0.2">
      <c r="A56" s="13">
        <v>2</v>
      </c>
      <c r="B56" s="13">
        <v>1</v>
      </c>
      <c r="C56" s="13"/>
      <c r="D56" s="6" t="s">
        <v>113</v>
      </c>
      <c r="E56" s="3" t="s">
        <v>114</v>
      </c>
      <c r="F56" s="6">
        <f t="shared" si="44"/>
        <v>0</v>
      </c>
      <c r="G56" s="6">
        <f t="shared" si="45"/>
        <v>1</v>
      </c>
      <c r="H56" s="6">
        <f t="shared" si="46"/>
        <v>45</v>
      </c>
      <c r="I56" s="6">
        <f t="shared" si="47"/>
        <v>45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0</v>
      </c>
      <c r="P56" s="7">
        <f t="shared" si="54"/>
        <v>3</v>
      </c>
      <c r="Q56" s="7">
        <f t="shared" si="55"/>
        <v>0</v>
      </c>
      <c r="R56" s="7">
        <v>1.5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56"/>
        <v>0</v>
      </c>
      <c r="AJ56" s="11">
        <v>45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57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x14ac:dyDescent="0.2">
      <c r="A57" s="13">
        <v>2</v>
      </c>
      <c r="B57" s="13">
        <v>1</v>
      </c>
      <c r="C57" s="13"/>
      <c r="D57" s="6" t="s">
        <v>115</v>
      </c>
      <c r="E57" s="3" t="s">
        <v>116</v>
      </c>
      <c r="F57" s="6">
        <f t="shared" si="44"/>
        <v>0</v>
      </c>
      <c r="G57" s="6">
        <f t="shared" si="45"/>
        <v>1</v>
      </c>
      <c r="H57" s="6">
        <f t="shared" si="46"/>
        <v>45</v>
      </c>
      <c r="I57" s="6">
        <f t="shared" si="47"/>
        <v>45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0</v>
      </c>
      <c r="P57" s="7">
        <f t="shared" si="54"/>
        <v>3</v>
      </c>
      <c r="Q57" s="7">
        <f t="shared" si="55"/>
        <v>0</v>
      </c>
      <c r="R57" s="7">
        <v>1.5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56"/>
        <v>0</v>
      </c>
      <c r="AJ57" s="11">
        <v>45</v>
      </c>
      <c r="AK57" s="10" t="s">
        <v>53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57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x14ac:dyDescent="0.2">
      <c r="A58" s="13">
        <v>2</v>
      </c>
      <c r="B58" s="13">
        <v>1</v>
      </c>
      <c r="C58" s="13"/>
      <c r="D58" s="6" t="s">
        <v>117</v>
      </c>
      <c r="E58" s="3" t="s">
        <v>118</v>
      </c>
      <c r="F58" s="6">
        <f t="shared" si="44"/>
        <v>0</v>
      </c>
      <c r="G58" s="6">
        <f t="shared" si="45"/>
        <v>1</v>
      </c>
      <c r="H58" s="6">
        <f t="shared" si="46"/>
        <v>45</v>
      </c>
      <c r="I58" s="6">
        <f t="shared" si="47"/>
        <v>45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6">
        <f t="shared" si="53"/>
        <v>0</v>
      </c>
      <c r="P58" s="7">
        <f t="shared" si="54"/>
        <v>3</v>
      </c>
      <c r="Q58" s="7">
        <f t="shared" si="55"/>
        <v>0</v>
      </c>
      <c r="R58" s="7">
        <v>1.5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6"/>
        <v>0</v>
      </c>
      <c r="AJ58" s="11">
        <v>45</v>
      </c>
      <c r="AK58" s="10" t="s">
        <v>53</v>
      </c>
      <c r="AL58" s="11"/>
      <c r="AM58" s="10"/>
      <c r="AN58" s="11"/>
      <c r="AO58" s="10"/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57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58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x14ac:dyDescent="0.2">
      <c r="A59" s="13">
        <v>1</v>
      </c>
      <c r="B59" s="13">
        <v>1</v>
      </c>
      <c r="C59" s="13"/>
      <c r="D59" s="6" t="s">
        <v>119</v>
      </c>
      <c r="E59" s="3" t="s">
        <v>120</v>
      </c>
      <c r="F59" s="6">
        <f t="shared" si="44"/>
        <v>1</v>
      </c>
      <c r="G59" s="6">
        <f t="shared" si="45"/>
        <v>0</v>
      </c>
      <c r="H59" s="6">
        <f t="shared" si="46"/>
        <v>30</v>
      </c>
      <c r="I59" s="6">
        <f t="shared" si="47"/>
        <v>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30</v>
      </c>
      <c r="O59" s="6">
        <f t="shared" si="53"/>
        <v>0</v>
      </c>
      <c r="P59" s="7">
        <f t="shared" si="54"/>
        <v>3</v>
      </c>
      <c r="Q59" s="7">
        <f t="shared" si="55"/>
        <v>3</v>
      </c>
      <c r="R59" s="7">
        <v>1.2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>
        <v>30</v>
      </c>
      <c r="AE59" s="10" t="s">
        <v>62</v>
      </c>
      <c r="AF59" s="11"/>
      <c r="AG59" s="10"/>
      <c r="AH59" s="7">
        <v>3</v>
      </c>
      <c r="AI59" s="7">
        <f t="shared" si="56"/>
        <v>3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58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x14ac:dyDescent="0.2">
      <c r="A60" s="13">
        <v>1</v>
      </c>
      <c r="B60" s="13">
        <v>1</v>
      </c>
      <c r="C60" s="13"/>
      <c r="D60" s="6" t="s">
        <v>121</v>
      </c>
      <c r="E60" s="3" t="s">
        <v>122</v>
      </c>
      <c r="F60" s="6">
        <f t="shared" si="44"/>
        <v>1</v>
      </c>
      <c r="G60" s="6">
        <f t="shared" si="45"/>
        <v>0</v>
      </c>
      <c r="H60" s="6">
        <f t="shared" si="46"/>
        <v>30</v>
      </c>
      <c r="I60" s="6">
        <f t="shared" si="47"/>
        <v>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30</v>
      </c>
      <c r="O60" s="6">
        <f t="shared" si="53"/>
        <v>0</v>
      </c>
      <c r="P60" s="7">
        <f t="shared" si="54"/>
        <v>3</v>
      </c>
      <c r="Q60" s="7">
        <f t="shared" si="55"/>
        <v>3</v>
      </c>
      <c r="R60" s="7">
        <v>1.2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>
        <v>30</v>
      </c>
      <c r="AE60" s="10" t="s">
        <v>62</v>
      </c>
      <c r="AF60" s="11"/>
      <c r="AG60" s="10"/>
      <c r="AH60" s="7">
        <v>3</v>
      </c>
      <c r="AI60" s="7">
        <f t="shared" si="56"/>
        <v>3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58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x14ac:dyDescent="0.2">
      <c r="A61" s="13">
        <v>4</v>
      </c>
      <c r="B61" s="13">
        <v>1</v>
      </c>
      <c r="C61" s="13"/>
      <c r="D61" s="6" t="s">
        <v>228</v>
      </c>
      <c r="E61" s="3" t="s">
        <v>132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>
        <v>10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58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x14ac:dyDescent="0.2">
      <c r="A62" s="13">
        <v>4</v>
      </c>
      <c r="B62" s="13">
        <v>1</v>
      </c>
      <c r="C62" s="13"/>
      <c r="D62" s="6" t="s">
        <v>229</v>
      </c>
      <c r="E62" s="3" t="s">
        <v>134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>
        <v>10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58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x14ac:dyDescent="0.2">
      <c r="A63" s="13">
        <v>4</v>
      </c>
      <c r="B63" s="13">
        <v>1</v>
      </c>
      <c r="C63" s="13"/>
      <c r="D63" s="6" t="s">
        <v>230</v>
      </c>
      <c r="E63" s="3" t="s">
        <v>151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>
        <v>10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58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x14ac:dyDescent="0.2">
      <c r="A64" s="13">
        <v>4</v>
      </c>
      <c r="B64" s="13">
        <v>1</v>
      </c>
      <c r="C64" s="13"/>
      <c r="D64" s="6" t="s">
        <v>231</v>
      </c>
      <c r="E64" s="3" t="s">
        <v>136</v>
      </c>
      <c r="F64" s="6">
        <f t="shared" si="44"/>
        <v>1</v>
      </c>
      <c r="G64" s="6">
        <f t="shared" si="45"/>
        <v>1</v>
      </c>
      <c r="H64" s="6">
        <f t="shared" si="46"/>
        <v>30</v>
      </c>
      <c r="I64" s="6">
        <f t="shared" si="47"/>
        <v>10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20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1.2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6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>
        <v>10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58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x14ac:dyDescent="0.2">
      <c r="A65" s="13">
        <v>4</v>
      </c>
      <c r="B65" s="13">
        <v>1</v>
      </c>
      <c r="C65" s="13"/>
      <c r="D65" s="6" t="s">
        <v>232</v>
      </c>
      <c r="E65" s="3" t="s">
        <v>138</v>
      </c>
      <c r="F65" s="6">
        <f t="shared" si="44"/>
        <v>1</v>
      </c>
      <c r="G65" s="6">
        <f t="shared" si="45"/>
        <v>1</v>
      </c>
      <c r="H65" s="6">
        <f t="shared" si="46"/>
        <v>30</v>
      </c>
      <c r="I65" s="6">
        <f t="shared" si="47"/>
        <v>10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20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>
        <v>10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58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x14ac:dyDescent="0.2">
      <c r="A66" s="13">
        <v>4</v>
      </c>
      <c r="B66" s="13">
        <v>1</v>
      </c>
      <c r="C66" s="13"/>
      <c r="D66" s="6" t="s">
        <v>233</v>
      </c>
      <c r="E66" s="3" t="s">
        <v>141</v>
      </c>
      <c r="F66" s="6">
        <f t="shared" si="44"/>
        <v>1</v>
      </c>
      <c r="G66" s="6">
        <f t="shared" si="45"/>
        <v>1</v>
      </c>
      <c r="H66" s="6">
        <f t="shared" si="46"/>
        <v>30</v>
      </c>
      <c r="I66" s="6">
        <f t="shared" si="47"/>
        <v>10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20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7"/>
        <v>0</v>
      </c>
      <c r="BA66" s="11">
        <v>10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58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x14ac:dyDescent="0.2">
      <c r="A67" s="13">
        <v>4</v>
      </c>
      <c r="B67" s="13">
        <v>1</v>
      </c>
      <c r="C67" s="13"/>
      <c r="D67" s="6" t="s">
        <v>234</v>
      </c>
      <c r="E67" s="3" t="s">
        <v>124</v>
      </c>
      <c r="F67" s="6">
        <f t="shared" si="44"/>
        <v>1</v>
      </c>
      <c r="G67" s="6">
        <f t="shared" si="45"/>
        <v>1</v>
      </c>
      <c r="H67" s="6">
        <f t="shared" si="46"/>
        <v>30</v>
      </c>
      <c r="I67" s="6">
        <f t="shared" si="47"/>
        <v>10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20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7"/>
        <v>0</v>
      </c>
      <c r="BA67" s="11">
        <v>10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58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x14ac:dyDescent="0.2">
      <c r="A68" s="13">
        <v>4</v>
      </c>
      <c r="B68" s="13">
        <v>1</v>
      </c>
      <c r="C68" s="13"/>
      <c r="D68" s="6" t="s">
        <v>235</v>
      </c>
      <c r="E68" s="3" t="s">
        <v>149</v>
      </c>
      <c r="F68" s="6">
        <f t="shared" si="44"/>
        <v>1</v>
      </c>
      <c r="G68" s="6">
        <f t="shared" si="45"/>
        <v>1</v>
      </c>
      <c r="H68" s="6">
        <f t="shared" si="46"/>
        <v>30</v>
      </c>
      <c r="I68" s="6">
        <f t="shared" si="47"/>
        <v>10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20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7"/>
        <v>0</v>
      </c>
      <c r="BA68" s="11">
        <v>10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58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x14ac:dyDescent="0.2">
      <c r="A69" s="13">
        <v>4</v>
      </c>
      <c r="B69" s="13">
        <v>1</v>
      </c>
      <c r="C69" s="13"/>
      <c r="D69" s="6" t="s">
        <v>236</v>
      </c>
      <c r="E69" s="3" t="s">
        <v>143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x14ac:dyDescent="0.2">
      <c r="A70" s="13">
        <v>4</v>
      </c>
      <c r="B70" s="13">
        <v>1</v>
      </c>
      <c r="C70" s="13"/>
      <c r="D70" s="6" t="s">
        <v>237</v>
      </c>
      <c r="E70" s="3" t="s">
        <v>128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x14ac:dyDescent="0.2">
      <c r="A71" s="13">
        <v>4</v>
      </c>
      <c r="B71" s="13">
        <v>1</v>
      </c>
      <c r="C71" s="13"/>
      <c r="D71" s="6" t="s">
        <v>238</v>
      </c>
      <c r="E71" s="3" t="s">
        <v>130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x14ac:dyDescent="0.2">
      <c r="A72" s="13">
        <v>4</v>
      </c>
      <c r="B72" s="13">
        <v>1</v>
      </c>
      <c r="C72" s="13"/>
      <c r="D72" s="6" t="s">
        <v>239</v>
      </c>
      <c r="E72" s="3" t="s">
        <v>145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x14ac:dyDescent="0.2">
      <c r="A73" s="13">
        <v>4</v>
      </c>
      <c r="B73" s="13">
        <v>1</v>
      </c>
      <c r="C73" s="13"/>
      <c r="D73" s="6" t="s">
        <v>240</v>
      </c>
      <c r="E73" s="3" t="s">
        <v>147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x14ac:dyDescent="0.2">
      <c r="A74" s="13">
        <v>4</v>
      </c>
      <c r="B74" s="13">
        <v>1</v>
      </c>
      <c r="C74" s="13"/>
      <c r="D74" s="6" t="s">
        <v>241</v>
      </c>
      <c r="E74" s="3" t="s">
        <v>126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x14ac:dyDescent="0.2">
      <c r="A75" s="13">
        <v>5</v>
      </c>
      <c r="B75" s="13">
        <v>2</v>
      </c>
      <c r="C75" s="13"/>
      <c r="D75" s="6" t="s">
        <v>242</v>
      </c>
      <c r="E75" s="3" t="s">
        <v>155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x14ac:dyDescent="0.2">
      <c r="A76" s="13">
        <v>5</v>
      </c>
      <c r="B76" s="13">
        <v>2</v>
      </c>
      <c r="C76" s="13"/>
      <c r="D76" s="6" t="s">
        <v>243</v>
      </c>
      <c r="E76" s="3" t="s">
        <v>153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x14ac:dyDescent="0.2">
      <c r="A77" s="13">
        <v>5</v>
      </c>
      <c r="B77" s="13">
        <v>2</v>
      </c>
      <c r="C77" s="13"/>
      <c r="D77" s="6" t="s">
        <v>244</v>
      </c>
      <c r="E77" s="3" t="s">
        <v>157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x14ac:dyDescent="0.2">
      <c r="A78" s="13">
        <v>5</v>
      </c>
      <c r="B78" s="13">
        <v>2</v>
      </c>
      <c r="C78" s="13"/>
      <c r="D78" s="6" t="s">
        <v>245</v>
      </c>
      <c r="E78" s="3" t="s">
        <v>161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x14ac:dyDescent="0.2">
      <c r="A79" s="13">
        <v>5</v>
      </c>
      <c r="B79" s="13">
        <v>2</v>
      </c>
      <c r="C79" s="13"/>
      <c r="D79" s="6" t="s">
        <v>246</v>
      </c>
      <c r="E79" s="3" t="s">
        <v>163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x14ac:dyDescent="0.2">
      <c r="A80" s="13">
        <v>5</v>
      </c>
      <c r="B80" s="13">
        <v>2</v>
      </c>
      <c r="C80" s="13"/>
      <c r="D80" s="6" t="s">
        <v>247</v>
      </c>
      <c r="E80" s="3" t="s">
        <v>167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x14ac:dyDescent="0.2">
      <c r="A81" s="13">
        <v>5</v>
      </c>
      <c r="B81" s="13">
        <v>2</v>
      </c>
      <c r="C81" s="13"/>
      <c r="D81" s="6" t="s">
        <v>248</v>
      </c>
      <c r="E81" s="3" t="s">
        <v>159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</v>
      </c>
      <c r="R81" s="7">
        <v>1.2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x14ac:dyDescent="0.2">
      <c r="A82" s="13">
        <v>5</v>
      </c>
      <c r="B82" s="13">
        <v>2</v>
      </c>
      <c r="C82" s="13"/>
      <c r="D82" s="6" t="s">
        <v>249</v>
      </c>
      <c r="E82" s="3" t="s">
        <v>165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</v>
      </c>
      <c r="R82" s="7">
        <v>1.2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x14ac:dyDescent="0.2">
      <c r="A83" s="13">
        <v>6</v>
      </c>
      <c r="B83" s="13">
        <v>1</v>
      </c>
      <c r="C83" s="13"/>
      <c r="D83" s="6" t="s">
        <v>250</v>
      </c>
      <c r="E83" s="3" t="s">
        <v>169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x14ac:dyDescent="0.2">
      <c r="A84" s="13">
        <v>6</v>
      </c>
      <c r="B84" s="13">
        <v>1</v>
      </c>
      <c r="C84" s="13"/>
      <c r="D84" s="6" t="s">
        <v>251</v>
      </c>
      <c r="E84" s="3" t="s">
        <v>171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x14ac:dyDescent="0.2">
      <c r="A85" s="13">
        <v>6</v>
      </c>
      <c r="B85" s="13">
        <v>1</v>
      </c>
      <c r="C85" s="13"/>
      <c r="D85" s="6" t="s">
        <v>252</v>
      </c>
      <c r="E85" s="3" t="s">
        <v>173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x14ac:dyDescent="0.2">
      <c r="A86" s="13">
        <v>6</v>
      </c>
      <c r="B86" s="13">
        <v>1</v>
      </c>
      <c r="C86" s="13"/>
      <c r="D86" s="6" t="s">
        <v>253</v>
      </c>
      <c r="E86" s="3" t="s">
        <v>175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x14ac:dyDescent="0.2">
      <c r="A87" s="13">
        <v>6</v>
      </c>
      <c r="B87" s="13">
        <v>1</v>
      </c>
      <c r="C87" s="13"/>
      <c r="D87" s="6" t="s">
        <v>254</v>
      </c>
      <c r="E87" s="3" t="s">
        <v>177</v>
      </c>
      <c r="F87" s="6">
        <f t="shared" si="44"/>
        <v>1</v>
      </c>
      <c r="G87" s="6">
        <f t="shared" si="45"/>
        <v>1</v>
      </c>
      <c r="H87" s="6">
        <f t="shared" si="46"/>
        <v>30</v>
      </c>
      <c r="I87" s="6">
        <f t="shared" si="47"/>
        <v>10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20</v>
      </c>
      <c r="N87" s="6">
        <f t="shared" si="52"/>
        <v>0</v>
      </c>
      <c r="O87" s="6">
        <f t="shared" si="53"/>
        <v>0</v>
      </c>
      <c r="P87" s="7">
        <f t="shared" si="54"/>
        <v>2</v>
      </c>
      <c r="Q87" s="7">
        <f t="shared" si="55"/>
        <v>1</v>
      </c>
      <c r="R87" s="7">
        <v>1.2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56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57"/>
        <v>0</v>
      </c>
      <c r="BA87" s="11">
        <v>10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58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59"/>
        <v>0</v>
      </c>
    </row>
    <row r="88" spans="1:86" x14ac:dyDescent="0.2">
      <c r="A88" s="13">
        <v>6</v>
      </c>
      <c r="B88" s="13">
        <v>1</v>
      </c>
      <c r="C88" s="13"/>
      <c r="D88" s="6" t="s">
        <v>255</v>
      </c>
      <c r="E88" s="3" t="s">
        <v>179</v>
      </c>
      <c r="F88" s="6">
        <f t="shared" si="44"/>
        <v>1</v>
      </c>
      <c r="G88" s="6">
        <f t="shared" si="45"/>
        <v>1</v>
      </c>
      <c r="H88" s="6">
        <f t="shared" si="46"/>
        <v>30</v>
      </c>
      <c r="I88" s="6">
        <f t="shared" si="47"/>
        <v>10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20</v>
      </c>
      <c r="N88" s="6">
        <f t="shared" si="52"/>
        <v>0</v>
      </c>
      <c r="O88" s="6">
        <f t="shared" si="53"/>
        <v>0</v>
      </c>
      <c r="P88" s="7">
        <f t="shared" si="54"/>
        <v>2</v>
      </c>
      <c r="Q88" s="7">
        <f t="shared" si="55"/>
        <v>1</v>
      </c>
      <c r="R88" s="7">
        <v>1.2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56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57"/>
        <v>0</v>
      </c>
      <c r="BA88" s="11">
        <v>10</v>
      </c>
      <c r="BB88" s="10" t="s">
        <v>62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53</v>
      </c>
      <c r="BL88" s="11"/>
      <c r="BM88" s="10"/>
      <c r="BN88" s="11"/>
      <c r="BO88" s="10"/>
      <c r="BP88" s="7">
        <v>1</v>
      </c>
      <c r="BQ88" s="7">
        <f t="shared" si="58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59"/>
        <v>0</v>
      </c>
    </row>
    <row r="89" spans="1:86" x14ac:dyDescent="0.2">
      <c r="A89" s="13">
        <v>6</v>
      </c>
      <c r="B89" s="13">
        <v>1</v>
      </c>
      <c r="C89" s="13"/>
      <c r="D89" s="6" t="s">
        <v>256</v>
      </c>
      <c r="E89" s="3" t="s">
        <v>181</v>
      </c>
      <c r="F89" s="6">
        <f t="shared" si="44"/>
        <v>1</v>
      </c>
      <c r="G89" s="6">
        <f t="shared" si="45"/>
        <v>1</v>
      </c>
      <c r="H89" s="6">
        <f t="shared" si="46"/>
        <v>30</v>
      </c>
      <c r="I89" s="6">
        <f t="shared" si="47"/>
        <v>10</v>
      </c>
      <c r="J89" s="6">
        <f t="shared" si="48"/>
        <v>0</v>
      </c>
      <c r="K89" s="6">
        <f t="shared" si="49"/>
        <v>0</v>
      </c>
      <c r="L89" s="6">
        <f t="shared" si="50"/>
        <v>0</v>
      </c>
      <c r="M89" s="6">
        <f t="shared" si="51"/>
        <v>20</v>
      </c>
      <c r="N89" s="6">
        <f t="shared" si="52"/>
        <v>0</v>
      </c>
      <c r="O89" s="6">
        <f t="shared" si="53"/>
        <v>0</v>
      </c>
      <c r="P89" s="7">
        <f t="shared" si="54"/>
        <v>2</v>
      </c>
      <c r="Q89" s="7">
        <f t="shared" si="55"/>
        <v>1</v>
      </c>
      <c r="R89" s="7">
        <v>1.2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56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57"/>
        <v>0</v>
      </c>
      <c r="BA89" s="11">
        <v>10</v>
      </c>
      <c r="BB89" s="10" t="s">
        <v>62</v>
      </c>
      <c r="BC89" s="11"/>
      <c r="BD89" s="10"/>
      <c r="BE89" s="11"/>
      <c r="BF89" s="10"/>
      <c r="BG89" s="11"/>
      <c r="BH89" s="10"/>
      <c r="BI89" s="7">
        <v>1</v>
      </c>
      <c r="BJ89" s="11">
        <v>20</v>
      </c>
      <c r="BK89" s="10" t="s">
        <v>53</v>
      </c>
      <c r="BL89" s="11"/>
      <c r="BM89" s="10"/>
      <c r="BN89" s="11"/>
      <c r="BO89" s="10"/>
      <c r="BP89" s="7">
        <v>1</v>
      </c>
      <c r="BQ89" s="7">
        <f t="shared" si="58"/>
        <v>2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59"/>
        <v>0</v>
      </c>
    </row>
    <row r="90" spans="1:86" x14ac:dyDescent="0.2">
      <c r="A90" s="13">
        <v>7</v>
      </c>
      <c r="B90" s="13">
        <v>1</v>
      </c>
      <c r="C90" s="13"/>
      <c r="D90" s="6" t="s">
        <v>257</v>
      </c>
      <c r="E90" s="3" t="s">
        <v>183</v>
      </c>
      <c r="F90" s="6">
        <f t="shared" si="44"/>
        <v>1</v>
      </c>
      <c r="G90" s="6">
        <f t="shared" si="45"/>
        <v>1</v>
      </c>
      <c r="H90" s="6">
        <f t="shared" si="46"/>
        <v>30</v>
      </c>
      <c r="I90" s="6">
        <f t="shared" si="47"/>
        <v>10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20</v>
      </c>
      <c r="N90" s="6">
        <f t="shared" si="52"/>
        <v>0</v>
      </c>
      <c r="O90" s="6">
        <f t="shared" si="53"/>
        <v>0</v>
      </c>
      <c r="P90" s="7">
        <f t="shared" si="54"/>
        <v>1</v>
      </c>
      <c r="Q90" s="7">
        <f t="shared" si="55"/>
        <v>0.67</v>
      </c>
      <c r="R90" s="7">
        <v>1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56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57"/>
        <v>0</v>
      </c>
      <c r="BA90" s="11">
        <v>10</v>
      </c>
      <c r="BB90" s="10" t="s">
        <v>62</v>
      </c>
      <c r="BC90" s="11"/>
      <c r="BD90" s="10"/>
      <c r="BE90" s="11"/>
      <c r="BF90" s="10"/>
      <c r="BG90" s="11"/>
      <c r="BH90" s="10"/>
      <c r="BI90" s="7">
        <v>0.33</v>
      </c>
      <c r="BJ90" s="11">
        <v>20</v>
      </c>
      <c r="BK90" s="10" t="s">
        <v>53</v>
      </c>
      <c r="BL90" s="11"/>
      <c r="BM90" s="10"/>
      <c r="BN90" s="11"/>
      <c r="BO90" s="10"/>
      <c r="BP90" s="7">
        <v>0.67</v>
      </c>
      <c r="BQ90" s="7">
        <f t="shared" si="58"/>
        <v>1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59"/>
        <v>0</v>
      </c>
    </row>
    <row r="91" spans="1:86" x14ac:dyDescent="0.2">
      <c r="A91" s="13">
        <v>7</v>
      </c>
      <c r="B91" s="13">
        <v>1</v>
      </c>
      <c r="C91" s="13"/>
      <c r="D91" s="6" t="s">
        <v>258</v>
      </c>
      <c r="E91" s="3" t="s">
        <v>185</v>
      </c>
      <c r="F91" s="6">
        <f t="shared" si="44"/>
        <v>1</v>
      </c>
      <c r="G91" s="6">
        <f t="shared" si="45"/>
        <v>1</v>
      </c>
      <c r="H91" s="6">
        <f t="shared" si="46"/>
        <v>30</v>
      </c>
      <c r="I91" s="6">
        <f t="shared" si="47"/>
        <v>10</v>
      </c>
      <c r="J91" s="6">
        <f t="shared" si="48"/>
        <v>0</v>
      </c>
      <c r="K91" s="6">
        <f t="shared" si="49"/>
        <v>0</v>
      </c>
      <c r="L91" s="6">
        <f t="shared" si="50"/>
        <v>0</v>
      </c>
      <c r="M91" s="6">
        <f t="shared" si="51"/>
        <v>20</v>
      </c>
      <c r="N91" s="6">
        <f t="shared" si="52"/>
        <v>0</v>
      </c>
      <c r="O91" s="6">
        <f t="shared" si="53"/>
        <v>0</v>
      </c>
      <c r="P91" s="7">
        <f t="shared" si="54"/>
        <v>1</v>
      </c>
      <c r="Q91" s="7">
        <f t="shared" si="55"/>
        <v>0.7</v>
      </c>
      <c r="R91" s="7">
        <v>1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56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57"/>
        <v>0</v>
      </c>
      <c r="BA91" s="11">
        <v>10</v>
      </c>
      <c r="BB91" s="10" t="s">
        <v>62</v>
      </c>
      <c r="BC91" s="11"/>
      <c r="BD91" s="10"/>
      <c r="BE91" s="11"/>
      <c r="BF91" s="10"/>
      <c r="BG91" s="11"/>
      <c r="BH91" s="10"/>
      <c r="BI91" s="7">
        <v>0.3</v>
      </c>
      <c r="BJ91" s="11">
        <v>20</v>
      </c>
      <c r="BK91" s="10" t="s">
        <v>53</v>
      </c>
      <c r="BL91" s="11"/>
      <c r="BM91" s="10"/>
      <c r="BN91" s="11"/>
      <c r="BO91" s="10"/>
      <c r="BP91" s="7">
        <v>0.7</v>
      </c>
      <c r="BQ91" s="7">
        <f t="shared" si="58"/>
        <v>1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59"/>
        <v>0</v>
      </c>
    </row>
    <row r="92" spans="1:86" x14ac:dyDescent="0.2">
      <c r="A92" s="13">
        <v>7</v>
      </c>
      <c r="B92" s="13">
        <v>1</v>
      </c>
      <c r="C92" s="13"/>
      <c r="D92" s="6" t="s">
        <v>259</v>
      </c>
      <c r="E92" s="3" t="s">
        <v>187</v>
      </c>
      <c r="F92" s="6">
        <f t="shared" si="44"/>
        <v>1</v>
      </c>
      <c r="G92" s="6">
        <f t="shared" si="45"/>
        <v>1</v>
      </c>
      <c r="H92" s="6">
        <f t="shared" si="46"/>
        <v>30</v>
      </c>
      <c r="I92" s="6">
        <f t="shared" si="47"/>
        <v>10</v>
      </c>
      <c r="J92" s="6">
        <f t="shared" si="48"/>
        <v>0</v>
      </c>
      <c r="K92" s="6">
        <f t="shared" si="49"/>
        <v>0</v>
      </c>
      <c r="L92" s="6">
        <f t="shared" si="50"/>
        <v>0</v>
      </c>
      <c r="M92" s="6">
        <f t="shared" si="51"/>
        <v>20</v>
      </c>
      <c r="N92" s="6">
        <f t="shared" si="52"/>
        <v>0</v>
      </c>
      <c r="O92" s="6">
        <f t="shared" si="53"/>
        <v>0</v>
      </c>
      <c r="P92" s="7">
        <f t="shared" si="54"/>
        <v>1</v>
      </c>
      <c r="Q92" s="7">
        <f t="shared" si="55"/>
        <v>0.7</v>
      </c>
      <c r="R92" s="7">
        <v>1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56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57"/>
        <v>0</v>
      </c>
      <c r="BA92" s="11">
        <v>10</v>
      </c>
      <c r="BB92" s="10" t="s">
        <v>53</v>
      </c>
      <c r="BC92" s="11"/>
      <c r="BD92" s="10"/>
      <c r="BE92" s="11"/>
      <c r="BF92" s="10"/>
      <c r="BG92" s="11"/>
      <c r="BH92" s="10"/>
      <c r="BI92" s="7">
        <v>0.3</v>
      </c>
      <c r="BJ92" s="11">
        <v>20</v>
      </c>
      <c r="BK92" s="10" t="s">
        <v>62</v>
      </c>
      <c r="BL92" s="11"/>
      <c r="BM92" s="10"/>
      <c r="BN92" s="11"/>
      <c r="BO92" s="10"/>
      <c r="BP92" s="7">
        <v>0.7</v>
      </c>
      <c r="BQ92" s="7">
        <f t="shared" si="58"/>
        <v>1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59"/>
        <v>0</v>
      </c>
    </row>
    <row r="93" spans="1:86" x14ac:dyDescent="0.2">
      <c r="A93" s="13">
        <v>7</v>
      </c>
      <c r="B93" s="13">
        <v>1</v>
      </c>
      <c r="C93" s="13"/>
      <c r="D93" s="6" t="s">
        <v>260</v>
      </c>
      <c r="E93" s="3" t="s">
        <v>189</v>
      </c>
      <c r="F93" s="6">
        <f t="shared" si="44"/>
        <v>1</v>
      </c>
      <c r="G93" s="6">
        <f t="shared" si="45"/>
        <v>1</v>
      </c>
      <c r="H93" s="6">
        <f t="shared" si="46"/>
        <v>30</v>
      </c>
      <c r="I93" s="6">
        <f t="shared" si="47"/>
        <v>10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20</v>
      </c>
      <c r="N93" s="6">
        <f t="shared" si="52"/>
        <v>0</v>
      </c>
      <c r="O93" s="6">
        <f t="shared" si="53"/>
        <v>0</v>
      </c>
      <c r="P93" s="7">
        <f t="shared" si="54"/>
        <v>1</v>
      </c>
      <c r="Q93" s="7">
        <f t="shared" si="55"/>
        <v>0.7</v>
      </c>
      <c r="R93" s="7">
        <v>1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56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57"/>
        <v>0</v>
      </c>
      <c r="BA93" s="11">
        <v>10</v>
      </c>
      <c r="BB93" s="10" t="s">
        <v>62</v>
      </c>
      <c r="BC93" s="11"/>
      <c r="BD93" s="10"/>
      <c r="BE93" s="11"/>
      <c r="BF93" s="10"/>
      <c r="BG93" s="11"/>
      <c r="BH93" s="10"/>
      <c r="BI93" s="7">
        <v>0.3</v>
      </c>
      <c r="BJ93" s="11">
        <v>20</v>
      </c>
      <c r="BK93" s="10" t="s">
        <v>53</v>
      </c>
      <c r="BL93" s="11"/>
      <c r="BM93" s="10"/>
      <c r="BN93" s="11"/>
      <c r="BO93" s="10"/>
      <c r="BP93" s="7">
        <v>0.7</v>
      </c>
      <c r="BQ93" s="7">
        <f t="shared" si="58"/>
        <v>1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59"/>
        <v>0</v>
      </c>
    </row>
    <row r="94" spans="1:86" x14ac:dyDescent="0.2">
      <c r="A94" s="13">
        <v>7</v>
      </c>
      <c r="B94" s="13">
        <v>1</v>
      </c>
      <c r="C94" s="13"/>
      <c r="D94" s="6" t="s">
        <v>261</v>
      </c>
      <c r="E94" s="3" t="s">
        <v>191</v>
      </c>
      <c r="F94" s="6">
        <f t="shared" si="44"/>
        <v>1</v>
      </c>
      <c r="G94" s="6">
        <f t="shared" si="45"/>
        <v>1</v>
      </c>
      <c r="H94" s="6">
        <f t="shared" si="46"/>
        <v>30</v>
      </c>
      <c r="I94" s="6">
        <f t="shared" si="47"/>
        <v>10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20</v>
      </c>
      <c r="N94" s="6">
        <f t="shared" si="52"/>
        <v>0</v>
      </c>
      <c r="O94" s="6">
        <f t="shared" si="53"/>
        <v>0</v>
      </c>
      <c r="P94" s="7">
        <f t="shared" si="54"/>
        <v>1</v>
      </c>
      <c r="Q94" s="7">
        <f t="shared" si="55"/>
        <v>0.7</v>
      </c>
      <c r="R94" s="7">
        <v>1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7"/>
      <c r="AI94" s="7">
        <f t="shared" si="56"/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57"/>
        <v>0</v>
      </c>
      <c r="BA94" s="11">
        <v>10</v>
      </c>
      <c r="BB94" s="10" t="s">
        <v>62</v>
      </c>
      <c r="BC94" s="11"/>
      <c r="BD94" s="10"/>
      <c r="BE94" s="11"/>
      <c r="BF94" s="10"/>
      <c r="BG94" s="11"/>
      <c r="BH94" s="10"/>
      <c r="BI94" s="7">
        <v>0.3</v>
      </c>
      <c r="BJ94" s="11">
        <v>20</v>
      </c>
      <c r="BK94" s="10" t="s">
        <v>53</v>
      </c>
      <c r="BL94" s="11"/>
      <c r="BM94" s="10"/>
      <c r="BN94" s="11"/>
      <c r="BO94" s="10"/>
      <c r="BP94" s="7">
        <v>0.7</v>
      </c>
      <c r="BQ94" s="7">
        <f t="shared" si="58"/>
        <v>1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59"/>
        <v>0</v>
      </c>
    </row>
    <row r="95" spans="1:86" ht="20.100000000000001" customHeight="1" x14ac:dyDescent="0.2">
      <c r="A95" s="14" t="s">
        <v>192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4"/>
      <c r="CH95" s="15"/>
    </row>
    <row r="96" spans="1:86" x14ac:dyDescent="0.2">
      <c r="A96" s="6"/>
      <c r="B96" s="6"/>
      <c r="C96" s="6"/>
      <c r="D96" s="6" t="s">
        <v>193</v>
      </c>
      <c r="E96" s="3" t="s">
        <v>194</v>
      </c>
      <c r="F96" s="6">
        <f>COUNTIF(S96:CF96,"e")</f>
        <v>0</v>
      </c>
      <c r="G96" s="6">
        <f>COUNTIF(S96:CF96,"z")</f>
        <v>1</v>
      </c>
      <c r="H96" s="6">
        <f>SUM(I96:O96)</f>
        <v>4</v>
      </c>
      <c r="I96" s="6">
        <f>S96+AJ96+BA96+BR96</f>
        <v>0</v>
      </c>
      <c r="J96" s="6">
        <f>U96+AL96+BC96+BT96</f>
        <v>0</v>
      </c>
      <c r="K96" s="6">
        <f>W96+AN96+BE96+BV96</f>
        <v>0</v>
      </c>
      <c r="L96" s="6">
        <f>Y96+AP96+BG96+BX96</f>
        <v>0</v>
      </c>
      <c r="M96" s="6">
        <f>AB96+AS96+BJ96+CA96</f>
        <v>0</v>
      </c>
      <c r="N96" s="6">
        <f>AD96+AU96+BL96+CC96</f>
        <v>0</v>
      </c>
      <c r="O96" s="6">
        <f>AF96+AW96+BN96+CE96</f>
        <v>4</v>
      </c>
      <c r="P96" s="7">
        <f>AI96+AZ96+BQ96+CH96</f>
        <v>4</v>
      </c>
      <c r="Q96" s="7">
        <f>AH96+AY96+BP96+CG96</f>
        <v>4</v>
      </c>
      <c r="R96" s="7">
        <v>0.5</v>
      </c>
      <c r="S96" s="11"/>
      <c r="T96" s="10"/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>
        <v>4</v>
      </c>
      <c r="AG96" s="10" t="s">
        <v>53</v>
      </c>
      <c r="AH96" s="7">
        <v>4</v>
      </c>
      <c r="AI96" s="7">
        <f>AA96+AH96</f>
        <v>4</v>
      </c>
      <c r="AJ96" s="11"/>
      <c r="AK96" s="10"/>
      <c r="AL96" s="11"/>
      <c r="AM96" s="10"/>
      <c r="AN96" s="11"/>
      <c r="AO96" s="10"/>
      <c r="AP96" s="11"/>
      <c r="AQ96" s="10"/>
      <c r="AR96" s="7"/>
      <c r="AS96" s="11"/>
      <c r="AT96" s="10"/>
      <c r="AU96" s="11"/>
      <c r="AV96" s="10"/>
      <c r="AW96" s="11"/>
      <c r="AX96" s="10"/>
      <c r="AY96" s="7"/>
      <c r="AZ96" s="7">
        <f>AR96+AY96</f>
        <v>0</v>
      </c>
      <c r="BA96" s="11"/>
      <c r="BB96" s="10"/>
      <c r="BC96" s="11"/>
      <c r="BD96" s="10"/>
      <c r="BE96" s="11"/>
      <c r="BF96" s="10"/>
      <c r="BG96" s="11"/>
      <c r="BH96" s="10"/>
      <c r="BI96" s="7"/>
      <c r="BJ96" s="11"/>
      <c r="BK96" s="10"/>
      <c r="BL96" s="11"/>
      <c r="BM96" s="10"/>
      <c r="BN96" s="11"/>
      <c r="BO96" s="10"/>
      <c r="BP96" s="7"/>
      <c r="BQ96" s="7">
        <f>BI96+BP96</f>
        <v>0</v>
      </c>
      <c r="BR96" s="11"/>
      <c r="BS96" s="10"/>
      <c r="BT96" s="11"/>
      <c r="BU96" s="10"/>
      <c r="BV96" s="11"/>
      <c r="BW96" s="10"/>
      <c r="BX96" s="11"/>
      <c r="BY96" s="10"/>
      <c r="BZ96" s="7"/>
      <c r="CA96" s="11"/>
      <c r="CB96" s="10"/>
      <c r="CC96" s="11"/>
      <c r="CD96" s="10"/>
      <c r="CE96" s="11"/>
      <c r="CF96" s="10"/>
      <c r="CG96" s="7"/>
      <c r="CH96" s="7">
        <f>BZ96+CG96</f>
        <v>0</v>
      </c>
    </row>
    <row r="97" spans="1:86" ht="15.95" customHeight="1" x14ac:dyDescent="0.2">
      <c r="A97" s="6"/>
      <c r="B97" s="6"/>
      <c r="C97" s="6"/>
      <c r="D97" s="6"/>
      <c r="E97" s="6" t="s">
        <v>63</v>
      </c>
      <c r="F97" s="6">
        <f t="shared" ref="F97:AK97" si="60">SUM(F96:F96)</f>
        <v>0</v>
      </c>
      <c r="G97" s="6">
        <f t="shared" si="60"/>
        <v>1</v>
      </c>
      <c r="H97" s="6">
        <f t="shared" si="60"/>
        <v>4</v>
      </c>
      <c r="I97" s="6">
        <f t="shared" si="60"/>
        <v>0</v>
      </c>
      <c r="J97" s="6">
        <f t="shared" si="60"/>
        <v>0</v>
      </c>
      <c r="K97" s="6">
        <f t="shared" si="60"/>
        <v>0</v>
      </c>
      <c r="L97" s="6">
        <f t="shared" si="60"/>
        <v>0</v>
      </c>
      <c r="M97" s="6">
        <f t="shared" si="60"/>
        <v>0</v>
      </c>
      <c r="N97" s="6">
        <f t="shared" si="60"/>
        <v>0</v>
      </c>
      <c r="O97" s="6">
        <f t="shared" si="60"/>
        <v>4</v>
      </c>
      <c r="P97" s="7">
        <f t="shared" si="60"/>
        <v>4</v>
      </c>
      <c r="Q97" s="7">
        <f t="shared" si="60"/>
        <v>4</v>
      </c>
      <c r="R97" s="7">
        <f t="shared" si="60"/>
        <v>0.5</v>
      </c>
      <c r="S97" s="11">
        <f t="shared" si="60"/>
        <v>0</v>
      </c>
      <c r="T97" s="10">
        <f t="shared" si="60"/>
        <v>0</v>
      </c>
      <c r="U97" s="11">
        <f t="shared" si="60"/>
        <v>0</v>
      </c>
      <c r="V97" s="10">
        <f t="shared" si="60"/>
        <v>0</v>
      </c>
      <c r="W97" s="11">
        <f t="shared" si="60"/>
        <v>0</v>
      </c>
      <c r="X97" s="10">
        <f t="shared" si="60"/>
        <v>0</v>
      </c>
      <c r="Y97" s="11">
        <f t="shared" si="60"/>
        <v>0</v>
      </c>
      <c r="Z97" s="10">
        <f t="shared" si="60"/>
        <v>0</v>
      </c>
      <c r="AA97" s="7">
        <f t="shared" si="60"/>
        <v>0</v>
      </c>
      <c r="AB97" s="11">
        <f t="shared" si="60"/>
        <v>0</v>
      </c>
      <c r="AC97" s="10">
        <f t="shared" si="60"/>
        <v>0</v>
      </c>
      <c r="AD97" s="11">
        <f t="shared" si="60"/>
        <v>0</v>
      </c>
      <c r="AE97" s="10">
        <f t="shared" si="60"/>
        <v>0</v>
      </c>
      <c r="AF97" s="11">
        <f t="shared" si="60"/>
        <v>4</v>
      </c>
      <c r="AG97" s="10">
        <f t="shared" si="60"/>
        <v>0</v>
      </c>
      <c r="AH97" s="7">
        <f t="shared" si="60"/>
        <v>4</v>
      </c>
      <c r="AI97" s="7">
        <f t="shared" si="60"/>
        <v>4</v>
      </c>
      <c r="AJ97" s="11">
        <f t="shared" si="60"/>
        <v>0</v>
      </c>
      <c r="AK97" s="10">
        <f t="shared" si="60"/>
        <v>0</v>
      </c>
      <c r="AL97" s="11">
        <f t="shared" ref="AL97:BQ97" si="61">SUM(AL96:AL96)</f>
        <v>0</v>
      </c>
      <c r="AM97" s="10">
        <f t="shared" si="61"/>
        <v>0</v>
      </c>
      <c r="AN97" s="11">
        <f t="shared" si="61"/>
        <v>0</v>
      </c>
      <c r="AO97" s="10">
        <f t="shared" si="61"/>
        <v>0</v>
      </c>
      <c r="AP97" s="11">
        <f t="shared" si="61"/>
        <v>0</v>
      </c>
      <c r="AQ97" s="10">
        <f t="shared" si="61"/>
        <v>0</v>
      </c>
      <c r="AR97" s="7">
        <f t="shared" si="61"/>
        <v>0</v>
      </c>
      <c r="AS97" s="11">
        <f t="shared" si="61"/>
        <v>0</v>
      </c>
      <c r="AT97" s="10">
        <f t="shared" si="61"/>
        <v>0</v>
      </c>
      <c r="AU97" s="11">
        <f t="shared" si="61"/>
        <v>0</v>
      </c>
      <c r="AV97" s="10">
        <f t="shared" si="61"/>
        <v>0</v>
      </c>
      <c r="AW97" s="11">
        <f t="shared" si="61"/>
        <v>0</v>
      </c>
      <c r="AX97" s="10">
        <f t="shared" si="61"/>
        <v>0</v>
      </c>
      <c r="AY97" s="7">
        <f t="shared" si="61"/>
        <v>0</v>
      </c>
      <c r="AZ97" s="7">
        <f t="shared" si="61"/>
        <v>0</v>
      </c>
      <c r="BA97" s="11">
        <f t="shared" si="61"/>
        <v>0</v>
      </c>
      <c r="BB97" s="10">
        <f t="shared" si="61"/>
        <v>0</v>
      </c>
      <c r="BC97" s="11">
        <f t="shared" si="61"/>
        <v>0</v>
      </c>
      <c r="BD97" s="10">
        <f t="shared" si="61"/>
        <v>0</v>
      </c>
      <c r="BE97" s="11">
        <f t="shared" si="61"/>
        <v>0</v>
      </c>
      <c r="BF97" s="10">
        <f t="shared" si="61"/>
        <v>0</v>
      </c>
      <c r="BG97" s="11">
        <f t="shared" si="61"/>
        <v>0</v>
      </c>
      <c r="BH97" s="10">
        <f t="shared" si="61"/>
        <v>0</v>
      </c>
      <c r="BI97" s="7">
        <f t="shared" si="61"/>
        <v>0</v>
      </c>
      <c r="BJ97" s="11">
        <f t="shared" si="61"/>
        <v>0</v>
      </c>
      <c r="BK97" s="10">
        <f t="shared" si="61"/>
        <v>0</v>
      </c>
      <c r="BL97" s="11">
        <f t="shared" si="61"/>
        <v>0</v>
      </c>
      <c r="BM97" s="10">
        <f t="shared" si="61"/>
        <v>0</v>
      </c>
      <c r="BN97" s="11">
        <f t="shared" si="61"/>
        <v>0</v>
      </c>
      <c r="BO97" s="10">
        <f t="shared" si="61"/>
        <v>0</v>
      </c>
      <c r="BP97" s="7">
        <f t="shared" si="61"/>
        <v>0</v>
      </c>
      <c r="BQ97" s="7">
        <f t="shared" si="61"/>
        <v>0</v>
      </c>
      <c r="BR97" s="11">
        <f t="shared" ref="BR97:CH97" si="62">SUM(BR96:BR96)</f>
        <v>0</v>
      </c>
      <c r="BS97" s="10">
        <f t="shared" si="62"/>
        <v>0</v>
      </c>
      <c r="BT97" s="11">
        <f t="shared" si="62"/>
        <v>0</v>
      </c>
      <c r="BU97" s="10">
        <f t="shared" si="62"/>
        <v>0</v>
      </c>
      <c r="BV97" s="11">
        <f t="shared" si="62"/>
        <v>0</v>
      </c>
      <c r="BW97" s="10">
        <f t="shared" si="62"/>
        <v>0</v>
      </c>
      <c r="BX97" s="11">
        <f t="shared" si="62"/>
        <v>0</v>
      </c>
      <c r="BY97" s="10">
        <f t="shared" si="62"/>
        <v>0</v>
      </c>
      <c r="BZ97" s="7">
        <f t="shared" si="62"/>
        <v>0</v>
      </c>
      <c r="CA97" s="11">
        <f t="shared" si="62"/>
        <v>0</v>
      </c>
      <c r="CB97" s="10">
        <f t="shared" si="62"/>
        <v>0</v>
      </c>
      <c r="CC97" s="11">
        <f t="shared" si="62"/>
        <v>0</v>
      </c>
      <c r="CD97" s="10">
        <f t="shared" si="62"/>
        <v>0</v>
      </c>
      <c r="CE97" s="11">
        <f t="shared" si="62"/>
        <v>0</v>
      </c>
      <c r="CF97" s="10">
        <f t="shared" si="62"/>
        <v>0</v>
      </c>
      <c r="CG97" s="7">
        <f t="shared" si="62"/>
        <v>0</v>
      </c>
      <c r="CH97" s="7">
        <f t="shared" si="62"/>
        <v>0</v>
      </c>
    </row>
    <row r="98" spans="1:86" ht="20.100000000000001" customHeight="1" x14ac:dyDescent="0.2">
      <c r="A98" s="14" t="s">
        <v>195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4"/>
      <c r="CH98" s="15"/>
    </row>
    <row r="99" spans="1:86" x14ac:dyDescent="0.2">
      <c r="A99" s="6"/>
      <c r="B99" s="6"/>
      <c r="C99" s="6"/>
      <c r="D99" s="6" t="s">
        <v>196</v>
      </c>
      <c r="E99" s="3" t="s">
        <v>197</v>
      </c>
      <c r="F99" s="6">
        <f>COUNTIF(S99:CF99,"e")</f>
        <v>0</v>
      </c>
      <c r="G99" s="6">
        <f>COUNTIF(S99:CF99,"z")</f>
        <v>1</v>
      </c>
      <c r="H99" s="6">
        <f>SUM(I99:O99)</f>
        <v>5</v>
      </c>
      <c r="I99" s="6">
        <f>S99+AJ99+BA99+BR99</f>
        <v>5</v>
      </c>
      <c r="J99" s="6">
        <f>U99+AL99+BC99+BT99</f>
        <v>0</v>
      </c>
      <c r="K99" s="6">
        <f>W99+AN99+BE99+BV99</f>
        <v>0</v>
      </c>
      <c r="L99" s="6">
        <f>Y99+AP99+BG99+BX99</f>
        <v>0</v>
      </c>
      <c r="M99" s="6">
        <f>AB99+AS99+BJ99+CA99</f>
        <v>0</v>
      </c>
      <c r="N99" s="6">
        <f>AD99+AU99+BL99+CC99</f>
        <v>0</v>
      </c>
      <c r="O99" s="6">
        <f>AF99+AW99+BN99+CE99</f>
        <v>0</v>
      </c>
      <c r="P99" s="7">
        <f>AI99+AZ99+BQ99+CH99</f>
        <v>0</v>
      </c>
      <c r="Q99" s="7">
        <f>AH99+AY99+BP99+CG99</f>
        <v>0</v>
      </c>
      <c r="R99" s="7">
        <v>0</v>
      </c>
      <c r="S99" s="11">
        <v>5</v>
      </c>
      <c r="T99" s="10" t="s">
        <v>53</v>
      </c>
      <c r="U99" s="11"/>
      <c r="V99" s="10"/>
      <c r="W99" s="11"/>
      <c r="X99" s="10"/>
      <c r="Y99" s="11"/>
      <c r="Z99" s="10"/>
      <c r="AA99" s="7">
        <v>0</v>
      </c>
      <c r="AB99" s="11"/>
      <c r="AC99" s="10"/>
      <c r="AD99" s="11"/>
      <c r="AE99" s="10"/>
      <c r="AF99" s="11"/>
      <c r="AG99" s="10"/>
      <c r="AH99" s="7"/>
      <c r="AI99" s="7">
        <f>AA99+AH99</f>
        <v>0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/>
      <c r="AX99" s="10"/>
      <c r="AY99" s="7"/>
      <c r="AZ99" s="7">
        <f>AR99+AY99</f>
        <v>0</v>
      </c>
      <c r="BA99" s="11"/>
      <c r="BB99" s="10"/>
      <c r="BC99" s="11"/>
      <c r="BD99" s="10"/>
      <c r="BE99" s="11"/>
      <c r="BF99" s="10"/>
      <c r="BG99" s="11"/>
      <c r="BH99" s="10"/>
      <c r="BI99" s="7"/>
      <c r="BJ99" s="11"/>
      <c r="BK99" s="10"/>
      <c r="BL99" s="11"/>
      <c r="BM99" s="10"/>
      <c r="BN99" s="11"/>
      <c r="BO99" s="10"/>
      <c r="BP99" s="7"/>
      <c r="BQ99" s="7">
        <f>BI99+BP99</f>
        <v>0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>BZ99+CG99</f>
        <v>0</v>
      </c>
    </row>
    <row r="100" spans="1:86" x14ac:dyDescent="0.2">
      <c r="A100" s="6"/>
      <c r="B100" s="6"/>
      <c r="C100" s="6"/>
      <c r="D100" s="6" t="s">
        <v>198</v>
      </c>
      <c r="E100" s="3" t="s">
        <v>199</v>
      </c>
      <c r="F100" s="6">
        <f>COUNTIF(S100:CF100,"e")</f>
        <v>0</v>
      </c>
      <c r="G100" s="6">
        <f>COUNTIF(S100:CF100,"z")</f>
        <v>1</v>
      </c>
      <c r="H100" s="6">
        <f>SUM(I100:O100)</f>
        <v>2</v>
      </c>
      <c r="I100" s="6">
        <f>S100+AJ100+BA100+BR100</f>
        <v>2</v>
      </c>
      <c r="J100" s="6">
        <f>U100+AL100+BC100+BT100</f>
        <v>0</v>
      </c>
      <c r="K100" s="6">
        <f>W100+AN100+BE100+BV100</f>
        <v>0</v>
      </c>
      <c r="L100" s="6">
        <f>Y100+AP100+BG100+BX100</f>
        <v>0</v>
      </c>
      <c r="M100" s="6">
        <f>AB100+AS100+BJ100+CA100</f>
        <v>0</v>
      </c>
      <c r="N100" s="6">
        <f>AD100+AU100+BL100+CC100</f>
        <v>0</v>
      </c>
      <c r="O100" s="6">
        <f>AF100+AW100+BN100+CE100</f>
        <v>0</v>
      </c>
      <c r="P100" s="7">
        <f>AI100+AZ100+BQ100+CH100</f>
        <v>0</v>
      </c>
      <c r="Q100" s="7">
        <f>AH100+AY100+BP100+CG100</f>
        <v>0</v>
      </c>
      <c r="R100" s="7">
        <v>0</v>
      </c>
      <c r="S100" s="11">
        <v>2</v>
      </c>
      <c r="T100" s="10" t="s">
        <v>53</v>
      </c>
      <c r="U100" s="11"/>
      <c r="V100" s="10"/>
      <c r="W100" s="11"/>
      <c r="X100" s="10"/>
      <c r="Y100" s="11"/>
      <c r="Z100" s="10"/>
      <c r="AA100" s="7">
        <v>0</v>
      </c>
      <c r="AB100" s="11"/>
      <c r="AC100" s="10"/>
      <c r="AD100" s="11"/>
      <c r="AE100" s="10"/>
      <c r="AF100" s="11"/>
      <c r="AG100" s="10"/>
      <c r="AH100" s="7"/>
      <c r="AI100" s="7">
        <f>AA100+AH100</f>
        <v>0</v>
      </c>
      <c r="AJ100" s="11"/>
      <c r="AK100" s="10"/>
      <c r="AL100" s="11"/>
      <c r="AM100" s="10"/>
      <c r="AN100" s="11"/>
      <c r="AO100" s="10"/>
      <c r="AP100" s="11"/>
      <c r="AQ100" s="10"/>
      <c r="AR100" s="7"/>
      <c r="AS100" s="11"/>
      <c r="AT100" s="10"/>
      <c r="AU100" s="11"/>
      <c r="AV100" s="10"/>
      <c r="AW100" s="11"/>
      <c r="AX100" s="10"/>
      <c r="AY100" s="7"/>
      <c r="AZ100" s="7">
        <f>AR100+AY100</f>
        <v>0</v>
      </c>
      <c r="BA100" s="11"/>
      <c r="BB100" s="10"/>
      <c r="BC100" s="11"/>
      <c r="BD100" s="10"/>
      <c r="BE100" s="11"/>
      <c r="BF100" s="10"/>
      <c r="BG100" s="11"/>
      <c r="BH100" s="10"/>
      <c r="BI100" s="7"/>
      <c r="BJ100" s="11"/>
      <c r="BK100" s="10"/>
      <c r="BL100" s="11"/>
      <c r="BM100" s="10"/>
      <c r="BN100" s="11"/>
      <c r="BO100" s="10"/>
      <c r="BP100" s="7"/>
      <c r="BQ100" s="7">
        <f>BI100+BP100</f>
        <v>0</v>
      </c>
      <c r="BR100" s="11"/>
      <c r="BS100" s="10"/>
      <c r="BT100" s="11"/>
      <c r="BU100" s="10"/>
      <c r="BV100" s="11"/>
      <c r="BW100" s="10"/>
      <c r="BX100" s="11"/>
      <c r="BY100" s="10"/>
      <c r="BZ100" s="7"/>
      <c r="CA100" s="11"/>
      <c r="CB100" s="10"/>
      <c r="CC100" s="11"/>
      <c r="CD100" s="10"/>
      <c r="CE100" s="11"/>
      <c r="CF100" s="10"/>
      <c r="CG100" s="7"/>
      <c r="CH100" s="7">
        <f>BZ100+CG100</f>
        <v>0</v>
      </c>
    </row>
    <row r="101" spans="1:86" ht="15.95" customHeight="1" x14ac:dyDescent="0.2">
      <c r="A101" s="6"/>
      <c r="B101" s="6"/>
      <c r="C101" s="6"/>
      <c r="D101" s="6"/>
      <c r="E101" s="6" t="s">
        <v>63</v>
      </c>
      <c r="F101" s="6">
        <f t="shared" ref="F101:AK101" si="63">SUM(F99:F100)</f>
        <v>0</v>
      </c>
      <c r="G101" s="6">
        <f t="shared" si="63"/>
        <v>2</v>
      </c>
      <c r="H101" s="6">
        <f t="shared" si="63"/>
        <v>7</v>
      </c>
      <c r="I101" s="6">
        <f t="shared" si="63"/>
        <v>7</v>
      </c>
      <c r="J101" s="6">
        <f t="shared" si="63"/>
        <v>0</v>
      </c>
      <c r="K101" s="6">
        <f t="shared" si="63"/>
        <v>0</v>
      </c>
      <c r="L101" s="6">
        <f t="shared" si="63"/>
        <v>0</v>
      </c>
      <c r="M101" s="6">
        <f t="shared" si="63"/>
        <v>0</v>
      </c>
      <c r="N101" s="6">
        <f t="shared" si="63"/>
        <v>0</v>
      </c>
      <c r="O101" s="6">
        <f t="shared" si="63"/>
        <v>0</v>
      </c>
      <c r="P101" s="7">
        <f t="shared" si="63"/>
        <v>0</v>
      </c>
      <c r="Q101" s="7">
        <f t="shared" si="63"/>
        <v>0</v>
      </c>
      <c r="R101" s="7">
        <f t="shared" si="63"/>
        <v>0</v>
      </c>
      <c r="S101" s="11">
        <f t="shared" si="63"/>
        <v>7</v>
      </c>
      <c r="T101" s="10">
        <f t="shared" si="63"/>
        <v>0</v>
      </c>
      <c r="U101" s="11">
        <f t="shared" si="63"/>
        <v>0</v>
      </c>
      <c r="V101" s="10">
        <f t="shared" si="63"/>
        <v>0</v>
      </c>
      <c r="W101" s="11">
        <f t="shared" si="63"/>
        <v>0</v>
      </c>
      <c r="X101" s="10">
        <f t="shared" si="63"/>
        <v>0</v>
      </c>
      <c r="Y101" s="11">
        <f t="shared" si="63"/>
        <v>0</v>
      </c>
      <c r="Z101" s="10">
        <f t="shared" si="63"/>
        <v>0</v>
      </c>
      <c r="AA101" s="7">
        <f t="shared" si="63"/>
        <v>0</v>
      </c>
      <c r="AB101" s="11">
        <f t="shared" si="63"/>
        <v>0</v>
      </c>
      <c r="AC101" s="10">
        <f t="shared" si="63"/>
        <v>0</v>
      </c>
      <c r="AD101" s="11">
        <f t="shared" si="63"/>
        <v>0</v>
      </c>
      <c r="AE101" s="10">
        <f t="shared" si="63"/>
        <v>0</v>
      </c>
      <c r="AF101" s="11">
        <f t="shared" si="63"/>
        <v>0</v>
      </c>
      <c r="AG101" s="10">
        <f t="shared" si="63"/>
        <v>0</v>
      </c>
      <c r="AH101" s="7">
        <f t="shared" si="63"/>
        <v>0</v>
      </c>
      <c r="AI101" s="7">
        <f t="shared" si="63"/>
        <v>0</v>
      </c>
      <c r="AJ101" s="11">
        <f t="shared" si="63"/>
        <v>0</v>
      </c>
      <c r="AK101" s="10">
        <f t="shared" si="63"/>
        <v>0</v>
      </c>
      <c r="AL101" s="11">
        <f t="shared" ref="AL101:BQ101" si="64">SUM(AL99:AL100)</f>
        <v>0</v>
      </c>
      <c r="AM101" s="10">
        <f t="shared" si="64"/>
        <v>0</v>
      </c>
      <c r="AN101" s="11">
        <f t="shared" si="64"/>
        <v>0</v>
      </c>
      <c r="AO101" s="10">
        <f t="shared" si="64"/>
        <v>0</v>
      </c>
      <c r="AP101" s="11">
        <f t="shared" si="64"/>
        <v>0</v>
      </c>
      <c r="AQ101" s="10">
        <f t="shared" si="64"/>
        <v>0</v>
      </c>
      <c r="AR101" s="7">
        <f t="shared" si="64"/>
        <v>0</v>
      </c>
      <c r="AS101" s="11">
        <f t="shared" si="64"/>
        <v>0</v>
      </c>
      <c r="AT101" s="10">
        <f t="shared" si="64"/>
        <v>0</v>
      </c>
      <c r="AU101" s="11">
        <f t="shared" si="64"/>
        <v>0</v>
      </c>
      <c r="AV101" s="10">
        <f t="shared" si="64"/>
        <v>0</v>
      </c>
      <c r="AW101" s="11">
        <f t="shared" si="64"/>
        <v>0</v>
      </c>
      <c r="AX101" s="10">
        <f t="shared" si="64"/>
        <v>0</v>
      </c>
      <c r="AY101" s="7">
        <f t="shared" si="64"/>
        <v>0</v>
      </c>
      <c r="AZ101" s="7">
        <f t="shared" si="64"/>
        <v>0</v>
      </c>
      <c r="BA101" s="11">
        <f t="shared" si="64"/>
        <v>0</v>
      </c>
      <c r="BB101" s="10">
        <f t="shared" si="64"/>
        <v>0</v>
      </c>
      <c r="BC101" s="11">
        <f t="shared" si="64"/>
        <v>0</v>
      </c>
      <c r="BD101" s="10">
        <f t="shared" si="64"/>
        <v>0</v>
      </c>
      <c r="BE101" s="11">
        <f t="shared" si="64"/>
        <v>0</v>
      </c>
      <c r="BF101" s="10">
        <f t="shared" si="64"/>
        <v>0</v>
      </c>
      <c r="BG101" s="11">
        <f t="shared" si="64"/>
        <v>0</v>
      </c>
      <c r="BH101" s="10">
        <f t="shared" si="64"/>
        <v>0</v>
      </c>
      <c r="BI101" s="7">
        <f t="shared" si="64"/>
        <v>0</v>
      </c>
      <c r="BJ101" s="11">
        <f t="shared" si="64"/>
        <v>0</v>
      </c>
      <c r="BK101" s="10">
        <f t="shared" si="64"/>
        <v>0</v>
      </c>
      <c r="BL101" s="11">
        <f t="shared" si="64"/>
        <v>0</v>
      </c>
      <c r="BM101" s="10">
        <f t="shared" si="64"/>
        <v>0</v>
      </c>
      <c r="BN101" s="11">
        <f t="shared" si="64"/>
        <v>0</v>
      </c>
      <c r="BO101" s="10">
        <f t="shared" si="64"/>
        <v>0</v>
      </c>
      <c r="BP101" s="7">
        <f t="shared" si="64"/>
        <v>0</v>
      </c>
      <c r="BQ101" s="7">
        <f t="shared" si="64"/>
        <v>0</v>
      </c>
      <c r="BR101" s="11">
        <f t="shared" ref="BR101:CH101" si="65">SUM(BR99:BR100)</f>
        <v>0</v>
      </c>
      <c r="BS101" s="10">
        <f t="shared" si="65"/>
        <v>0</v>
      </c>
      <c r="BT101" s="11">
        <f t="shared" si="65"/>
        <v>0</v>
      </c>
      <c r="BU101" s="10">
        <f t="shared" si="65"/>
        <v>0</v>
      </c>
      <c r="BV101" s="11">
        <f t="shared" si="65"/>
        <v>0</v>
      </c>
      <c r="BW101" s="10">
        <f t="shared" si="65"/>
        <v>0</v>
      </c>
      <c r="BX101" s="11">
        <f t="shared" si="65"/>
        <v>0</v>
      </c>
      <c r="BY101" s="10">
        <f t="shared" si="65"/>
        <v>0</v>
      </c>
      <c r="BZ101" s="7">
        <f t="shared" si="65"/>
        <v>0</v>
      </c>
      <c r="CA101" s="11">
        <f t="shared" si="65"/>
        <v>0</v>
      </c>
      <c r="CB101" s="10">
        <f t="shared" si="65"/>
        <v>0</v>
      </c>
      <c r="CC101" s="11">
        <f t="shared" si="65"/>
        <v>0</v>
      </c>
      <c r="CD101" s="10">
        <f t="shared" si="65"/>
        <v>0</v>
      </c>
      <c r="CE101" s="11">
        <f t="shared" si="65"/>
        <v>0</v>
      </c>
      <c r="CF101" s="10">
        <f t="shared" si="65"/>
        <v>0</v>
      </c>
      <c r="CG101" s="7">
        <f t="shared" si="65"/>
        <v>0</v>
      </c>
      <c r="CH101" s="7">
        <f t="shared" si="65"/>
        <v>0</v>
      </c>
    </row>
    <row r="102" spans="1:86" ht="20.100000000000001" customHeight="1" x14ac:dyDescent="0.2">
      <c r="A102" s="6"/>
      <c r="B102" s="6"/>
      <c r="C102" s="6"/>
      <c r="D102" s="6"/>
      <c r="E102" s="8" t="s">
        <v>200</v>
      </c>
      <c r="F102" s="6">
        <f>F22+F29+F37+F53+F97+F101</f>
        <v>19</v>
      </c>
      <c r="G102" s="6">
        <f>G22+G29+G37+G53+G97+G101</f>
        <v>37</v>
      </c>
      <c r="H102" s="6">
        <f t="shared" ref="H102:O102" si="66">H22+H29+H37+H53+H101</f>
        <v>1132</v>
      </c>
      <c r="I102" s="6">
        <f t="shared" si="66"/>
        <v>467</v>
      </c>
      <c r="J102" s="6">
        <f t="shared" si="66"/>
        <v>50</v>
      </c>
      <c r="K102" s="6">
        <f t="shared" si="66"/>
        <v>0</v>
      </c>
      <c r="L102" s="6">
        <f t="shared" si="66"/>
        <v>15</v>
      </c>
      <c r="M102" s="6">
        <f t="shared" si="66"/>
        <v>570</v>
      </c>
      <c r="N102" s="6">
        <f t="shared" si="66"/>
        <v>30</v>
      </c>
      <c r="O102" s="6">
        <f t="shared" si="66"/>
        <v>0</v>
      </c>
      <c r="P102" s="7">
        <f>P22+P29+P37+P53+P97+P101</f>
        <v>90</v>
      </c>
      <c r="Q102" s="7">
        <f>Q22+Q29+Q37+Q53+Q97+Q101</f>
        <v>35.17</v>
      </c>
      <c r="R102" s="7">
        <f>R22+R29+R37+R53+R97+R101</f>
        <v>45</v>
      </c>
      <c r="S102" s="11">
        <f t="shared" ref="S102:Z102" si="67">S22+S29+S37+S53+S101</f>
        <v>182</v>
      </c>
      <c r="T102" s="10">
        <f t="shared" si="67"/>
        <v>0</v>
      </c>
      <c r="U102" s="11">
        <f t="shared" si="67"/>
        <v>15</v>
      </c>
      <c r="V102" s="10">
        <f t="shared" si="67"/>
        <v>0</v>
      </c>
      <c r="W102" s="11">
        <f t="shared" si="67"/>
        <v>0</v>
      </c>
      <c r="X102" s="10">
        <f t="shared" si="67"/>
        <v>0</v>
      </c>
      <c r="Y102" s="11">
        <f t="shared" si="67"/>
        <v>0</v>
      </c>
      <c r="Z102" s="10">
        <f t="shared" si="67"/>
        <v>0</v>
      </c>
      <c r="AA102" s="7">
        <f>AA22+AA29+AA37+AA53+AA97+AA101</f>
        <v>11</v>
      </c>
      <c r="AB102" s="11">
        <f t="shared" ref="AB102:AG102" si="68">AB22+AB29+AB37+AB53+AB101</f>
        <v>260</v>
      </c>
      <c r="AC102" s="10">
        <f t="shared" si="68"/>
        <v>0</v>
      </c>
      <c r="AD102" s="11">
        <f t="shared" si="68"/>
        <v>30</v>
      </c>
      <c r="AE102" s="10">
        <f t="shared" si="68"/>
        <v>0</v>
      </c>
      <c r="AF102" s="11">
        <f t="shared" si="68"/>
        <v>0</v>
      </c>
      <c r="AG102" s="10">
        <f t="shared" si="68"/>
        <v>0</v>
      </c>
      <c r="AH102" s="7">
        <f>AH22+AH29+AH37+AH53+AH97+AH101</f>
        <v>19</v>
      </c>
      <c r="AI102" s="7">
        <f>AI22+AI29+AI37+AI53+AI97+AI101</f>
        <v>30</v>
      </c>
      <c r="AJ102" s="11">
        <f t="shared" ref="AJ102:AQ102" si="69">AJ22+AJ29+AJ37+AJ53+AJ101</f>
        <v>220</v>
      </c>
      <c r="AK102" s="10">
        <f t="shared" si="69"/>
        <v>0</v>
      </c>
      <c r="AL102" s="11">
        <f t="shared" si="69"/>
        <v>35</v>
      </c>
      <c r="AM102" s="10">
        <f t="shared" si="69"/>
        <v>0</v>
      </c>
      <c r="AN102" s="11">
        <f t="shared" si="69"/>
        <v>0</v>
      </c>
      <c r="AO102" s="10">
        <f t="shared" si="69"/>
        <v>0</v>
      </c>
      <c r="AP102" s="11">
        <f t="shared" si="69"/>
        <v>15</v>
      </c>
      <c r="AQ102" s="10">
        <f t="shared" si="69"/>
        <v>0</v>
      </c>
      <c r="AR102" s="7">
        <f>AR22+AR29+AR37+AR53+AR97+AR101</f>
        <v>19</v>
      </c>
      <c r="AS102" s="11">
        <f t="shared" ref="AS102:AX102" si="70">AS22+AS29+AS37+AS53+AS101</f>
        <v>195</v>
      </c>
      <c r="AT102" s="10">
        <f t="shared" si="70"/>
        <v>0</v>
      </c>
      <c r="AU102" s="11">
        <f t="shared" si="70"/>
        <v>0</v>
      </c>
      <c r="AV102" s="10">
        <f t="shared" si="70"/>
        <v>0</v>
      </c>
      <c r="AW102" s="11">
        <f t="shared" si="70"/>
        <v>0</v>
      </c>
      <c r="AX102" s="10">
        <f t="shared" si="70"/>
        <v>0</v>
      </c>
      <c r="AY102" s="7">
        <f>AY22+AY29+AY37+AY53+AY97+AY101</f>
        <v>11</v>
      </c>
      <c r="AZ102" s="7">
        <f>AZ22+AZ29+AZ37+AZ53+AZ97+AZ101</f>
        <v>30</v>
      </c>
      <c r="BA102" s="11">
        <f t="shared" ref="BA102:BH102" si="71">BA22+BA29+BA37+BA53+BA101</f>
        <v>65</v>
      </c>
      <c r="BB102" s="10">
        <f t="shared" si="71"/>
        <v>0</v>
      </c>
      <c r="BC102" s="11">
        <f t="shared" si="71"/>
        <v>0</v>
      </c>
      <c r="BD102" s="10">
        <f t="shared" si="71"/>
        <v>0</v>
      </c>
      <c r="BE102" s="11">
        <f t="shared" si="71"/>
        <v>0</v>
      </c>
      <c r="BF102" s="10">
        <f t="shared" si="71"/>
        <v>0</v>
      </c>
      <c r="BG102" s="11">
        <f t="shared" si="71"/>
        <v>0</v>
      </c>
      <c r="BH102" s="10">
        <f t="shared" si="71"/>
        <v>0</v>
      </c>
      <c r="BI102" s="7">
        <f>BI22+BI29+BI37+BI53+BI97+BI101</f>
        <v>24.83</v>
      </c>
      <c r="BJ102" s="11">
        <f t="shared" ref="BJ102:BO102" si="72">BJ22+BJ29+BJ37+BJ53+BJ101</f>
        <v>115</v>
      </c>
      <c r="BK102" s="10">
        <f t="shared" si="72"/>
        <v>0</v>
      </c>
      <c r="BL102" s="11">
        <f t="shared" si="72"/>
        <v>0</v>
      </c>
      <c r="BM102" s="10">
        <f t="shared" si="72"/>
        <v>0</v>
      </c>
      <c r="BN102" s="11">
        <f t="shared" si="72"/>
        <v>0</v>
      </c>
      <c r="BO102" s="10">
        <f t="shared" si="72"/>
        <v>0</v>
      </c>
      <c r="BP102" s="7">
        <f>BP22+BP29+BP37+BP53+BP97+BP101</f>
        <v>5.17</v>
      </c>
      <c r="BQ102" s="7">
        <f>BQ22+BQ29+BQ37+BQ53+BQ97+BQ101</f>
        <v>30</v>
      </c>
      <c r="BR102" s="11">
        <f t="shared" ref="BR102:BY102" si="73">BR22+BR29+BR37+BR53+BR101</f>
        <v>0</v>
      </c>
      <c r="BS102" s="10">
        <f t="shared" si="73"/>
        <v>0</v>
      </c>
      <c r="BT102" s="11">
        <f t="shared" si="73"/>
        <v>0</v>
      </c>
      <c r="BU102" s="10">
        <f t="shared" si="73"/>
        <v>0</v>
      </c>
      <c r="BV102" s="11">
        <f t="shared" si="73"/>
        <v>0</v>
      </c>
      <c r="BW102" s="10">
        <f t="shared" si="73"/>
        <v>0</v>
      </c>
      <c r="BX102" s="11">
        <f t="shared" si="73"/>
        <v>0</v>
      </c>
      <c r="BY102" s="10">
        <f t="shared" si="73"/>
        <v>0</v>
      </c>
      <c r="BZ102" s="7">
        <f>BZ22+BZ29+BZ37+BZ53+BZ97+BZ101</f>
        <v>0</v>
      </c>
      <c r="CA102" s="11">
        <f t="shared" ref="CA102:CF102" si="74">CA22+CA29+CA37+CA53+CA101</f>
        <v>0</v>
      </c>
      <c r="CB102" s="10">
        <f t="shared" si="74"/>
        <v>0</v>
      </c>
      <c r="CC102" s="11">
        <f t="shared" si="74"/>
        <v>0</v>
      </c>
      <c r="CD102" s="10">
        <f t="shared" si="74"/>
        <v>0</v>
      </c>
      <c r="CE102" s="11">
        <f t="shared" si="74"/>
        <v>0</v>
      </c>
      <c r="CF102" s="10">
        <f t="shared" si="74"/>
        <v>0</v>
      </c>
      <c r="CG102" s="7">
        <f>CG22+CG29+CG37+CG53+CG97+CG101</f>
        <v>0</v>
      </c>
      <c r="CH102" s="7">
        <f>CH22+CH29+CH37+CH53+CH97+CH101</f>
        <v>0</v>
      </c>
    </row>
    <row r="104" spans="1:86" x14ac:dyDescent="0.2">
      <c r="D104" s="3" t="s">
        <v>22</v>
      </c>
      <c r="E104" s="3" t="s">
        <v>201</v>
      </c>
    </row>
    <row r="105" spans="1:86" x14ac:dyDescent="0.2">
      <c r="D105" s="3" t="s">
        <v>26</v>
      </c>
      <c r="E105" s="3" t="s">
        <v>202</v>
      </c>
    </row>
    <row r="106" spans="1:86" x14ac:dyDescent="0.2">
      <c r="D106" s="12" t="s">
        <v>32</v>
      </c>
      <c r="E106" s="12"/>
    </row>
    <row r="107" spans="1:86" x14ac:dyDescent="0.2">
      <c r="D107" s="3" t="s">
        <v>34</v>
      </c>
      <c r="E107" s="3" t="s">
        <v>203</v>
      </c>
    </row>
    <row r="108" spans="1:86" x14ac:dyDescent="0.2">
      <c r="D108" s="3" t="s">
        <v>35</v>
      </c>
      <c r="E108" s="3" t="s">
        <v>204</v>
      </c>
    </row>
    <row r="109" spans="1:86" x14ac:dyDescent="0.2">
      <c r="D109" s="3" t="s">
        <v>36</v>
      </c>
      <c r="E109" s="3" t="s">
        <v>205</v>
      </c>
    </row>
    <row r="110" spans="1:86" x14ac:dyDescent="0.2">
      <c r="D110" s="3" t="s">
        <v>37</v>
      </c>
      <c r="E110" s="3" t="s">
        <v>206</v>
      </c>
      <c r="M110" s="9"/>
      <c r="U110" s="9"/>
      <c r="AC110" s="9"/>
    </row>
    <row r="111" spans="1:86" x14ac:dyDescent="0.2">
      <c r="D111" s="12" t="s">
        <v>33</v>
      </c>
      <c r="E111" s="12"/>
    </row>
    <row r="112" spans="1:86" x14ac:dyDescent="0.2">
      <c r="D112" s="3" t="s">
        <v>38</v>
      </c>
      <c r="E112" s="3" t="s">
        <v>207</v>
      </c>
    </row>
    <row r="113" spans="4:5" x14ac:dyDescent="0.2">
      <c r="D113" s="3" t="s">
        <v>39</v>
      </c>
      <c r="E113" s="3" t="s">
        <v>208</v>
      </c>
    </row>
    <row r="114" spans="4:5" x14ac:dyDescent="0.2">
      <c r="D114" s="3" t="s">
        <v>40</v>
      </c>
      <c r="E114" s="3" t="s">
        <v>209</v>
      </c>
    </row>
  </sheetData>
  <mergeCells count="96">
    <mergeCell ref="A11:CG11"/>
    <mergeCell ref="A12:C14"/>
    <mergeCell ref="D12:D15"/>
    <mergeCell ref="E12:E15"/>
    <mergeCell ref="F12:G12"/>
    <mergeCell ref="F13:F15"/>
    <mergeCell ref="P12:P15"/>
    <mergeCell ref="Q12:Q15"/>
    <mergeCell ref="R12:R15"/>
    <mergeCell ref="S12:AZ12"/>
    <mergeCell ref="H13:H15"/>
    <mergeCell ref="I13:O13"/>
    <mergeCell ref="S15:T15"/>
    <mergeCell ref="U15:V15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W15:X15"/>
    <mergeCell ref="Y15:Z15"/>
    <mergeCell ref="AA14:AA15"/>
    <mergeCell ref="AB14:AG14"/>
    <mergeCell ref="AB15:AC15"/>
    <mergeCell ref="S13:AI13"/>
    <mergeCell ref="S14:Z14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AS14:AX14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I14:BI15"/>
    <mergeCell ref="BJ14:BO14"/>
    <mergeCell ref="A23:CH23"/>
    <mergeCell ref="A30:CH30"/>
    <mergeCell ref="A38:CH38"/>
    <mergeCell ref="A54:CH54"/>
    <mergeCell ref="C55:C58"/>
    <mergeCell ref="A55:A58"/>
    <mergeCell ref="B55:B58"/>
    <mergeCell ref="C59:C60"/>
    <mergeCell ref="A59:A60"/>
    <mergeCell ref="B59:B60"/>
    <mergeCell ref="C61:C74"/>
    <mergeCell ref="A61:A74"/>
    <mergeCell ref="B61:B74"/>
    <mergeCell ref="C75:C82"/>
    <mergeCell ref="A75:A82"/>
    <mergeCell ref="B75:B82"/>
    <mergeCell ref="C83:C89"/>
    <mergeCell ref="A83:A89"/>
    <mergeCell ref="B83:B89"/>
    <mergeCell ref="D111:E111"/>
    <mergeCell ref="C90:C94"/>
    <mergeCell ref="A90:A94"/>
    <mergeCell ref="B90:B94"/>
    <mergeCell ref="A95:CH95"/>
    <mergeCell ref="A98:CH98"/>
    <mergeCell ref="D106:E10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3"/>
  <sheetViews>
    <sheetView workbookViewId="0">
      <selection activeCell="S8" sqref="S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5" width="4.28515625" customWidth="1"/>
    <col min="16" max="18" width="4.7109375" customWidth="1"/>
    <col min="19" max="19" width="3.5703125" customWidth="1"/>
    <col min="20" max="20" width="2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5" width="3.85546875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0" width="3.5703125" customWidth="1"/>
    <col min="41" max="41" width="2" customWidth="1"/>
    <col min="42" max="42" width="3.5703125" customWidth="1"/>
    <col min="43" max="43" width="2" customWidth="1"/>
    <col min="44" max="44" width="3.85546875" customWidth="1"/>
    <col min="45" max="45" width="3.5703125" customWidth="1"/>
    <col min="46" max="46" width="2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2" width="3.85546875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1" width="3.85546875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6" width="3.5703125" customWidth="1"/>
    <col min="67" max="67" width="2" customWidth="1"/>
    <col min="68" max="69" width="3.85546875" customWidth="1"/>
    <col min="70" max="70" width="3.5703125" hidden="1" customWidth="1"/>
    <col min="71" max="71" width="2" hidden="1" customWidth="1"/>
    <col min="72" max="72" width="3.5703125" hidden="1" customWidth="1"/>
    <col min="73" max="73" width="2" hidden="1" customWidth="1"/>
    <col min="74" max="74" width="3.5703125" hidden="1" customWidth="1"/>
    <col min="75" max="75" width="2" hidden="1" customWidth="1"/>
    <col min="76" max="76" width="3.5703125" hidden="1" customWidth="1"/>
    <col min="77" max="77" width="2" hidden="1" customWidth="1"/>
    <col min="78" max="78" width="3.85546875" hidden="1" customWidth="1"/>
    <col min="79" max="79" width="3.5703125" hidden="1" customWidth="1"/>
    <col min="80" max="80" width="2" hidden="1" customWidth="1"/>
    <col min="81" max="81" width="3.5703125" hidden="1" customWidth="1"/>
    <col min="82" max="82" width="2" hidden="1" customWidth="1"/>
    <col min="83" max="83" width="3.5703125" hidden="1" customWidth="1"/>
    <col min="84" max="84" width="2" hidden="1" customWidth="1"/>
    <col min="85" max="86" width="3.85546875" hidden="1" customWidth="1"/>
  </cols>
  <sheetData>
    <row r="1" spans="1:86" ht="15.75" x14ac:dyDescent="0.2">
      <c r="E1" s="2" t="s">
        <v>0</v>
      </c>
    </row>
    <row r="2" spans="1:86" x14ac:dyDescent="0.2">
      <c r="E2" t="s">
        <v>1</v>
      </c>
      <c r="F2" s="1" t="s">
        <v>2</v>
      </c>
    </row>
    <row r="3" spans="1:86" x14ac:dyDescent="0.2">
      <c r="E3" t="s">
        <v>3</v>
      </c>
      <c r="F3" s="1" t="s">
        <v>4</v>
      </c>
    </row>
    <row r="4" spans="1:86" x14ac:dyDescent="0.2">
      <c r="E4" t="s">
        <v>5</v>
      </c>
      <c r="F4" s="1" t="s">
        <v>6</v>
      </c>
    </row>
    <row r="5" spans="1:86" x14ac:dyDescent="0.2">
      <c r="E5" t="s">
        <v>7</v>
      </c>
      <c r="F5" s="1" t="s">
        <v>8</v>
      </c>
    </row>
    <row r="6" spans="1:86" x14ac:dyDescent="0.2">
      <c r="E6" t="s">
        <v>9</v>
      </c>
      <c r="F6" s="1" t="s">
        <v>10</v>
      </c>
    </row>
    <row r="7" spans="1:86" x14ac:dyDescent="0.2">
      <c r="E7" t="s">
        <v>11</v>
      </c>
      <c r="F7" s="1" t="s">
        <v>12</v>
      </c>
      <c r="AH7" t="s">
        <v>13</v>
      </c>
    </row>
    <row r="8" spans="1:86" x14ac:dyDescent="0.2">
      <c r="E8" t="s">
        <v>14</v>
      </c>
      <c r="F8" s="1" t="s">
        <v>90</v>
      </c>
      <c r="AH8" t="s">
        <v>16</v>
      </c>
    </row>
    <row r="9" spans="1:86" x14ac:dyDescent="0.2">
      <c r="E9" t="s">
        <v>17</v>
      </c>
      <c r="F9" s="1" t="s">
        <v>18</v>
      </c>
      <c r="AH9" t="s">
        <v>376</v>
      </c>
    </row>
    <row r="11" spans="1:86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33</v>
      </c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33</v>
      </c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33</v>
      </c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33</v>
      </c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6" t="s">
        <v>36</v>
      </c>
      <c r="X15" s="16"/>
      <c r="Y15" s="16" t="s">
        <v>37</v>
      </c>
      <c r="Z15" s="16"/>
      <c r="AA15" s="17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6" t="s">
        <v>36</v>
      </c>
      <c r="AO15" s="16"/>
      <c r="AP15" s="16" t="s">
        <v>37</v>
      </c>
      <c r="AQ15" s="16"/>
      <c r="AR15" s="17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6" t="s">
        <v>36</v>
      </c>
      <c r="BF15" s="16"/>
      <c r="BG15" s="16" t="s">
        <v>37</v>
      </c>
      <c r="BH15" s="16"/>
      <c r="BI15" s="17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6" t="s">
        <v>36</v>
      </c>
      <c r="BW15" s="16"/>
      <c r="BX15" s="16" t="s">
        <v>37</v>
      </c>
      <c r="BY15" s="16"/>
      <c r="BZ15" s="17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">
      <c r="A16" s="14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/>
      <c r="CH16" s="15"/>
    </row>
    <row r="17" spans="1:86" x14ac:dyDescent="0.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x14ac:dyDescent="0.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v>0.8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>AR18+AY18</f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x14ac:dyDescent="0.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3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x14ac:dyDescent="0.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$B$20*1.5</f>
        <v>1.5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x14ac:dyDescent="0.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$B$21*1.2</f>
        <v>1.2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95" customHeight="1" x14ac:dyDescent="0.2">
      <c r="A22" s="6"/>
      <c r="B22" s="6"/>
      <c r="C22" s="6"/>
      <c r="D22" s="6"/>
      <c r="E22" s="6" t="s">
        <v>63</v>
      </c>
      <c r="F22" s="6">
        <f t="shared" ref="F22:AK22" si="0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28</v>
      </c>
      <c r="Q22" s="7">
        <f t="shared" si="0"/>
        <v>3</v>
      </c>
      <c r="R22" s="7">
        <f t="shared" si="0"/>
        <v>6.5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5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5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">
      <c r="A23" s="14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/>
      <c r="CH23" s="15"/>
    </row>
    <row r="24" spans="1:86" x14ac:dyDescent="0.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x14ac:dyDescent="0.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0.8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x14ac:dyDescent="0.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0.8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x14ac:dyDescent="0.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0.5</v>
      </c>
      <c r="AB27" s="11">
        <v>30</v>
      </c>
      <c r="AC27" s="10" t="s">
        <v>53</v>
      </c>
      <c r="AD27" s="11"/>
      <c r="AE27" s="10"/>
      <c r="AF27" s="11"/>
      <c r="AG27" s="10"/>
      <c r="AH27" s="7">
        <v>0.5</v>
      </c>
      <c r="AI27" s="7">
        <f>AA27+AH27</f>
        <v>1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x14ac:dyDescent="0.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1</v>
      </c>
      <c r="Q28" s="7">
        <f>AH28+AY28+BP28+CG28</f>
        <v>0.5</v>
      </c>
      <c r="R28" s="7">
        <v>1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0.5</v>
      </c>
      <c r="AB28" s="11">
        <v>30</v>
      </c>
      <c r="AC28" s="10" t="s">
        <v>53</v>
      </c>
      <c r="AD28" s="11"/>
      <c r="AE28" s="10"/>
      <c r="AF28" s="11"/>
      <c r="AG28" s="10"/>
      <c r="AH28" s="7">
        <v>0.5</v>
      </c>
      <c r="AI28" s="7">
        <f>AA28+AH28</f>
        <v>1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95" customHeight="1" x14ac:dyDescent="0.2">
      <c r="A29" s="6"/>
      <c r="B29" s="6"/>
      <c r="C29" s="6"/>
      <c r="D29" s="6"/>
      <c r="E29" s="6" t="s">
        <v>63</v>
      </c>
      <c r="F29" s="6">
        <f t="shared" ref="F29:AK29" si="3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6</v>
      </c>
      <c r="Q29" s="7">
        <f t="shared" si="3"/>
        <v>1</v>
      </c>
      <c r="R29" s="7">
        <f t="shared" si="3"/>
        <v>4.5999999999999996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1</v>
      </c>
      <c r="AI29" s="7">
        <f t="shared" si="3"/>
        <v>3</v>
      </c>
      <c r="AJ29" s="11">
        <f t="shared" si="3"/>
        <v>30</v>
      </c>
      <c r="AK29" s="10">
        <f t="shared" si="3"/>
        <v>0</v>
      </c>
      <c r="AL29" s="11">
        <f t="shared" ref="AL29:BQ29" si="4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t="shared" ref="BR29:CH29" si="5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20.100000000000001" customHeight="1" x14ac:dyDescent="0.2">
      <c r="A30" s="14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/>
      <c r="CH30" s="15"/>
    </row>
    <row r="31" spans="1:86" x14ac:dyDescent="0.2">
      <c r="A31" s="6"/>
      <c r="B31" s="6"/>
      <c r="C31" s="6"/>
      <c r="D31" s="6" t="s">
        <v>76</v>
      </c>
      <c r="E31" s="3" t="s">
        <v>77</v>
      </c>
      <c r="F31" s="6">
        <f t="shared" ref="F31:F36" si="6">COUNTIF(S31:CF31,"e")</f>
        <v>1</v>
      </c>
      <c r="G31" s="6">
        <f t="shared" ref="G31:G36" si="7">COUNTIF(S31:CF31,"z")</f>
        <v>1</v>
      </c>
      <c r="H31" s="6">
        <f t="shared" ref="H31:H36" si="8">SUM(I31:O31)</f>
        <v>30</v>
      </c>
      <c r="I31" s="6">
        <f t="shared" ref="I31:I36" si="9">S31+AJ31+BA31+BR31</f>
        <v>15</v>
      </c>
      <c r="J31" s="6">
        <f t="shared" ref="J31:J36" si="10">U31+AL31+BC31+BT31</f>
        <v>0</v>
      </c>
      <c r="K31" s="6">
        <f t="shared" ref="K31:K36" si="11">W31+AN31+BE31+BV31</f>
        <v>0</v>
      </c>
      <c r="L31" s="6">
        <f t="shared" ref="L31:L36" si="12">Y31+AP31+BG31+BX31</f>
        <v>0</v>
      </c>
      <c r="M31" s="6">
        <f t="shared" ref="M31:M36" si="13">AB31+AS31+BJ31+CA31</f>
        <v>15</v>
      </c>
      <c r="N31" s="6">
        <f t="shared" ref="N31:N36" si="14">AD31+AU31+BL31+CC31</f>
        <v>0</v>
      </c>
      <c r="O31" s="6">
        <f t="shared" ref="O31:O36" si="15">AF31+AW31+BN31+CE31</f>
        <v>0</v>
      </c>
      <c r="P31" s="7">
        <f t="shared" ref="P31:P36" si="16">AI31+AZ31+BQ31+CH31</f>
        <v>1</v>
      </c>
      <c r="Q31" s="7">
        <f t="shared" ref="Q31:Q36" si="17">AH31+AY31+BP31+CG31</f>
        <v>0.5</v>
      </c>
      <c r="R31" s="7">
        <v>1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ref="AI31:AI36" si="18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ref="AZ31:AZ36" si="19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0.5</v>
      </c>
      <c r="BJ31" s="11">
        <v>15</v>
      </c>
      <c r="BK31" s="10" t="s">
        <v>53</v>
      </c>
      <c r="BL31" s="11"/>
      <c r="BM31" s="10"/>
      <c r="BN31" s="11"/>
      <c r="BO31" s="10"/>
      <c r="BP31" s="7">
        <v>0.5</v>
      </c>
      <c r="BQ31" s="7">
        <f t="shared" ref="BQ31:BQ36" si="20">BI31+BP31</f>
        <v>1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ref="CH31:CH36" si="21">BZ31+CG31</f>
        <v>0</v>
      </c>
    </row>
    <row r="32" spans="1:86" x14ac:dyDescent="0.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75</v>
      </c>
      <c r="I32" s="6">
        <f t="shared" si="9"/>
        <v>30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45</v>
      </c>
      <c r="N32" s="6">
        <f t="shared" si="14"/>
        <v>0</v>
      </c>
      <c r="O32" s="6">
        <f t="shared" si="15"/>
        <v>0</v>
      </c>
      <c r="P32" s="7">
        <f t="shared" si="16"/>
        <v>4</v>
      </c>
      <c r="Q32" s="7">
        <f t="shared" si="17"/>
        <v>2</v>
      </c>
      <c r="R32" s="7">
        <v>3</v>
      </c>
      <c r="S32" s="11">
        <v>30</v>
      </c>
      <c r="T32" s="10" t="s">
        <v>62</v>
      </c>
      <c r="U32" s="11"/>
      <c r="V32" s="10"/>
      <c r="W32" s="11"/>
      <c r="X32" s="10"/>
      <c r="Y32" s="11"/>
      <c r="Z32" s="10"/>
      <c r="AA32" s="7">
        <v>2</v>
      </c>
      <c r="AB32" s="11">
        <v>45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4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x14ac:dyDescent="0.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x14ac:dyDescent="0.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1.8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x14ac:dyDescent="0.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0.7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x14ac:dyDescent="0.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3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95" customHeight="1" x14ac:dyDescent="0.2">
      <c r="A37" s="6"/>
      <c r="B37" s="6"/>
      <c r="C37" s="6"/>
      <c r="D37" s="6"/>
      <c r="E37" s="6" t="s">
        <v>63</v>
      </c>
      <c r="F37" s="6">
        <f t="shared" ref="F37:AK37" si="22">SUM(F31:F36)</f>
        <v>5</v>
      </c>
      <c r="G37" s="6">
        <f t="shared" si="22"/>
        <v>6</v>
      </c>
      <c r="H37" s="6">
        <f t="shared" si="22"/>
        <v>290</v>
      </c>
      <c r="I37" s="6">
        <f t="shared" si="22"/>
        <v>120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150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8.5</v>
      </c>
      <c r="R37" s="7">
        <f t="shared" si="22"/>
        <v>12</v>
      </c>
      <c r="S37" s="11">
        <f t="shared" si="22"/>
        <v>30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2</v>
      </c>
      <c r="AB37" s="11">
        <f t="shared" si="22"/>
        <v>45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4</v>
      </c>
      <c r="AJ37" s="11">
        <f t="shared" si="22"/>
        <v>75</v>
      </c>
      <c r="AK37" s="10">
        <f t="shared" si="22"/>
        <v>0</v>
      </c>
      <c r="AL37" s="11">
        <f t="shared" ref="AL37:BQ37" si="23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0.5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0.5</v>
      </c>
      <c r="BQ37" s="7">
        <f t="shared" si="23"/>
        <v>1</v>
      </c>
      <c r="BR37" s="11">
        <f t="shared" ref="BR37:CH37" si="24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20.100000000000001" customHeight="1" x14ac:dyDescent="0.2">
      <c r="A38" s="14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4"/>
      <c r="CH38" s="15"/>
    </row>
    <row r="39" spans="1:86" x14ac:dyDescent="0.2">
      <c r="A39" s="6"/>
      <c r="B39" s="6"/>
      <c r="C39" s="6"/>
      <c r="D39" s="6" t="s">
        <v>262</v>
      </c>
      <c r="E39" s="3" t="s">
        <v>263</v>
      </c>
      <c r="F39" s="6">
        <f t="shared" ref="F39:F44" si="25">COUNTIF(S39:CF39,"e")</f>
        <v>1</v>
      </c>
      <c r="G39" s="6">
        <f t="shared" ref="G39:G44" si="26">COUNTIF(S39:CF39,"z")</f>
        <v>1</v>
      </c>
      <c r="H39" s="6">
        <f t="shared" ref="H39:H53" si="27">SUM(I39:O39)</f>
        <v>50</v>
      </c>
      <c r="I39" s="6">
        <f t="shared" ref="I39:I53" si="28">S39+AJ39+BA39+BR39</f>
        <v>20</v>
      </c>
      <c r="J39" s="6">
        <f t="shared" ref="J39:J53" si="29">U39+AL39+BC39+BT39</f>
        <v>0</v>
      </c>
      <c r="K39" s="6">
        <f t="shared" ref="K39:K53" si="30">W39+AN39+BE39+BV39</f>
        <v>0</v>
      </c>
      <c r="L39" s="6">
        <f t="shared" ref="L39:L53" si="31">Y39+AP39+BG39+BX39</f>
        <v>0</v>
      </c>
      <c r="M39" s="6">
        <f t="shared" ref="M39:M53" si="32">AB39+AS39+BJ39+CA39</f>
        <v>30</v>
      </c>
      <c r="N39" s="6">
        <f t="shared" ref="N39:N53" si="33">AD39+AU39+BL39+CC39</f>
        <v>0</v>
      </c>
      <c r="O39" s="6">
        <f t="shared" ref="O39:O53" si="34">AF39+AW39+BN39+CE39</f>
        <v>0</v>
      </c>
      <c r="P39" s="7">
        <f t="shared" ref="P39:P53" si="35">AI39+AZ39+BQ39+CH39</f>
        <v>2</v>
      </c>
      <c r="Q39" s="7">
        <f t="shared" ref="Q39:Q53" si="36">AH39+AY39+BP39+CG39</f>
        <v>1</v>
      </c>
      <c r="R39" s="7">
        <v>2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t="shared" ref="AI39:AI53" si="37">AA39+AH39</f>
        <v>0</v>
      </c>
      <c r="AJ39" s="11">
        <v>20</v>
      </c>
      <c r="AK39" s="10" t="s">
        <v>62</v>
      </c>
      <c r="AL39" s="11"/>
      <c r="AM39" s="10"/>
      <c r="AN39" s="11"/>
      <c r="AO39" s="10"/>
      <c r="AP39" s="11"/>
      <c r="AQ39" s="10"/>
      <c r="AR39" s="7">
        <v>1</v>
      </c>
      <c r="AS39" s="11">
        <v>30</v>
      </c>
      <c r="AT39" s="10" t="s">
        <v>53</v>
      </c>
      <c r="AU39" s="11"/>
      <c r="AV39" s="10"/>
      <c r="AW39" s="11"/>
      <c r="AX39" s="10"/>
      <c r="AY39" s="7">
        <v>1</v>
      </c>
      <c r="AZ39" s="7">
        <f t="shared" ref="AZ39:AZ53" si="38">AR39+AY39</f>
        <v>2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t="shared" ref="BQ39:BQ53" si="39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ref="CH39:CH53" si="40">BZ39+CG39</f>
        <v>0</v>
      </c>
    </row>
    <row r="40" spans="1:86" x14ac:dyDescent="0.2">
      <c r="A40" s="6"/>
      <c r="B40" s="6"/>
      <c r="C40" s="6"/>
      <c r="D40" s="6" t="s">
        <v>264</v>
      </c>
      <c r="E40" s="3" t="s">
        <v>211</v>
      </c>
      <c r="F40" s="6">
        <f t="shared" si="25"/>
        <v>1</v>
      </c>
      <c r="G40" s="6">
        <f t="shared" si="26"/>
        <v>1</v>
      </c>
      <c r="H40" s="6">
        <f t="shared" si="27"/>
        <v>60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30</v>
      </c>
      <c r="N40" s="6">
        <f t="shared" si="33"/>
        <v>0</v>
      </c>
      <c r="O40" s="6">
        <f t="shared" si="34"/>
        <v>0</v>
      </c>
      <c r="P40" s="7">
        <f t="shared" si="35"/>
        <v>2</v>
      </c>
      <c r="Q40" s="7">
        <f t="shared" si="36"/>
        <v>1</v>
      </c>
      <c r="R40" s="7">
        <v>2</v>
      </c>
      <c r="S40" s="11">
        <v>30</v>
      </c>
      <c r="T40" s="10" t="s">
        <v>62</v>
      </c>
      <c r="U40" s="11"/>
      <c r="V40" s="10"/>
      <c r="W40" s="11"/>
      <c r="X40" s="10"/>
      <c r="Y40" s="11"/>
      <c r="Z40" s="10"/>
      <c r="AA40" s="7">
        <v>1</v>
      </c>
      <c r="AB40" s="11">
        <v>30</v>
      </c>
      <c r="AC40" s="10" t="s">
        <v>53</v>
      </c>
      <c r="AD40" s="11"/>
      <c r="AE40" s="10"/>
      <c r="AF40" s="11"/>
      <c r="AG40" s="10"/>
      <c r="AH40" s="7">
        <v>1</v>
      </c>
      <c r="AI40" s="7">
        <f t="shared" si="37"/>
        <v>2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8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9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0"/>
        <v>0</v>
      </c>
    </row>
    <row r="41" spans="1:86" x14ac:dyDescent="0.2">
      <c r="A41" s="6"/>
      <c r="B41" s="6"/>
      <c r="C41" s="6"/>
      <c r="D41" s="6" t="s">
        <v>265</v>
      </c>
      <c r="E41" s="3" t="s">
        <v>266</v>
      </c>
      <c r="F41" s="6">
        <f t="shared" si="25"/>
        <v>1</v>
      </c>
      <c r="G41" s="6">
        <f t="shared" si="26"/>
        <v>1</v>
      </c>
      <c r="H41" s="6">
        <f t="shared" si="27"/>
        <v>60</v>
      </c>
      <c r="I41" s="6">
        <f t="shared" si="28"/>
        <v>20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40</v>
      </c>
      <c r="N41" s="6">
        <f t="shared" si="33"/>
        <v>0</v>
      </c>
      <c r="O41" s="6">
        <f t="shared" si="34"/>
        <v>0</v>
      </c>
      <c r="P41" s="7">
        <f t="shared" si="35"/>
        <v>4</v>
      </c>
      <c r="Q41" s="7">
        <f t="shared" si="36"/>
        <v>3</v>
      </c>
      <c r="R41" s="7">
        <v>2.2000000000000002</v>
      </c>
      <c r="S41" s="11">
        <v>20</v>
      </c>
      <c r="T41" s="10" t="s">
        <v>62</v>
      </c>
      <c r="U41" s="11"/>
      <c r="V41" s="10"/>
      <c r="W41" s="11"/>
      <c r="X41" s="10"/>
      <c r="Y41" s="11"/>
      <c r="Z41" s="10"/>
      <c r="AA41" s="7">
        <v>1</v>
      </c>
      <c r="AB41" s="11">
        <v>40</v>
      </c>
      <c r="AC41" s="10" t="s">
        <v>53</v>
      </c>
      <c r="AD41" s="11"/>
      <c r="AE41" s="10"/>
      <c r="AF41" s="11"/>
      <c r="AG41" s="10"/>
      <c r="AH41" s="7">
        <v>3</v>
      </c>
      <c r="AI41" s="7">
        <f t="shared" si="37"/>
        <v>4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8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9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0"/>
        <v>0</v>
      </c>
    </row>
    <row r="42" spans="1:86" x14ac:dyDescent="0.2">
      <c r="A42" s="6"/>
      <c r="B42" s="6"/>
      <c r="C42" s="6"/>
      <c r="D42" s="6" t="s">
        <v>267</v>
      </c>
      <c r="E42" s="3" t="s">
        <v>100</v>
      </c>
      <c r="F42" s="6">
        <f t="shared" si="25"/>
        <v>1</v>
      </c>
      <c r="G42" s="6">
        <f t="shared" si="26"/>
        <v>1</v>
      </c>
      <c r="H42" s="6">
        <f t="shared" si="27"/>
        <v>30</v>
      </c>
      <c r="I42" s="6">
        <f t="shared" si="28"/>
        <v>10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20</v>
      </c>
      <c r="N42" s="6">
        <f t="shared" si="33"/>
        <v>0</v>
      </c>
      <c r="O42" s="6">
        <f t="shared" si="34"/>
        <v>0</v>
      </c>
      <c r="P42" s="7">
        <f t="shared" si="35"/>
        <v>2</v>
      </c>
      <c r="Q42" s="7">
        <f t="shared" si="36"/>
        <v>1</v>
      </c>
      <c r="R42" s="7">
        <v>1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37"/>
        <v>0</v>
      </c>
      <c r="AJ42" s="11">
        <v>10</v>
      </c>
      <c r="AK42" s="10" t="s">
        <v>62</v>
      </c>
      <c r="AL42" s="11"/>
      <c r="AM42" s="10"/>
      <c r="AN42" s="11"/>
      <c r="AO42" s="10"/>
      <c r="AP42" s="11"/>
      <c r="AQ42" s="10"/>
      <c r="AR42" s="7">
        <v>1</v>
      </c>
      <c r="AS42" s="11">
        <v>20</v>
      </c>
      <c r="AT42" s="10" t="s">
        <v>53</v>
      </c>
      <c r="AU42" s="11"/>
      <c r="AV42" s="10"/>
      <c r="AW42" s="11"/>
      <c r="AX42" s="10"/>
      <c r="AY42" s="7">
        <v>1</v>
      </c>
      <c r="AZ42" s="7">
        <f t="shared" si="38"/>
        <v>2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9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0"/>
        <v>0</v>
      </c>
    </row>
    <row r="43" spans="1:86" x14ac:dyDescent="0.2">
      <c r="A43" s="6"/>
      <c r="B43" s="6"/>
      <c r="C43" s="6"/>
      <c r="D43" s="6" t="s">
        <v>268</v>
      </c>
      <c r="E43" s="3" t="s">
        <v>102</v>
      </c>
      <c r="F43" s="6">
        <f t="shared" si="25"/>
        <v>1</v>
      </c>
      <c r="G43" s="6">
        <f t="shared" si="26"/>
        <v>1</v>
      </c>
      <c r="H43" s="6">
        <f t="shared" si="27"/>
        <v>30</v>
      </c>
      <c r="I43" s="6">
        <f t="shared" si="28"/>
        <v>10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20</v>
      </c>
      <c r="N43" s="6">
        <f t="shared" si="33"/>
        <v>0</v>
      </c>
      <c r="O43" s="6">
        <f t="shared" si="34"/>
        <v>0</v>
      </c>
      <c r="P43" s="7">
        <f t="shared" si="35"/>
        <v>2</v>
      </c>
      <c r="Q43" s="7">
        <f t="shared" si="36"/>
        <v>1</v>
      </c>
      <c r="R43" s="7">
        <v>1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37"/>
        <v>0</v>
      </c>
      <c r="AJ43" s="11">
        <v>10</v>
      </c>
      <c r="AK43" s="10" t="s">
        <v>62</v>
      </c>
      <c r="AL43" s="11"/>
      <c r="AM43" s="10"/>
      <c r="AN43" s="11"/>
      <c r="AO43" s="10"/>
      <c r="AP43" s="11"/>
      <c r="AQ43" s="10"/>
      <c r="AR43" s="7">
        <v>1</v>
      </c>
      <c r="AS43" s="11">
        <v>20</v>
      </c>
      <c r="AT43" s="10" t="s">
        <v>53</v>
      </c>
      <c r="AU43" s="11"/>
      <c r="AV43" s="10"/>
      <c r="AW43" s="11"/>
      <c r="AX43" s="10"/>
      <c r="AY43" s="7">
        <v>1</v>
      </c>
      <c r="AZ43" s="7">
        <f t="shared" si="38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9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0"/>
        <v>0</v>
      </c>
    </row>
    <row r="44" spans="1:86" x14ac:dyDescent="0.2">
      <c r="A44" s="6"/>
      <c r="B44" s="6"/>
      <c r="C44" s="6"/>
      <c r="D44" s="6" t="s">
        <v>269</v>
      </c>
      <c r="E44" s="3" t="s">
        <v>104</v>
      </c>
      <c r="F44" s="6">
        <f t="shared" si="25"/>
        <v>1</v>
      </c>
      <c r="G44" s="6">
        <f t="shared" si="26"/>
        <v>1</v>
      </c>
      <c r="H44" s="6">
        <f t="shared" si="27"/>
        <v>60</v>
      </c>
      <c r="I44" s="6">
        <f t="shared" si="28"/>
        <v>20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40</v>
      </c>
      <c r="N44" s="6">
        <f t="shared" si="33"/>
        <v>0</v>
      </c>
      <c r="O44" s="6">
        <f t="shared" si="34"/>
        <v>0</v>
      </c>
      <c r="P44" s="7">
        <f t="shared" si="35"/>
        <v>4</v>
      </c>
      <c r="Q44" s="7">
        <f t="shared" si="36"/>
        <v>3</v>
      </c>
      <c r="R44" s="7">
        <v>3</v>
      </c>
      <c r="S44" s="11">
        <v>20</v>
      </c>
      <c r="T44" s="10" t="s">
        <v>62</v>
      </c>
      <c r="U44" s="11"/>
      <c r="V44" s="10"/>
      <c r="W44" s="11"/>
      <c r="X44" s="10"/>
      <c r="Y44" s="11"/>
      <c r="Z44" s="10"/>
      <c r="AA44" s="7">
        <v>1</v>
      </c>
      <c r="AB44" s="11">
        <v>40</v>
      </c>
      <c r="AC44" s="10" t="s">
        <v>53</v>
      </c>
      <c r="AD44" s="11"/>
      <c r="AE44" s="10"/>
      <c r="AF44" s="11"/>
      <c r="AG44" s="10"/>
      <c r="AH44" s="7">
        <v>3</v>
      </c>
      <c r="AI44" s="7">
        <f t="shared" si="37"/>
        <v>4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38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9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0"/>
        <v>0</v>
      </c>
    </row>
    <row r="45" spans="1:86" x14ac:dyDescent="0.2">
      <c r="A45" s="6">
        <v>8</v>
      </c>
      <c r="B45" s="6">
        <v>1</v>
      </c>
      <c r="C45" s="6"/>
      <c r="D45" s="6"/>
      <c r="E45" s="3" t="s">
        <v>270</v>
      </c>
      <c r="F45" s="6">
        <f>$B$45*COUNTIF(S45:CF45,"e")</f>
        <v>1</v>
      </c>
      <c r="G45" s="6">
        <f>$B$45*COUNTIF(S45:CF45,"z")</f>
        <v>1</v>
      </c>
      <c r="H45" s="6">
        <f t="shared" si="27"/>
        <v>30</v>
      </c>
      <c r="I45" s="6">
        <f t="shared" si="28"/>
        <v>10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20</v>
      </c>
      <c r="N45" s="6">
        <f t="shared" si="33"/>
        <v>0</v>
      </c>
      <c r="O45" s="6">
        <f t="shared" si="34"/>
        <v>0</v>
      </c>
      <c r="P45" s="7">
        <f t="shared" si="35"/>
        <v>2</v>
      </c>
      <c r="Q45" s="7">
        <f t="shared" si="36"/>
        <v>1</v>
      </c>
      <c r="R45" s="7">
        <f>$B$45*1.2</f>
        <v>1.2</v>
      </c>
      <c r="S45" s="11">
        <f>$B$45*10</f>
        <v>10</v>
      </c>
      <c r="T45" s="10" t="s">
        <v>62</v>
      </c>
      <c r="U45" s="11"/>
      <c r="V45" s="10"/>
      <c r="W45" s="11"/>
      <c r="X45" s="10"/>
      <c r="Y45" s="11"/>
      <c r="Z45" s="10"/>
      <c r="AA45" s="7">
        <f>$B$45*1</f>
        <v>1</v>
      </c>
      <c r="AB45" s="11">
        <f>$B$45*20</f>
        <v>20</v>
      </c>
      <c r="AC45" s="10" t="s">
        <v>53</v>
      </c>
      <c r="AD45" s="11"/>
      <c r="AE45" s="10"/>
      <c r="AF45" s="11"/>
      <c r="AG45" s="10"/>
      <c r="AH45" s="7">
        <f>$B$45*1</f>
        <v>1</v>
      </c>
      <c r="AI45" s="7">
        <f t="shared" si="37"/>
        <v>2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38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9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0"/>
        <v>0</v>
      </c>
    </row>
    <row r="46" spans="1:86" x14ac:dyDescent="0.2">
      <c r="A46" s="6">
        <v>9</v>
      </c>
      <c r="B46" s="6">
        <v>1</v>
      </c>
      <c r="C46" s="6"/>
      <c r="D46" s="6"/>
      <c r="E46" s="3" t="s">
        <v>271</v>
      </c>
      <c r="F46" s="6">
        <f>$B$46*COUNTIF(S46:CF46,"e")</f>
        <v>0</v>
      </c>
      <c r="G46" s="6">
        <f>$B$46*COUNTIF(S46:CF46,"z")</f>
        <v>2</v>
      </c>
      <c r="H46" s="6">
        <f t="shared" si="27"/>
        <v>30</v>
      </c>
      <c r="I46" s="6">
        <f t="shared" si="28"/>
        <v>15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15</v>
      </c>
      <c r="N46" s="6">
        <f t="shared" si="33"/>
        <v>0</v>
      </c>
      <c r="O46" s="6">
        <f t="shared" si="34"/>
        <v>0</v>
      </c>
      <c r="P46" s="7">
        <f t="shared" si="35"/>
        <v>2</v>
      </c>
      <c r="Q46" s="7">
        <f t="shared" si="36"/>
        <v>1</v>
      </c>
      <c r="R46" s="7">
        <f>$B$46*1</f>
        <v>1</v>
      </c>
      <c r="S46" s="11">
        <f>$B$46*15</f>
        <v>15</v>
      </c>
      <c r="T46" s="10" t="s">
        <v>53</v>
      </c>
      <c r="U46" s="11"/>
      <c r="V46" s="10"/>
      <c r="W46" s="11"/>
      <c r="X46" s="10"/>
      <c r="Y46" s="11"/>
      <c r="Z46" s="10"/>
      <c r="AA46" s="7">
        <f>$B$46*1</f>
        <v>1</v>
      </c>
      <c r="AB46" s="11">
        <f>$B$46*15</f>
        <v>15</v>
      </c>
      <c r="AC46" s="10" t="s">
        <v>53</v>
      </c>
      <c r="AD46" s="11"/>
      <c r="AE46" s="10"/>
      <c r="AF46" s="11"/>
      <c r="AG46" s="10"/>
      <c r="AH46" s="7">
        <f>$B$46*1</f>
        <v>1</v>
      </c>
      <c r="AI46" s="7">
        <f t="shared" si="37"/>
        <v>2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38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9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0"/>
        <v>0</v>
      </c>
    </row>
    <row r="47" spans="1:86" x14ac:dyDescent="0.2">
      <c r="A47" s="6">
        <v>10</v>
      </c>
      <c r="B47" s="6">
        <v>1</v>
      </c>
      <c r="C47" s="6"/>
      <c r="D47" s="6"/>
      <c r="E47" s="3" t="s">
        <v>272</v>
      </c>
      <c r="F47" s="6">
        <f>$B$47*COUNTIF(S47:CF47,"e")</f>
        <v>0</v>
      </c>
      <c r="G47" s="6">
        <f>$B$47*COUNTIF(S47:CF47,"z")</f>
        <v>2</v>
      </c>
      <c r="H47" s="6">
        <f t="shared" si="27"/>
        <v>30</v>
      </c>
      <c r="I47" s="6">
        <f t="shared" si="28"/>
        <v>15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15</v>
      </c>
      <c r="N47" s="6">
        <f t="shared" si="33"/>
        <v>0</v>
      </c>
      <c r="O47" s="6">
        <f t="shared" si="34"/>
        <v>0</v>
      </c>
      <c r="P47" s="7">
        <f t="shared" si="35"/>
        <v>2</v>
      </c>
      <c r="Q47" s="7">
        <f t="shared" si="36"/>
        <v>1</v>
      </c>
      <c r="R47" s="7">
        <f>$B$47*1</f>
        <v>1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7"/>
        <v>0</v>
      </c>
      <c r="AJ47" s="11">
        <f>$B$47*15</f>
        <v>15</v>
      </c>
      <c r="AK47" s="10" t="s">
        <v>53</v>
      </c>
      <c r="AL47" s="11"/>
      <c r="AM47" s="10"/>
      <c r="AN47" s="11"/>
      <c r="AO47" s="10"/>
      <c r="AP47" s="11"/>
      <c r="AQ47" s="10"/>
      <c r="AR47" s="7">
        <f>$B$47*1</f>
        <v>1</v>
      </c>
      <c r="AS47" s="11">
        <f>$B$47*15</f>
        <v>15</v>
      </c>
      <c r="AT47" s="10" t="s">
        <v>53</v>
      </c>
      <c r="AU47" s="11"/>
      <c r="AV47" s="10"/>
      <c r="AW47" s="11"/>
      <c r="AX47" s="10"/>
      <c r="AY47" s="7">
        <f>$B$47*1</f>
        <v>1</v>
      </c>
      <c r="AZ47" s="7">
        <f t="shared" si="38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39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0"/>
        <v>0</v>
      </c>
    </row>
    <row r="48" spans="1:86" x14ac:dyDescent="0.2">
      <c r="A48" s="6"/>
      <c r="B48" s="6"/>
      <c r="C48" s="6"/>
      <c r="D48" s="6" t="s">
        <v>273</v>
      </c>
      <c r="E48" s="3" t="s">
        <v>274</v>
      </c>
      <c r="F48" s="6">
        <f>COUNTIF(S48:CF48,"e")</f>
        <v>0</v>
      </c>
      <c r="G48" s="6">
        <f>COUNTIF(S48:CF48,"z")</f>
        <v>2</v>
      </c>
      <c r="H48" s="6">
        <f t="shared" si="27"/>
        <v>30</v>
      </c>
      <c r="I48" s="6">
        <f t="shared" si="28"/>
        <v>15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15</v>
      </c>
      <c r="N48" s="6">
        <f t="shared" si="33"/>
        <v>0</v>
      </c>
      <c r="O48" s="6">
        <f t="shared" si="34"/>
        <v>0</v>
      </c>
      <c r="P48" s="7">
        <f t="shared" si="35"/>
        <v>2</v>
      </c>
      <c r="Q48" s="7">
        <f t="shared" si="36"/>
        <v>1</v>
      </c>
      <c r="R48" s="7">
        <v>1</v>
      </c>
      <c r="S48" s="11">
        <v>15</v>
      </c>
      <c r="T48" s="10" t="s">
        <v>53</v>
      </c>
      <c r="U48" s="11"/>
      <c r="V48" s="10"/>
      <c r="W48" s="11"/>
      <c r="X48" s="10"/>
      <c r="Y48" s="11"/>
      <c r="Z48" s="10"/>
      <c r="AA48" s="7">
        <v>1</v>
      </c>
      <c r="AB48" s="11">
        <v>15</v>
      </c>
      <c r="AC48" s="10" t="s">
        <v>53</v>
      </c>
      <c r="AD48" s="11"/>
      <c r="AE48" s="10"/>
      <c r="AF48" s="11"/>
      <c r="AG48" s="10"/>
      <c r="AH48" s="7">
        <v>1</v>
      </c>
      <c r="AI48" s="7">
        <f t="shared" si="37"/>
        <v>2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38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39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0"/>
        <v>0</v>
      </c>
    </row>
    <row r="49" spans="1:86" x14ac:dyDescent="0.2">
      <c r="A49" s="6">
        <v>11</v>
      </c>
      <c r="B49" s="6">
        <v>1</v>
      </c>
      <c r="C49" s="6"/>
      <c r="D49" s="6"/>
      <c r="E49" s="3" t="s">
        <v>275</v>
      </c>
      <c r="F49" s="6">
        <f>$B$49*COUNTIF(S49:CF49,"e")</f>
        <v>0</v>
      </c>
      <c r="G49" s="6">
        <f>$B$49*COUNTIF(S49:CF49,"z")</f>
        <v>2</v>
      </c>
      <c r="H49" s="6">
        <f t="shared" si="27"/>
        <v>30</v>
      </c>
      <c r="I49" s="6">
        <f t="shared" si="28"/>
        <v>15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15</v>
      </c>
      <c r="N49" s="6">
        <f t="shared" si="33"/>
        <v>0</v>
      </c>
      <c r="O49" s="6">
        <f t="shared" si="34"/>
        <v>0</v>
      </c>
      <c r="P49" s="7">
        <f t="shared" si="35"/>
        <v>2</v>
      </c>
      <c r="Q49" s="7">
        <f t="shared" si="36"/>
        <v>1</v>
      </c>
      <c r="R49" s="7">
        <f>$B$49*1</f>
        <v>1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7"/>
        <v>0</v>
      </c>
      <c r="AJ49" s="11">
        <f>$B$49*15</f>
        <v>15</v>
      </c>
      <c r="AK49" s="10" t="s">
        <v>53</v>
      </c>
      <c r="AL49" s="11"/>
      <c r="AM49" s="10"/>
      <c r="AN49" s="11"/>
      <c r="AO49" s="10"/>
      <c r="AP49" s="11"/>
      <c r="AQ49" s="10"/>
      <c r="AR49" s="7">
        <f>$B$49*1</f>
        <v>1</v>
      </c>
      <c r="AS49" s="11">
        <f>$B$49*15</f>
        <v>15</v>
      </c>
      <c r="AT49" s="10" t="s">
        <v>53</v>
      </c>
      <c r="AU49" s="11"/>
      <c r="AV49" s="10"/>
      <c r="AW49" s="11"/>
      <c r="AX49" s="10"/>
      <c r="AY49" s="7">
        <f>$B$49*1</f>
        <v>1</v>
      </c>
      <c r="AZ49" s="7">
        <f t="shared" si="38"/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39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0"/>
        <v>0</v>
      </c>
    </row>
    <row r="50" spans="1:86" x14ac:dyDescent="0.2">
      <c r="A50" s="6">
        <v>4</v>
      </c>
      <c r="B50" s="6">
        <v>1</v>
      </c>
      <c r="C50" s="6"/>
      <c r="D50" s="6"/>
      <c r="E50" s="3" t="s">
        <v>92</v>
      </c>
      <c r="F50" s="6">
        <f>$B$50*COUNTIF(S50:CF50,"e")</f>
        <v>1</v>
      </c>
      <c r="G50" s="6">
        <f>$B$50*COUNTIF(S50:CF50,"z")</f>
        <v>1</v>
      </c>
      <c r="H50" s="6">
        <f t="shared" si="27"/>
        <v>30</v>
      </c>
      <c r="I50" s="6">
        <f t="shared" si="28"/>
        <v>10</v>
      </c>
      <c r="J50" s="6">
        <f t="shared" si="29"/>
        <v>0</v>
      </c>
      <c r="K50" s="6">
        <f t="shared" si="30"/>
        <v>0</v>
      </c>
      <c r="L50" s="6">
        <f t="shared" si="31"/>
        <v>0</v>
      </c>
      <c r="M50" s="6">
        <f t="shared" si="32"/>
        <v>20</v>
      </c>
      <c r="N50" s="6">
        <f t="shared" si="33"/>
        <v>0</v>
      </c>
      <c r="O50" s="6">
        <f t="shared" si="34"/>
        <v>0</v>
      </c>
      <c r="P50" s="7">
        <f t="shared" si="35"/>
        <v>2</v>
      </c>
      <c r="Q50" s="7">
        <f t="shared" si="36"/>
        <v>1</v>
      </c>
      <c r="R50" s="7">
        <f>$B$50*1.2</f>
        <v>1.2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37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38"/>
        <v>0</v>
      </c>
      <c r="BA50" s="11">
        <f>$B$50*10</f>
        <v>10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$B$50*1</f>
        <v>1</v>
      </c>
      <c r="BJ50" s="11">
        <f>$B$50*20</f>
        <v>20</v>
      </c>
      <c r="BK50" s="10" t="s">
        <v>53</v>
      </c>
      <c r="BL50" s="11"/>
      <c r="BM50" s="10"/>
      <c r="BN50" s="11"/>
      <c r="BO50" s="10"/>
      <c r="BP50" s="7">
        <f>$B$50*1</f>
        <v>1</v>
      </c>
      <c r="BQ50" s="7">
        <f t="shared" si="39"/>
        <v>2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0"/>
        <v>0</v>
      </c>
    </row>
    <row r="51" spans="1:86" x14ac:dyDescent="0.2">
      <c r="A51" s="6">
        <v>5</v>
      </c>
      <c r="B51" s="6">
        <v>2</v>
      </c>
      <c r="C51" s="6"/>
      <c r="D51" s="6"/>
      <c r="E51" s="3" t="s">
        <v>93</v>
      </c>
      <c r="F51" s="6">
        <f>$B$51*COUNTIF(S51:CF51,"e")</f>
        <v>2</v>
      </c>
      <c r="G51" s="6">
        <f>$B$51*COUNTIF(S51:CF51,"z")</f>
        <v>2</v>
      </c>
      <c r="H51" s="6">
        <f t="shared" si="27"/>
        <v>60</v>
      </c>
      <c r="I51" s="6">
        <f t="shared" si="28"/>
        <v>20</v>
      </c>
      <c r="J51" s="6">
        <f t="shared" si="29"/>
        <v>0</v>
      </c>
      <c r="K51" s="6">
        <f t="shared" si="30"/>
        <v>0</v>
      </c>
      <c r="L51" s="6">
        <f t="shared" si="31"/>
        <v>0</v>
      </c>
      <c r="M51" s="6">
        <f t="shared" si="32"/>
        <v>40</v>
      </c>
      <c r="N51" s="6">
        <f t="shared" si="33"/>
        <v>0</v>
      </c>
      <c r="O51" s="6">
        <f t="shared" si="34"/>
        <v>0</v>
      </c>
      <c r="P51" s="7">
        <f t="shared" si="35"/>
        <v>4</v>
      </c>
      <c r="Q51" s="7">
        <f t="shared" si="36"/>
        <v>2</v>
      </c>
      <c r="R51" s="7">
        <f>$B$51*1.2</f>
        <v>2.4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37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38"/>
        <v>0</v>
      </c>
      <c r="BA51" s="11">
        <f>$B$51*10</f>
        <v>20</v>
      </c>
      <c r="BB51" s="10" t="s">
        <v>62</v>
      </c>
      <c r="BC51" s="11"/>
      <c r="BD51" s="10"/>
      <c r="BE51" s="11"/>
      <c r="BF51" s="10"/>
      <c r="BG51" s="11"/>
      <c r="BH51" s="10"/>
      <c r="BI51" s="7">
        <f>$B$51*1</f>
        <v>2</v>
      </c>
      <c r="BJ51" s="11">
        <f>$B$51*20</f>
        <v>40</v>
      </c>
      <c r="BK51" s="10" t="s">
        <v>53</v>
      </c>
      <c r="BL51" s="11"/>
      <c r="BM51" s="10"/>
      <c r="BN51" s="11"/>
      <c r="BO51" s="10"/>
      <c r="BP51" s="7">
        <f>$B$51*1</f>
        <v>2</v>
      </c>
      <c r="BQ51" s="7">
        <f t="shared" si="39"/>
        <v>4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0"/>
        <v>0</v>
      </c>
    </row>
    <row r="52" spans="1:86" x14ac:dyDescent="0.2">
      <c r="A52" s="6">
        <v>6</v>
      </c>
      <c r="B52" s="6">
        <v>1</v>
      </c>
      <c r="C52" s="6"/>
      <c r="D52" s="6"/>
      <c r="E52" s="3" t="s">
        <v>94</v>
      </c>
      <c r="F52" s="6">
        <f>$B$52*COUNTIF(S52:CF52,"e")</f>
        <v>1</v>
      </c>
      <c r="G52" s="6">
        <f>$B$52*COUNTIF(S52:CF52,"z")</f>
        <v>1</v>
      </c>
      <c r="H52" s="6">
        <f t="shared" si="27"/>
        <v>30</v>
      </c>
      <c r="I52" s="6">
        <f t="shared" si="28"/>
        <v>10</v>
      </c>
      <c r="J52" s="6">
        <f t="shared" si="29"/>
        <v>0</v>
      </c>
      <c r="K52" s="6">
        <f t="shared" si="30"/>
        <v>0</v>
      </c>
      <c r="L52" s="6">
        <f t="shared" si="31"/>
        <v>0</v>
      </c>
      <c r="M52" s="6">
        <f t="shared" si="32"/>
        <v>20</v>
      </c>
      <c r="N52" s="6">
        <f t="shared" si="33"/>
        <v>0</v>
      </c>
      <c r="O52" s="6">
        <f t="shared" si="34"/>
        <v>0</v>
      </c>
      <c r="P52" s="7">
        <f t="shared" si="35"/>
        <v>2</v>
      </c>
      <c r="Q52" s="7">
        <f t="shared" si="36"/>
        <v>1</v>
      </c>
      <c r="R52" s="7">
        <f>$B$52*1.2</f>
        <v>1.2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37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38"/>
        <v>0</v>
      </c>
      <c r="BA52" s="11">
        <f>$B$52*10</f>
        <v>10</v>
      </c>
      <c r="BB52" s="10" t="s">
        <v>62</v>
      </c>
      <c r="BC52" s="11"/>
      <c r="BD52" s="10"/>
      <c r="BE52" s="11"/>
      <c r="BF52" s="10"/>
      <c r="BG52" s="11"/>
      <c r="BH52" s="10"/>
      <c r="BI52" s="7">
        <f>$B$52*1</f>
        <v>1</v>
      </c>
      <c r="BJ52" s="11">
        <f>$B$52*20</f>
        <v>20</v>
      </c>
      <c r="BK52" s="10" t="s">
        <v>53</v>
      </c>
      <c r="BL52" s="11"/>
      <c r="BM52" s="10"/>
      <c r="BN52" s="11"/>
      <c r="BO52" s="10"/>
      <c r="BP52" s="7">
        <f>$B$52*1</f>
        <v>1</v>
      </c>
      <c r="BQ52" s="7">
        <f t="shared" si="39"/>
        <v>2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0"/>
        <v>0</v>
      </c>
    </row>
    <row r="53" spans="1:86" x14ac:dyDescent="0.2">
      <c r="A53" s="6">
        <v>7</v>
      </c>
      <c r="B53" s="6">
        <v>1</v>
      </c>
      <c r="C53" s="6"/>
      <c r="D53" s="6"/>
      <c r="E53" s="3" t="s">
        <v>107</v>
      </c>
      <c r="F53" s="6">
        <f>$B$53*COUNTIF(S53:CF53,"e")</f>
        <v>1</v>
      </c>
      <c r="G53" s="6">
        <f>$B$53*COUNTIF(S53:CF53,"z")</f>
        <v>1</v>
      </c>
      <c r="H53" s="6">
        <f t="shared" si="27"/>
        <v>30</v>
      </c>
      <c r="I53" s="6">
        <f t="shared" si="28"/>
        <v>10</v>
      </c>
      <c r="J53" s="6">
        <f t="shared" si="29"/>
        <v>0</v>
      </c>
      <c r="K53" s="6">
        <f t="shared" si="30"/>
        <v>0</v>
      </c>
      <c r="L53" s="6">
        <f t="shared" si="31"/>
        <v>0</v>
      </c>
      <c r="M53" s="6">
        <f t="shared" si="32"/>
        <v>20</v>
      </c>
      <c r="N53" s="6">
        <f t="shared" si="33"/>
        <v>0</v>
      </c>
      <c r="O53" s="6">
        <f t="shared" si="34"/>
        <v>0</v>
      </c>
      <c r="P53" s="7">
        <f t="shared" si="35"/>
        <v>1</v>
      </c>
      <c r="Q53" s="7">
        <f t="shared" si="36"/>
        <v>0.67</v>
      </c>
      <c r="R53" s="7">
        <f>$B$53*1</f>
        <v>1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37"/>
        <v>0</v>
      </c>
      <c r="AJ53" s="11"/>
      <c r="AK53" s="10"/>
      <c r="AL53" s="11"/>
      <c r="AM53" s="10"/>
      <c r="AN53" s="11"/>
      <c r="AO53" s="10"/>
      <c r="AP53" s="11"/>
      <c r="AQ53" s="10"/>
      <c r="AR53" s="7"/>
      <c r="AS53" s="11"/>
      <c r="AT53" s="10"/>
      <c r="AU53" s="11"/>
      <c r="AV53" s="10"/>
      <c r="AW53" s="11"/>
      <c r="AX53" s="10"/>
      <c r="AY53" s="7"/>
      <c r="AZ53" s="7">
        <f t="shared" si="38"/>
        <v>0</v>
      </c>
      <c r="BA53" s="11">
        <f>$B$53*10</f>
        <v>10</v>
      </c>
      <c r="BB53" s="10" t="s">
        <v>62</v>
      </c>
      <c r="BC53" s="11"/>
      <c r="BD53" s="10"/>
      <c r="BE53" s="11"/>
      <c r="BF53" s="10"/>
      <c r="BG53" s="11"/>
      <c r="BH53" s="10"/>
      <c r="BI53" s="7">
        <f>$B$53*0.33</f>
        <v>0.33</v>
      </c>
      <c r="BJ53" s="11">
        <f>$B$53*20</f>
        <v>20</v>
      </c>
      <c r="BK53" s="10" t="s">
        <v>53</v>
      </c>
      <c r="BL53" s="11"/>
      <c r="BM53" s="10"/>
      <c r="BN53" s="11"/>
      <c r="BO53" s="10"/>
      <c r="BP53" s="7">
        <f>$B$53*0.67</f>
        <v>0.67</v>
      </c>
      <c r="BQ53" s="7">
        <f t="shared" si="39"/>
        <v>1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40"/>
        <v>0</v>
      </c>
    </row>
    <row r="54" spans="1:86" ht="15.95" customHeight="1" x14ac:dyDescent="0.2">
      <c r="A54" s="6"/>
      <c r="B54" s="6"/>
      <c r="C54" s="6"/>
      <c r="D54" s="6"/>
      <c r="E54" s="6" t="s">
        <v>63</v>
      </c>
      <c r="F54" s="6">
        <f t="shared" ref="F54:AK54" si="41">SUM(F39:F53)</f>
        <v>12</v>
      </c>
      <c r="G54" s="6">
        <f t="shared" si="41"/>
        <v>20</v>
      </c>
      <c r="H54" s="6">
        <f t="shared" si="41"/>
        <v>590</v>
      </c>
      <c r="I54" s="6">
        <f t="shared" si="41"/>
        <v>230</v>
      </c>
      <c r="J54" s="6">
        <f t="shared" si="41"/>
        <v>0</v>
      </c>
      <c r="K54" s="6">
        <f t="shared" si="41"/>
        <v>0</v>
      </c>
      <c r="L54" s="6">
        <f t="shared" si="41"/>
        <v>0</v>
      </c>
      <c r="M54" s="6">
        <f t="shared" si="41"/>
        <v>360</v>
      </c>
      <c r="N54" s="6">
        <f t="shared" si="41"/>
        <v>0</v>
      </c>
      <c r="O54" s="6">
        <f t="shared" si="41"/>
        <v>0</v>
      </c>
      <c r="P54" s="7">
        <f t="shared" si="41"/>
        <v>35</v>
      </c>
      <c r="Q54" s="7">
        <f t="shared" si="41"/>
        <v>19.670000000000002</v>
      </c>
      <c r="R54" s="7">
        <f t="shared" si="41"/>
        <v>22.199999999999996</v>
      </c>
      <c r="S54" s="11">
        <f t="shared" si="41"/>
        <v>110</v>
      </c>
      <c r="T54" s="10">
        <f t="shared" si="41"/>
        <v>0</v>
      </c>
      <c r="U54" s="11">
        <f t="shared" si="41"/>
        <v>0</v>
      </c>
      <c r="V54" s="10">
        <f t="shared" si="41"/>
        <v>0</v>
      </c>
      <c r="W54" s="11">
        <f t="shared" si="41"/>
        <v>0</v>
      </c>
      <c r="X54" s="10">
        <f t="shared" si="41"/>
        <v>0</v>
      </c>
      <c r="Y54" s="11">
        <f t="shared" si="41"/>
        <v>0</v>
      </c>
      <c r="Z54" s="10">
        <f t="shared" si="41"/>
        <v>0</v>
      </c>
      <c r="AA54" s="7">
        <f t="shared" si="41"/>
        <v>6</v>
      </c>
      <c r="AB54" s="11">
        <f t="shared" si="41"/>
        <v>160</v>
      </c>
      <c r="AC54" s="10">
        <f t="shared" si="41"/>
        <v>0</v>
      </c>
      <c r="AD54" s="11">
        <f t="shared" si="41"/>
        <v>0</v>
      </c>
      <c r="AE54" s="10">
        <f t="shared" si="41"/>
        <v>0</v>
      </c>
      <c r="AF54" s="11">
        <f t="shared" si="41"/>
        <v>0</v>
      </c>
      <c r="AG54" s="10">
        <f t="shared" si="41"/>
        <v>0</v>
      </c>
      <c r="AH54" s="7">
        <f t="shared" si="41"/>
        <v>10</v>
      </c>
      <c r="AI54" s="7">
        <f t="shared" si="41"/>
        <v>16</v>
      </c>
      <c r="AJ54" s="11">
        <f t="shared" si="41"/>
        <v>70</v>
      </c>
      <c r="AK54" s="10">
        <f t="shared" si="41"/>
        <v>0</v>
      </c>
      <c r="AL54" s="11">
        <f t="shared" ref="AL54:BQ54" si="42">SUM(AL39:AL53)</f>
        <v>0</v>
      </c>
      <c r="AM54" s="10">
        <f t="shared" si="42"/>
        <v>0</v>
      </c>
      <c r="AN54" s="11">
        <f t="shared" si="42"/>
        <v>0</v>
      </c>
      <c r="AO54" s="10">
        <f t="shared" si="42"/>
        <v>0</v>
      </c>
      <c r="AP54" s="11">
        <f t="shared" si="42"/>
        <v>0</v>
      </c>
      <c r="AQ54" s="10">
        <f t="shared" si="42"/>
        <v>0</v>
      </c>
      <c r="AR54" s="7">
        <f t="shared" si="42"/>
        <v>5</v>
      </c>
      <c r="AS54" s="11">
        <f t="shared" si="42"/>
        <v>100</v>
      </c>
      <c r="AT54" s="10">
        <f t="shared" si="42"/>
        <v>0</v>
      </c>
      <c r="AU54" s="11">
        <f t="shared" si="42"/>
        <v>0</v>
      </c>
      <c r="AV54" s="10">
        <f t="shared" si="42"/>
        <v>0</v>
      </c>
      <c r="AW54" s="11">
        <f t="shared" si="42"/>
        <v>0</v>
      </c>
      <c r="AX54" s="10">
        <f t="shared" si="42"/>
        <v>0</v>
      </c>
      <c r="AY54" s="7">
        <f t="shared" si="42"/>
        <v>5</v>
      </c>
      <c r="AZ54" s="7">
        <f t="shared" si="42"/>
        <v>10</v>
      </c>
      <c r="BA54" s="11">
        <f t="shared" si="42"/>
        <v>50</v>
      </c>
      <c r="BB54" s="10">
        <f t="shared" si="42"/>
        <v>0</v>
      </c>
      <c r="BC54" s="11">
        <f t="shared" si="42"/>
        <v>0</v>
      </c>
      <c r="BD54" s="10">
        <f t="shared" si="42"/>
        <v>0</v>
      </c>
      <c r="BE54" s="11">
        <f t="shared" si="42"/>
        <v>0</v>
      </c>
      <c r="BF54" s="10">
        <f t="shared" si="42"/>
        <v>0</v>
      </c>
      <c r="BG54" s="11">
        <f t="shared" si="42"/>
        <v>0</v>
      </c>
      <c r="BH54" s="10">
        <f t="shared" si="42"/>
        <v>0</v>
      </c>
      <c r="BI54" s="7">
        <f t="shared" si="42"/>
        <v>4.33</v>
      </c>
      <c r="BJ54" s="11">
        <f t="shared" si="42"/>
        <v>100</v>
      </c>
      <c r="BK54" s="10">
        <f t="shared" si="42"/>
        <v>0</v>
      </c>
      <c r="BL54" s="11">
        <f t="shared" si="42"/>
        <v>0</v>
      </c>
      <c r="BM54" s="10">
        <f t="shared" si="42"/>
        <v>0</v>
      </c>
      <c r="BN54" s="11">
        <f t="shared" si="42"/>
        <v>0</v>
      </c>
      <c r="BO54" s="10">
        <f t="shared" si="42"/>
        <v>0</v>
      </c>
      <c r="BP54" s="7">
        <f t="shared" si="42"/>
        <v>4.67</v>
      </c>
      <c r="BQ54" s="7">
        <f t="shared" si="42"/>
        <v>9</v>
      </c>
      <c r="BR54" s="11">
        <f t="shared" ref="BR54:CH54" si="43">SUM(BR39:BR53)</f>
        <v>0</v>
      </c>
      <c r="BS54" s="10">
        <f t="shared" si="43"/>
        <v>0</v>
      </c>
      <c r="BT54" s="11">
        <f t="shared" si="43"/>
        <v>0</v>
      </c>
      <c r="BU54" s="10">
        <f t="shared" si="43"/>
        <v>0</v>
      </c>
      <c r="BV54" s="11">
        <f t="shared" si="43"/>
        <v>0</v>
      </c>
      <c r="BW54" s="10">
        <f t="shared" si="43"/>
        <v>0</v>
      </c>
      <c r="BX54" s="11">
        <f t="shared" si="43"/>
        <v>0</v>
      </c>
      <c r="BY54" s="10">
        <f t="shared" si="43"/>
        <v>0</v>
      </c>
      <c r="BZ54" s="7">
        <f t="shared" si="43"/>
        <v>0</v>
      </c>
      <c r="CA54" s="11">
        <f t="shared" si="43"/>
        <v>0</v>
      </c>
      <c r="CB54" s="10">
        <f t="shared" si="43"/>
        <v>0</v>
      </c>
      <c r="CC54" s="11">
        <f t="shared" si="43"/>
        <v>0</v>
      </c>
      <c r="CD54" s="10">
        <f t="shared" si="43"/>
        <v>0</v>
      </c>
      <c r="CE54" s="11">
        <f t="shared" si="43"/>
        <v>0</v>
      </c>
      <c r="CF54" s="10">
        <f t="shared" si="43"/>
        <v>0</v>
      </c>
      <c r="CG54" s="7">
        <f t="shared" si="43"/>
        <v>0</v>
      </c>
      <c r="CH54" s="7">
        <f t="shared" si="43"/>
        <v>0</v>
      </c>
    </row>
    <row r="55" spans="1:86" ht="20.100000000000001" customHeight="1" x14ac:dyDescent="0.2">
      <c r="A55" s="14" t="s">
        <v>110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4"/>
      <c r="CH55" s="15"/>
    </row>
    <row r="56" spans="1:86" x14ac:dyDescent="0.2">
      <c r="A56" s="13">
        <v>2</v>
      </c>
      <c r="B56" s="13">
        <v>1</v>
      </c>
      <c r="C56" s="13"/>
      <c r="D56" s="6" t="s">
        <v>111</v>
      </c>
      <c r="E56" s="3" t="s">
        <v>112</v>
      </c>
      <c r="F56" s="6">
        <f t="shared" ref="F56:F103" si="44">COUNTIF(S56:CF56,"e")</f>
        <v>0</v>
      </c>
      <c r="G56" s="6">
        <f t="shared" ref="G56:G103" si="45">COUNTIF(S56:CF56,"z")</f>
        <v>1</v>
      </c>
      <c r="H56" s="6">
        <f t="shared" ref="H56:H103" si="46">SUM(I56:O56)</f>
        <v>45</v>
      </c>
      <c r="I56" s="6">
        <f t="shared" ref="I56:I103" si="47">S56+AJ56+BA56+BR56</f>
        <v>45</v>
      </c>
      <c r="J56" s="6">
        <f t="shared" ref="J56:J103" si="48">U56+AL56+BC56+BT56</f>
        <v>0</v>
      </c>
      <c r="K56" s="6">
        <f t="shared" ref="K56:K103" si="49">W56+AN56+BE56+BV56</f>
        <v>0</v>
      </c>
      <c r="L56" s="6">
        <f t="shared" ref="L56:L103" si="50">Y56+AP56+BG56+BX56</f>
        <v>0</v>
      </c>
      <c r="M56" s="6">
        <f t="shared" ref="M56:M103" si="51">AB56+AS56+BJ56+CA56</f>
        <v>0</v>
      </c>
      <c r="N56" s="6">
        <f t="shared" ref="N56:N103" si="52">AD56+AU56+BL56+CC56</f>
        <v>0</v>
      </c>
      <c r="O56" s="6">
        <f t="shared" ref="O56:O103" si="53">AF56+AW56+BN56+CE56</f>
        <v>0</v>
      </c>
      <c r="P56" s="7">
        <f t="shared" ref="P56:P103" si="54">AI56+AZ56+BQ56+CH56</f>
        <v>3</v>
      </c>
      <c r="Q56" s="7">
        <f t="shared" ref="Q56:Q103" si="55">AH56+AY56+BP56+CG56</f>
        <v>0</v>
      </c>
      <c r="R56" s="7">
        <v>1.5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ref="AI56:AI103" si="56">AA56+AH56</f>
        <v>0</v>
      </c>
      <c r="AJ56" s="11">
        <v>45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ref="AZ56:AZ103" si="57">AR56+AY56</f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ref="BQ56:BQ103" si="58">BI56+BP56</f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ref="CH56:CH103" si="59">BZ56+CG56</f>
        <v>0</v>
      </c>
    </row>
    <row r="57" spans="1:86" x14ac:dyDescent="0.2">
      <c r="A57" s="13">
        <v>2</v>
      </c>
      <c r="B57" s="13">
        <v>1</v>
      </c>
      <c r="C57" s="13"/>
      <c r="D57" s="6" t="s">
        <v>113</v>
      </c>
      <c r="E57" s="3" t="s">
        <v>114</v>
      </c>
      <c r="F57" s="6">
        <f t="shared" si="44"/>
        <v>0</v>
      </c>
      <c r="G57" s="6">
        <f t="shared" si="45"/>
        <v>1</v>
      </c>
      <c r="H57" s="6">
        <f t="shared" si="46"/>
        <v>45</v>
      </c>
      <c r="I57" s="6">
        <f t="shared" si="47"/>
        <v>45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0</v>
      </c>
      <c r="P57" s="7">
        <f t="shared" si="54"/>
        <v>3</v>
      </c>
      <c r="Q57" s="7">
        <f t="shared" si="55"/>
        <v>0</v>
      </c>
      <c r="R57" s="7">
        <v>1.5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56"/>
        <v>0</v>
      </c>
      <c r="AJ57" s="11">
        <v>45</v>
      </c>
      <c r="AK57" s="10" t="s">
        <v>53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57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x14ac:dyDescent="0.2">
      <c r="A58" s="13">
        <v>2</v>
      </c>
      <c r="B58" s="13">
        <v>1</v>
      </c>
      <c r="C58" s="13"/>
      <c r="D58" s="6" t="s">
        <v>115</v>
      </c>
      <c r="E58" s="3" t="s">
        <v>116</v>
      </c>
      <c r="F58" s="6">
        <f t="shared" si="44"/>
        <v>0</v>
      </c>
      <c r="G58" s="6">
        <f t="shared" si="45"/>
        <v>1</v>
      </c>
      <c r="H58" s="6">
        <f t="shared" si="46"/>
        <v>45</v>
      </c>
      <c r="I58" s="6">
        <f t="shared" si="47"/>
        <v>45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6">
        <f t="shared" si="53"/>
        <v>0</v>
      </c>
      <c r="P58" s="7">
        <f t="shared" si="54"/>
        <v>3</v>
      </c>
      <c r="Q58" s="7">
        <f t="shared" si="55"/>
        <v>0</v>
      </c>
      <c r="R58" s="7">
        <v>1.5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6"/>
        <v>0</v>
      </c>
      <c r="AJ58" s="11">
        <v>45</v>
      </c>
      <c r="AK58" s="10" t="s">
        <v>53</v>
      </c>
      <c r="AL58" s="11"/>
      <c r="AM58" s="10"/>
      <c r="AN58" s="11"/>
      <c r="AO58" s="10"/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57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58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x14ac:dyDescent="0.2">
      <c r="A59" s="13">
        <v>2</v>
      </c>
      <c r="B59" s="13">
        <v>1</v>
      </c>
      <c r="C59" s="13"/>
      <c r="D59" s="6" t="s">
        <v>117</v>
      </c>
      <c r="E59" s="3" t="s">
        <v>118</v>
      </c>
      <c r="F59" s="6">
        <f t="shared" si="44"/>
        <v>0</v>
      </c>
      <c r="G59" s="6">
        <f t="shared" si="45"/>
        <v>1</v>
      </c>
      <c r="H59" s="6">
        <f t="shared" si="46"/>
        <v>45</v>
      </c>
      <c r="I59" s="6">
        <f t="shared" si="47"/>
        <v>45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0</v>
      </c>
      <c r="O59" s="6">
        <f t="shared" si="53"/>
        <v>0</v>
      </c>
      <c r="P59" s="7">
        <f t="shared" si="54"/>
        <v>3</v>
      </c>
      <c r="Q59" s="7">
        <f t="shared" si="55"/>
        <v>0</v>
      </c>
      <c r="R59" s="7">
        <v>1.5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56"/>
        <v>0</v>
      </c>
      <c r="AJ59" s="11">
        <v>45</v>
      </c>
      <c r="AK59" s="10" t="s">
        <v>53</v>
      </c>
      <c r="AL59" s="11"/>
      <c r="AM59" s="10"/>
      <c r="AN59" s="11"/>
      <c r="AO59" s="10"/>
      <c r="AP59" s="11"/>
      <c r="AQ59" s="10"/>
      <c r="AR59" s="7">
        <v>3</v>
      </c>
      <c r="AS59" s="11"/>
      <c r="AT59" s="10"/>
      <c r="AU59" s="11"/>
      <c r="AV59" s="10"/>
      <c r="AW59" s="11"/>
      <c r="AX59" s="10"/>
      <c r="AY59" s="7"/>
      <c r="AZ59" s="7">
        <f t="shared" si="57"/>
        <v>3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58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x14ac:dyDescent="0.2">
      <c r="A60" s="13">
        <v>1</v>
      </c>
      <c r="B60" s="13">
        <v>1</v>
      </c>
      <c r="C60" s="13"/>
      <c r="D60" s="6" t="s">
        <v>119</v>
      </c>
      <c r="E60" s="3" t="s">
        <v>120</v>
      </c>
      <c r="F60" s="6">
        <f t="shared" si="44"/>
        <v>1</v>
      </c>
      <c r="G60" s="6">
        <f t="shared" si="45"/>
        <v>0</v>
      </c>
      <c r="H60" s="6">
        <f t="shared" si="46"/>
        <v>30</v>
      </c>
      <c r="I60" s="6">
        <f t="shared" si="47"/>
        <v>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30</v>
      </c>
      <c r="O60" s="6">
        <f t="shared" si="53"/>
        <v>0</v>
      </c>
      <c r="P60" s="7">
        <f t="shared" si="54"/>
        <v>3</v>
      </c>
      <c r="Q60" s="7">
        <f t="shared" si="55"/>
        <v>3</v>
      </c>
      <c r="R60" s="7">
        <v>1.2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>
        <v>30</v>
      </c>
      <c r="AE60" s="10" t="s">
        <v>62</v>
      </c>
      <c r="AF60" s="11"/>
      <c r="AG60" s="10"/>
      <c r="AH60" s="7">
        <v>3</v>
      </c>
      <c r="AI60" s="7">
        <f t="shared" si="56"/>
        <v>3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58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x14ac:dyDescent="0.2">
      <c r="A61" s="13">
        <v>1</v>
      </c>
      <c r="B61" s="13">
        <v>1</v>
      </c>
      <c r="C61" s="13"/>
      <c r="D61" s="6" t="s">
        <v>121</v>
      </c>
      <c r="E61" s="3" t="s">
        <v>122</v>
      </c>
      <c r="F61" s="6">
        <f t="shared" si="44"/>
        <v>1</v>
      </c>
      <c r="G61" s="6">
        <f t="shared" si="45"/>
        <v>0</v>
      </c>
      <c r="H61" s="6">
        <f t="shared" si="46"/>
        <v>30</v>
      </c>
      <c r="I61" s="6">
        <f t="shared" si="47"/>
        <v>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0</v>
      </c>
      <c r="N61" s="6">
        <f t="shared" si="52"/>
        <v>30</v>
      </c>
      <c r="O61" s="6">
        <f t="shared" si="53"/>
        <v>0</v>
      </c>
      <c r="P61" s="7">
        <f t="shared" si="54"/>
        <v>3</v>
      </c>
      <c r="Q61" s="7">
        <f t="shared" si="55"/>
        <v>3</v>
      </c>
      <c r="R61" s="7">
        <v>1.2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>
        <v>30</v>
      </c>
      <c r="AE61" s="10" t="s">
        <v>62</v>
      </c>
      <c r="AF61" s="11"/>
      <c r="AG61" s="10"/>
      <c r="AH61" s="7">
        <v>3</v>
      </c>
      <c r="AI61" s="7">
        <f t="shared" si="56"/>
        <v>3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58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x14ac:dyDescent="0.2">
      <c r="A62" s="13">
        <v>8</v>
      </c>
      <c r="B62" s="13">
        <v>1</v>
      </c>
      <c r="C62" s="13"/>
      <c r="D62" s="6" t="s">
        <v>276</v>
      </c>
      <c r="E62" s="3" t="s">
        <v>277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1.2</v>
      </c>
      <c r="S62" s="11">
        <v>10</v>
      </c>
      <c r="T62" s="10" t="s">
        <v>62</v>
      </c>
      <c r="U62" s="11"/>
      <c r="V62" s="10"/>
      <c r="W62" s="11"/>
      <c r="X62" s="10"/>
      <c r="Y62" s="11"/>
      <c r="Z62" s="10"/>
      <c r="AA62" s="7">
        <v>1</v>
      </c>
      <c r="AB62" s="11">
        <v>20</v>
      </c>
      <c r="AC62" s="10" t="s">
        <v>53</v>
      </c>
      <c r="AD62" s="11"/>
      <c r="AE62" s="10"/>
      <c r="AF62" s="11"/>
      <c r="AG62" s="10"/>
      <c r="AH62" s="7">
        <v>1</v>
      </c>
      <c r="AI62" s="7">
        <f t="shared" si="56"/>
        <v>2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58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x14ac:dyDescent="0.2">
      <c r="A63" s="13">
        <v>8</v>
      </c>
      <c r="B63" s="13">
        <v>1</v>
      </c>
      <c r="C63" s="13"/>
      <c r="D63" s="6" t="s">
        <v>278</v>
      </c>
      <c r="E63" s="3" t="s">
        <v>279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1.2</v>
      </c>
      <c r="S63" s="11">
        <v>10</v>
      </c>
      <c r="T63" s="10" t="s">
        <v>62</v>
      </c>
      <c r="U63" s="11"/>
      <c r="V63" s="10"/>
      <c r="W63" s="11"/>
      <c r="X63" s="10"/>
      <c r="Y63" s="11"/>
      <c r="Z63" s="10"/>
      <c r="AA63" s="7">
        <v>1</v>
      </c>
      <c r="AB63" s="11">
        <v>20</v>
      </c>
      <c r="AC63" s="10" t="s">
        <v>53</v>
      </c>
      <c r="AD63" s="11"/>
      <c r="AE63" s="10"/>
      <c r="AF63" s="11"/>
      <c r="AG63" s="10"/>
      <c r="AH63" s="7">
        <v>1</v>
      </c>
      <c r="AI63" s="7">
        <f t="shared" si="56"/>
        <v>2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/>
      <c r="BB63" s="10"/>
      <c r="BC63" s="11"/>
      <c r="BD63" s="10"/>
      <c r="BE63" s="11"/>
      <c r="BF63" s="10"/>
      <c r="BG63" s="11"/>
      <c r="BH63" s="10"/>
      <c r="BI63" s="7"/>
      <c r="BJ63" s="11"/>
      <c r="BK63" s="10"/>
      <c r="BL63" s="11"/>
      <c r="BM63" s="10"/>
      <c r="BN63" s="11"/>
      <c r="BO63" s="10"/>
      <c r="BP63" s="7"/>
      <c r="BQ63" s="7">
        <f t="shared" si="58"/>
        <v>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x14ac:dyDescent="0.2">
      <c r="A64" s="13">
        <v>9</v>
      </c>
      <c r="B64" s="13">
        <v>1</v>
      </c>
      <c r="C64" s="13"/>
      <c r="D64" s="6" t="s">
        <v>280</v>
      </c>
      <c r="E64" s="3" t="s">
        <v>281</v>
      </c>
      <c r="F64" s="6">
        <f t="shared" si="44"/>
        <v>0</v>
      </c>
      <c r="G64" s="6">
        <f t="shared" si="45"/>
        <v>2</v>
      </c>
      <c r="H64" s="6">
        <f t="shared" si="46"/>
        <v>30</v>
      </c>
      <c r="I64" s="6">
        <f t="shared" si="47"/>
        <v>15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15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</v>
      </c>
      <c r="S64" s="11">
        <v>15</v>
      </c>
      <c r="T64" s="10" t="s">
        <v>53</v>
      </c>
      <c r="U64" s="11"/>
      <c r="V64" s="10"/>
      <c r="W64" s="11"/>
      <c r="X64" s="10"/>
      <c r="Y64" s="11"/>
      <c r="Z64" s="10"/>
      <c r="AA64" s="7">
        <v>1</v>
      </c>
      <c r="AB64" s="11">
        <v>15</v>
      </c>
      <c r="AC64" s="10" t="s">
        <v>53</v>
      </c>
      <c r="AD64" s="11"/>
      <c r="AE64" s="10"/>
      <c r="AF64" s="11"/>
      <c r="AG64" s="10"/>
      <c r="AH64" s="7">
        <v>1</v>
      </c>
      <c r="AI64" s="7">
        <f t="shared" si="56"/>
        <v>2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/>
      <c r="BB64" s="10"/>
      <c r="BC64" s="11"/>
      <c r="BD64" s="10"/>
      <c r="BE64" s="11"/>
      <c r="BF64" s="10"/>
      <c r="BG64" s="11"/>
      <c r="BH64" s="10"/>
      <c r="BI64" s="7"/>
      <c r="BJ64" s="11"/>
      <c r="BK64" s="10"/>
      <c r="BL64" s="11"/>
      <c r="BM64" s="10"/>
      <c r="BN64" s="11"/>
      <c r="BO64" s="10"/>
      <c r="BP64" s="7"/>
      <c r="BQ64" s="7">
        <f t="shared" si="58"/>
        <v>0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x14ac:dyDescent="0.2">
      <c r="A65" s="13">
        <v>9</v>
      </c>
      <c r="B65" s="13">
        <v>1</v>
      </c>
      <c r="C65" s="13"/>
      <c r="D65" s="6" t="s">
        <v>282</v>
      </c>
      <c r="E65" s="3" t="s">
        <v>283</v>
      </c>
      <c r="F65" s="6">
        <f t="shared" si="44"/>
        <v>0</v>
      </c>
      <c r="G65" s="6">
        <f t="shared" si="45"/>
        <v>2</v>
      </c>
      <c r="H65" s="6">
        <f t="shared" si="46"/>
        <v>30</v>
      </c>
      <c r="I65" s="6">
        <f t="shared" si="47"/>
        <v>15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15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</v>
      </c>
      <c r="S65" s="11">
        <v>15</v>
      </c>
      <c r="T65" s="10" t="s">
        <v>53</v>
      </c>
      <c r="U65" s="11"/>
      <c r="V65" s="10"/>
      <c r="W65" s="11"/>
      <c r="X65" s="10"/>
      <c r="Y65" s="11"/>
      <c r="Z65" s="10"/>
      <c r="AA65" s="7">
        <v>1</v>
      </c>
      <c r="AB65" s="11">
        <v>15</v>
      </c>
      <c r="AC65" s="10" t="s">
        <v>53</v>
      </c>
      <c r="AD65" s="11"/>
      <c r="AE65" s="10"/>
      <c r="AF65" s="11"/>
      <c r="AG65" s="10"/>
      <c r="AH65" s="7">
        <v>1</v>
      </c>
      <c r="AI65" s="7">
        <f t="shared" si="56"/>
        <v>2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58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x14ac:dyDescent="0.2">
      <c r="A66" s="13">
        <v>10</v>
      </c>
      <c r="B66" s="13">
        <v>1</v>
      </c>
      <c r="C66" s="13"/>
      <c r="D66" s="6" t="s">
        <v>284</v>
      </c>
      <c r="E66" s="3" t="s">
        <v>285</v>
      </c>
      <c r="F66" s="6">
        <f t="shared" si="44"/>
        <v>0</v>
      </c>
      <c r="G66" s="6">
        <f t="shared" si="45"/>
        <v>2</v>
      </c>
      <c r="H66" s="6">
        <f t="shared" si="46"/>
        <v>30</v>
      </c>
      <c r="I66" s="6">
        <f t="shared" si="47"/>
        <v>15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15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>
        <v>15</v>
      </c>
      <c r="AK66" s="10" t="s">
        <v>53</v>
      </c>
      <c r="AL66" s="11"/>
      <c r="AM66" s="10"/>
      <c r="AN66" s="11"/>
      <c r="AO66" s="10"/>
      <c r="AP66" s="11"/>
      <c r="AQ66" s="10"/>
      <c r="AR66" s="7">
        <v>1</v>
      </c>
      <c r="AS66" s="11">
        <v>15</v>
      </c>
      <c r="AT66" s="10" t="s">
        <v>53</v>
      </c>
      <c r="AU66" s="11"/>
      <c r="AV66" s="10"/>
      <c r="AW66" s="11"/>
      <c r="AX66" s="10"/>
      <c r="AY66" s="7">
        <v>1</v>
      </c>
      <c r="AZ66" s="7">
        <f t="shared" si="57"/>
        <v>2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58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x14ac:dyDescent="0.2">
      <c r="A67" s="13">
        <v>10</v>
      </c>
      <c r="B67" s="13">
        <v>1</v>
      </c>
      <c r="C67" s="13"/>
      <c r="D67" s="6" t="s">
        <v>286</v>
      </c>
      <c r="E67" s="3" t="s">
        <v>287</v>
      </c>
      <c r="F67" s="6">
        <f t="shared" si="44"/>
        <v>0</v>
      </c>
      <c r="G67" s="6">
        <f t="shared" si="45"/>
        <v>2</v>
      </c>
      <c r="H67" s="6">
        <f t="shared" si="46"/>
        <v>30</v>
      </c>
      <c r="I67" s="6">
        <f t="shared" si="47"/>
        <v>15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15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>
        <v>15</v>
      </c>
      <c r="AK67" s="10" t="s">
        <v>53</v>
      </c>
      <c r="AL67" s="11"/>
      <c r="AM67" s="10"/>
      <c r="AN67" s="11"/>
      <c r="AO67" s="10"/>
      <c r="AP67" s="11"/>
      <c r="AQ67" s="10"/>
      <c r="AR67" s="7">
        <v>1</v>
      </c>
      <c r="AS67" s="11">
        <v>15</v>
      </c>
      <c r="AT67" s="10" t="s">
        <v>53</v>
      </c>
      <c r="AU67" s="11"/>
      <c r="AV67" s="10"/>
      <c r="AW67" s="11"/>
      <c r="AX67" s="10"/>
      <c r="AY67" s="7">
        <v>1</v>
      </c>
      <c r="AZ67" s="7">
        <f t="shared" si="57"/>
        <v>2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58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x14ac:dyDescent="0.2">
      <c r="A68" s="13">
        <v>11</v>
      </c>
      <c r="B68" s="13">
        <v>1</v>
      </c>
      <c r="C68" s="13"/>
      <c r="D68" s="6" t="s">
        <v>288</v>
      </c>
      <c r="E68" s="3" t="s">
        <v>289</v>
      </c>
      <c r="F68" s="6">
        <f t="shared" si="44"/>
        <v>0</v>
      </c>
      <c r="G68" s="6">
        <f t="shared" si="45"/>
        <v>2</v>
      </c>
      <c r="H68" s="6">
        <f t="shared" si="46"/>
        <v>30</v>
      </c>
      <c r="I68" s="6">
        <f t="shared" si="47"/>
        <v>15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15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>
        <v>15</v>
      </c>
      <c r="AK68" s="10" t="s">
        <v>53</v>
      </c>
      <c r="AL68" s="11"/>
      <c r="AM68" s="10"/>
      <c r="AN68" s="11"/>
      <c r="AO68" s="10"/>
      <c r="AP68" s="11"/>
      <c r="AQ68" s="10"/>
      <c r="AR68" s="7">
        <v>1</v>
      </c>
      <c r="AS68" s="11">
        <v>15</v>
      </c>
      <c r="AT68" s="10" t="s">
        <v>53</v>
      </c>
      <c r="AU68" s="11"/>
      <c r="AV68" s="10"/>
      <c r="AW68" s="11"/>
      <c r="AX68" s="10"/>
      <c r="AY68" s="7">
        <v>1</v>
      </c>
      <c r="AZ68" s="7">
        <f t="shared" si="57"/>
        <v>2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58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x14ac:dyDescent="0.2">
      <c r="A69" s="13">
        <v>11</v>
      </c>
      <c r="B69" s="13">
        <v>1</v>
      </c>
      <c r="C69" s="13"/>
      <c r="D69" s="6" t="s">
        <v>290</v>
      </c>
      <c r="E69" s="3" t="s">
        <v>291</v>
      </c>
      <c r="F69" s="6">
        <f t="shared" si="44"/>
        <v>0</v>
      </c>
      <c r="G69" s="6">
        <f t="shared" si="45"/>
        <v>2</v>
      </c>
      <c r="H69" s="6">
        <f t="shared" si="46"/>
        <v>30</v>
      </c>
      <c r="I69" s="6">
        <f t="shared" si="47"/>
        <v>15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15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>
        <v>15</v>
      </c>
      <c r="AK69" s="10" t="s">
        <v>53</v>
      </c>
      <c r="AL69" s="11"/>
      <c r="AM69" s="10"/>
      <c r="AN69" s="11"/>
      <c r="AO69" s="10"/>
      <c r="AP69" s="11"/>
      <c r="AQ69" s="10"/>
      <c r="AR69" s="7">
        <v>1</v>
      </c>
      <c r="AS69" s="11">
        <v>15</v>
      </c>
      <c r="AT69" s="10" t="s">
        <v>53</v>
      </c>
      <c r="AU69" s="11"/>
      <c r="AV69" s="10"/>
      <c r="AW69" s="11"/>
      <c r="AX69" s="10"/>
      <c r="AY69" s="7">
        <v>1</v>
      </c>
      <c r="AZ69" s="7">
        <f t="shared" si="57"/>
        <v>2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58"/>
        <v>0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x14ac:dyDescent="0.2">
      <c r="A70" s="13">
        <v>4</v>
      </c>
      <c r="B70" s="13">
        <v>1</v>
      </c>
      <c r="C70" s="13"/>
      <c r="D70" s="6" t="s">
        <v>292</v>
      </c>
      <c r="E70" s="3" t="s">
        <v>132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x14ac:dyDescent="0.2">
      <c r="A71" s="13">
        <v>4</v>
      </c>
      <c r="B71" s="13">
        <v>1</v>
      </c>
      <c r="C71" s="13"/>
      <c r="D71" s="6" t="s">
        <v>293</v>
      </c>
      <c r="E71" s="3" t="s">
        <v>134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x14ac:dyDescent="0.2">
      <c r="A72" s="13">
        <v>4</v>
      </c>
      <c r="B72" s="13">
        <v>1</v>
      </c>
      <c r="C72" s="13"/>
      <c r="D72" s="6" t="s">
        <v>294</v>
      </c>
      <c r="E72" s="3" t="s">
        <v>151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x14ac:dyDescent="0.2">
      <c r="A73" s="13">
        <v>4</v>
      </c>
      <c r="B73" s="13">
        <v>1</v>
      </c>
      <c r="C73" s="13"/>
      <c r="D73" s="6" t="s">
        <v>295</v>
      </c>
      <c r="E73" s="3" t="s">
        <v>136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x14ac:dyDescent="0.2">
      <c r="A74" s="13">
        <v>4</v>
      </c>
      <c r="B74" s="13">
        <v>1</v>
      </c>
      <c r="C74" s="13"/>
      <c r="D74" s="6" t="s">
        <v>296</v>
      </c>
      <c r="E74" s="3" t="s">
        <v>138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x14ac:dyDescent="0.2">
      <c r="A75" s="13">
        <v>4</v>
      </c>
      <c r="B75" s="13">
        <v>1</v>
      </c>
      <c r="C75" s="13"/>
      <c r="D75" s="6" t="s">
        <v>297</v>
      </c>
      <c r="E75" s="3" t="s">
        <v>141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x14ac:dyDescent="0.2">
      <c r="A76" s="13">
        <v>4</v>
      </c>
      <c r="B76" s="13">
        <v>1</v>
      </c>
      <c r="C76" s="13"/>
      <c r="D76" s="6" t="s">
        <v>298</v>
      </c>
      <c r="E76" s="3" t="s">
        <v>124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x14ac:dyDescent="0.2">
      <c r="A77" s="13">
        <v>4</v>
      </c>
      <c r="B77" s="13">
        <v>1</v>
      </c>
      <c r="C77" s="13"/>
      <c r="D77" s="6" t="s">
        <v>299</v>
      </c>
      <c r="E77" s="3" t="s">
        <v>149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x14ac:dyDescent="0.2">
      <c r="A78" s="13">
        <v>4</v>
      </c>
      <c r="B78" s="13">
        <v>1</v>
      </c>
      <c r="C78" s="13"/>
      <c r="D78" s="6" t="s">
        <v>300</v>
      </c>
      <c r="E78" s="3" t="s">
        <v>143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x14ac:dyDescent="0.2">
      <c r="A79" s="13">
        <v>4</v>
      </c>
      <c r="B79" s="13">
        <v>1</v>
      </c>
      <c r="C79" s="13"/>
      <c r="D79" s="6" t="s">
        <v>301</v>
      </c>
      <c r="E79" s="3" t="s">
        <v>128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x14ac:dyDescent="0.2">
      <c r="A80" s="13">
        <v>4</v>
      </c>
      <c r="B80" s="13">
        <v>1</v>
      </c>
      <c r="C80" s="13"/>
      <c r="D80" s="6" t="s">
        <v>302</v>
      </c>
      <c r="E80" s="3" t="s">
        <v>130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x14ac:dyDescent="0.2">
      <c r="A81" s="13">
        <v>4</v>
      </c>
      <c r="B81" s="13">
        <v>1</v>
      </c>
      <c r="C81" s="13"/>
      <c r="D81" s="6" t="s">
        <v>303</v>
      </c>
      <c r="E81" s="3" t="s">
        <v>145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</v>
      </c>
      <c r="R81" s="7">
        <v>1.2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x14ac:dyDescent="0.2">
      <c r="A82" s="13">
        <v>4</v>
      </c>
      <c r="B82" s="13">
        <v>1</v>
      </c>
      <c r="C82" s="13"/>
      <c r="D82" s="6" t="s">
        <v>304</v>
      </c>
      <c r="E82" s="3" t="s">
        <v>147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</v>
      </c>
      <c r="R82" s="7">
        <v>1.2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x14ac:dyDescent="0.2">
      <c r="A83" s="13">
        <v>4</v>
      </c>
      <c r="B83" s="13">
        <v>1</v>
      </c>
      <c r="C83" s="13"/>
      <c r="D83" s="6" t="s">
        <v>305</v>
      </c>
      <c r="E83" s="3" t="s">
        <v>126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x14ac:dyDescent="0.2">
      <c r="A84" s="13">
        <v>5</v>
      </c>
      <c r="B84" s="13">
        <v>2</v>
      </c>
      <c r="C84" s="13"/>
      <c r="D84" s="6" t="s">
        <v>306</v>
      </c>
      <c r="E84" s="3" t="s">
        <v>155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x14ac:dyDescent="0.2">
      <c r="A85" s="13">
        <v>5</v>
      </c>
      <c r="B85" s="13">
        <v>2</v>
      </c>
      <c r="C85" s="13"/>
      <c r="D85" s="6" t="s">
        <v>307</v>
      </c>
      <c r="E85" s="3" t="s">
        <v>153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x14ac:dyDescent="0.2">
      <c r="A86" s="13">
        <v>5</v>
      </c>
      <c r="B86" s="13">
        <v>2</v>
      </c>
      <c r="C86" s="13"/>
      <c r="D86" s="6" t="s">
        <v>308</v>
      </c>
      <c r="E86" s="3" t="s">
        <v>157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x14ac:dyDescent="0.2">
      <c r="A87" s="13">
        <v>5</v>
      </c>
      <c r="B87" s="13">
        <v>2</v>
      </c>
      <c r="C87" s="13"/>
      <c r="D87" s="6" t="s">
        <v>309</v>
      </c>
      <c r="E87" s="3" t="s">
        <v>161</v>
      </c>
      <c r="F87" s="6">
        <f t="shared" si="44"/>
        <v>1</v>
      </c>
      <c r="G87" s="6">
        <f t="shared" si="45"/>
        <v>1</v>
      </c>
      <c r="H87" s="6">
        <f t="shared" si="46"/>
        <v>30</v>
      </c>
      <c r="I87" s="6">
        <f t="shared" si="47"/>
        <v>10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20</v>
      </c>
      <c r="N87" s="6">
        <f t="shared" si="52"/>
        <v>0</v>
      </c>
      <c r="O87" s="6">
        <f t="shared" si="53"/>
        <v>0</v>
      </c>
      <c r="P87" s="7">
        <f t="shared" si="54"/>
        <v>2</v>
      </c>
      <c r="Q87" s="7">
        <f t="shared" si="55"/>
        <v>1</v>
      </c>
      <c r="R87" s="7">
        <v>1.2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56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57"/>
        <v>0</v>
      </c>
      <c r="BA87" s="11">
        <v>10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58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59"/>
        <v>0</v>
      </c>
    </row>
    <row r="88" spans="1:86" x14ac:dyDescent="0.2">
      <c r="A88" s="13">
        <v>5</v>
      </c>
      <c r="B88" s="13">
        <v>2</v>
      </c>
      <c r="C88" s="13"/>
      <c r="D88" s="6" t="s">
        <v>310</v>
      </c>
      <c r="E88" s="3" t="s">
        <v>163</v>
      </c>
      <c r="F88" s="6">
        <f t="shared" si="44"/>
        <v>1</v>
      </c>
      <c r="G88" s="6">
        <f t="shared" si="45"/>
        <v>1</v>
      </c>
      <c r="H88" s="6">
        <f t="shared" si="46"/>
        <v>30</v>
      </c>
      <c r="I88" s="6">
        <f t="shared" si="47"/>
        <v>10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20</v>
      </c>
      <c r="N88" s="6">
        <f t="shared" si="52"/>
        <v>0</v>
      </c>
      <c r="O88" s="6">
        <f t="shared" si="53"/>
        <v>0</v>
      </c>
      <c r="P88" s="7">
        <f t="shared" si="54"/>
        <v>2</v>
      </c>
      <c r="Q88" s="7">
        <f t="shared" si="55"/>
        <v>1</v>
      </c>
      <c r="R88" s="7">
        <v>1.2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56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57"/>
        <v>0</v>
      </c>
      <c r="BA88" s="11">
        <v>10</v>
      </c>
      <c r="BB88" s="10" t="s">
        <v>62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53</v>
      </c>
      <c r="BL88" s="11"/>
      <c r="BM88" s="10"/>
      <c r="BN88" s="11"/>
      <c r="BO88" s="10"/>
      <c r="BP88" s="7">
        <v>1</v>
      </c>
      <c r="BQ88" s="7">
        <f t="shared" si="58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59"/>
        <v>0</v>
      </c>
    </row>
    <row r="89" spans="1:86" x14ac:dyDescent="0.2">
      <c r="A89" s="13">
        <v>5</v>
      </c>
      <c r="B89" s="13">
        <v>2</v>
      </c>
      <c r="C89" s="13"/>
      <c r="D89" s="6" t="s">
        <v>311</v>
      </c>
      <c r="E89" s="3" t="s">
        <v>167</v>
      </c>
      <c r="F89" s="6">
        <f t="shared" si="44"/>
        <v>1</v>
      </c>
      <c r="G89" s="6">
        <f t="shared" si="45"/>
        <v>1</v>
      </c>
      <c r="H89" s="6">
        <f t="shared" si="46"/>
        <v>30</v>
      </c>
      <c r="I89" s="6">
        <f t="shared" si="47"/>
        <v>10</v>
      </c>
      <c r="J89" s="6">
        <f t="shared" si="48"/>
        <v>0</v>
      </c>
      <c r="K89" s="6">
        <f t="shared" si="49"/>
        <v>0</v>
      </c>
      <c r="L89" s="6">
        <f t="shared" si="50"/>
        <v>0</v>
      </c>
      <c r="M89" s="6">
        <f t="shared" si="51"/>
        <v>20</v>
      </c>
      <c r="N89" s="6">
        <f t="shared" si="52"/>
        <v>0</v>
      </c>
      <c r="O89" s="6">
        <f t="shared" si="53"/>
        <v>0</v>
      </c>
      <c r="P89" s="7">
        <f t="shared" si="54"/>
        <v>2</v>
      </c>
      <c r="Q89" s="7">
        <f t="shared" si="55"/>
        <v>1</v>
      </c>
      <c r="R89" s="7">
        <v>1.2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56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57"/>
        <v>0</v>
      </c>
      <c r="BA89" s="11">
        <v>10</v>
      </c>
      <c r="BB89" s="10" t="s">
        <v>62</v>
      </c>
      <c r="BC89" s="11"/>
      <c r="BD89" s="10"/>
      <c r="BE89" s="11"/>
      <c r="BF89" s="10"/>
      <c r="BG89" s="11"/>
      <c r="BH89" s="10"/>
      <c r="BI89" s="7">
        <v>1</v>
      </c>
      <c r="BJ89" s="11">
        <v>20</v>
      </c>
      <c r="BK89" s="10" t="s">
        <v>53</v>
      </c>
      <c r="BL89" s="11"/>
      <c r="BM89" s="10"/>
      <c r="BN89" s="11"/>
      <c r="BO89" s="10"/>
      <c r="BP89" s="7">
        <v>1</v>
      </c>
      <c r="BQ89" s="7">
        <f t="shared" si="58"/>
        <v>2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59"/>
        <v>0</v>
      </c>
    </row>
    <row r="90" spans="1:86" x14ac:dyDescent="0.2">
      <c r="A90" s="13">
        <v>5</v>
      </c>
      <c r="B90" s="13">
        <v>2</v>
      </c>
      <c r="C90" s="13"/>
      <c r="D90" s="6" t="s">
        <v>312</v>
      </c>
      <c r="E90" s="3" t="s">
        <v>159</v>
      </c>
      <c r="F90" s="6">
        <f t="shared" si="44"/>
        <v>1</v>
      </c>
      <c r="G90" s="6">
        <f t="shared" si="45"/>
        <v>1</v>
      </c>
      <c r="H90" s="6">
        <f t="shared" si="46"/>
        <v>30</v>
      </c>
      <c r="I90" s="6">
        <f t="shared" si="47"/>
        <v>10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20</v>
      </c>
      <c r="N90" s="6">
        <f t="shared" si="52"/>
        <v>0</v>
      </c>
      <c r="O90" s="6">
        <f t="shared" si="53"/>
        <v>0</v>
      </c>
      <c r="P90" s="7">
        <f t="shared" si="54"/>
        <v>2</v>
      </c>
      <c r="Q90" s="7">
        <f t="shared" si="55"/>
        <v>1</v>
      </c>
      <c r="R90" s="7">
        <v>1.2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56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57"/>
        <v>0</v>
      </c>
      <c r="BA90" s="11">
        <v>10</v>
      </c>
      <c r="BB90" s="10" t="s">
        <v>62</v>
      </c>
      <c r="BC90" s="11"/>
      <c r="BD90" s="10"/>
      <c r="BE90" s="11"/>
      <c r="BF90" s="10"/>
      <c r="BG90" s="11"/>
      <c r="BH90" s="10"/>
      <c r="BI90" s="7">
        <v>1</v>
      </c>
      <c r="BJ90" s="11">
        <v>20</v>
      </c>
      <c r="BK90" s="10" t="s">
        <v>53</v>
      </c>
      <c r="BL90" s="11"/>
      <c r="BM90" s="10"/>
      <c r="BN90" s="11"/>
      <c r="BO90" s="10"/>
      <c r="BP90" s="7">
        <v>1</v>
      </c>
      <c r="BQ90" s="7">
        <f t="shared" si="58"/>
        <v>2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59"/>
        <v>0</v>
      </c>
    </row>
    <row r="91" spans="1:86" x14ac:dyDescent="0.2">
      <c r="A91" s="13">
        <v>5</v>
      </c>
      <c r="B91" s="13">
        <v>2</v>
      </c>
      <c r="C91" s="13"/>
      <c r="D91" s="6" t="s">
        <v>313</v>
      </c>
      <c r="E91" s="3" t="s">
        <v>165</v>
      </c>
      <c r="F91" s="6">
        <f t="shared" si="44"/>
        <v>1</v>
      </c>
      <c r="G91" s="6">
        <f t="shared" si="45"/>
        <v>1</v>
      </c>
      <c r="H91" s="6">
        <f t="shared" si="46"/>
        <v>30</v>
      </c>
      <c r="I91" s="6">
        <f t="shared" si="47"/>
        <v>10</v>
      </c>
      <c r="J91" s="6">
        <f t="shared" si="48"/>
        <v>0</v>
      </c>
      <c r="K91" s="6">
        <f t="shared" si="49"/>
        <v>0</v>
      </c>
      <c r="L91" s="6">
        <f t="shared" si="50"/>
        <v>0</v>
      </c>
      <c r="M91" s="6">
        <f t="shared" si="51"/>
        <v>20</v>
      </c>
      <c r="N91" s="6">
        <f t="shared" si="52"/>
        <v>0</v>
      </c>
      <c r="O91" s="6">
        <f t="shared" si="53"/>
        <v>0</v>
      </c>
      <c r="P91" s="7">
        <f t="shared" si="54"/>
        <v>2</v>
      </c>
      <c r="Q91" s="7">
        <f t="shared" si="55"/>
        <v>1</v>
      </c>
      <c r="R91" s="7">
        <v>1.2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56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57"/>
        <v>0</v>
      </c>
      <c r="BA91" s="11">
        <v>10</v>
      </c>
      <c r="BB91" s="10" t="s">
        <v>62</v>
      </c>
      <c r="BC91" s="11"/>
      <c r="BD91" s="10"/>
      <c r="BE91" s="11"/>
      <c r="BF91" s="10"/>
      <c r="BG91" s="11"/>
      <c r="BH91" s="10"/>
      <c r="BI91" s="7">
        <v>1</v>
      </c>
      <c r="BJ91" s="11">
        <v>20</v>
      </c>
      <c r="BK91" s="10" t="s">
        <v>53</v>
      </c>
      <c r="BL91" s="11"/>
      <c r="BM91" s="10"/>
      <c r="BN91" s="11"/>
      <c r="BO91" s="10"/>
      <c r="BP91" s="7">
        <v>1</v>
      </c>
      <c r="BQ91" s="7">
        <f t="shared" si="58"/>
        <v>2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59"/>
        <v>0</v>
      </c>
    </row>
    <row r="92" spans="1:86" x14ac:dyDescent="0.2">
      <c r="A92" s="13">
        <v>6</v>
      </c>
      <c r="B92" s="13">
        <v>1</v>
      </c>
      <c r="C92" s="13"/>
      <c r="D92" s="6" t="s">
        <v>314</v>
      </c>
      <c r="E92" s="3" t="s">
        <v>169</v>
      </c>
      <c r="F92" s="6">
        <f t="shared" si="44"/>
        <v>1</v>
      </c>
      <c r="G92" s="6">
        <f t="shared" si="45"/>
        <v>1</v>
      </c>
      <c r="H92" s="6">
        <f t="shared" si="46"/>
        <v>30</v>
      </c>
      <c r="I92" s="6">
        <f t="shared" si="47"/>
        <v>10</v>
      </c>
      <c r="J92" s="6">
        <f t="shared" si="48"/>
        <v>0</v>
      </c>
      <c r="K92" s="6">
        <f t="shared" si="49"/>
        <v>0</v>
      </c>
      <c r="L92" s="6">
        <f t="shared" si="50"/>
        <v>0</v>
      </c>
      <c r="M92" s="6">
        <f t="shared" si="51"/>
        <v>20</v>
      </c>
      <c r="N92" s="6">
        <f t="shared" si="52"/>
        <v>0</v>
      </c>
      <c r="O92" s="6">
        <f t="shared" si="53"/>
        <v>0</v>
      </c>
      <c r="P92" s="7">
        <f t="shared" si="54"/>
        <v>2</v>
      </c>
      <c r="Q92" s="7">
        <f t="shared" si="55"/>
        <v>1</v>
      </c>
      <c r="R92" s="7">
        <v>1.2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56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57"/>
        <v>0</v>
      </c>
      <c r="BA92" s="11">
        <v>10</v>
      </c>
      <c r="BB92" s="10" t="s">
        <v>62</v>
      </c>
      <c r="BC92" s="11"/>
      <c r="BD92" s="10"/>
      <c r="BE92" s="11"/>
      <c r="BF92" s="10"/>
      <c r="BG92" s="11"/>
      <c r="BH92" s="10"/>
      <c r="BI92" s="7">
        <v>1</v>
      </c>
      <c r="BJ92" s="11">
        <v>20</v>
      </c>
      <c r="BK92" s="10" t="s">
        <v>53</v>
      </c>
      <c r="BL92" s="11"/>
      <c r="BM92" s="10"/>
      <c r="BN92" s="11"/>
      <c r="BO92" s="10"/>
      <c r="BP92" s="7">
        <v>1</v>
      </c>
      <c r="BQ92" s="7">
        <f t="shared" si="58"/>
        <v>2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59"/>
        <v>0</v>
      </c>
    </row>
    <row r="93" spans="1:86" x14ac:dyDescent="0.2">
      <c r="A93" s="13">
        <v>6</v>
      </c>
      <c r="B93" s="13">
        <v>1</v>
      </c>
      <c r="C93" s="13"/>
      <c r="D93" s="6" t="s">
        <v>315</v>
      </c>
      <c r="E93" s="3" t="s">
        <v>171</v>
      </c>
      <c r="F93" s="6">
        <f t="shared" si="44"/>
        <v>1</v>
      </c>
      <c r="G93" s="6">
        <f t="shared" si="45"/>
        <v>1</v>
      </c>
      <c r="H93" s="6">
        <f t="shared" si="46"/>
        <v>30</v>
      </c>
      <c r="I93" s="6">
        <f t="shared" si="47"/>
        <v>10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20</v>
      </c>
      <c r="N93" s="6">
        <f t="shared" si="52"/>
        <v>0</v>
      </c>
      <c r="O93" s="6">
        <f t="shared" si="53"/>
        <v>0</v>
      </c>
      <c r="P93" s="7">
        <f t="shared" si="54"/>
        <v>2</v>
      </c>
      <c r="Q93" s="7">
        <f t="shared" si="55"/>
        <v>1</v>
      </c>
      <c r="R93" s="7">
        <v>1.2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56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57"/>
        <v>0</v>
      </c>
      <c r="BA93" s="11">
        <v>10</v>
      </c>
      <c r="BB93" s="10" t="s">
        <v>62</v>
      </c>
      <c r="BC93" s="11"/>
      <c r="BD93" s="10"/>
      <c r="BE93" s="11"/>
      <c r="BF93" s="10"/>
      <c r="BG93" s="11"/>
      <c r="BH93" s="10"/>
      <c r="BI93" s="7">
        <v>1</v>
      </c>
      <c r="BJ93" s="11">
        <v>20</v>
      </c>
      <c r="BK93" s="10" t="s">
        <v>53</v>
      </c>
      <c r="BL93" s="11"/>
      <c r="BM93" s="10"/>
      <c r="BN93" s="11"/>
      <c r="BO93" s="10"/>
      <c r="BP93" s="7">
        <v>1</v>
      </c>
      <c r="BQ93" s="7">
        <f t="shared" si="58"/>
        <v>2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59"/>
        <v>0</v>
      </c>
    </row>
    <row r="94" spans="1:86" x14ac:dyDescent="0.2">
      <c r="A94" s="13">
        <v>6</v>
      </c>
      <c r="B94" s="13">
        <v>1</v>
      </c>
      <c r="C94" s="13"/>
      <c r="D94" s="6" t="s">
        <v>316</v>
      </c>
      <c r="E94" s="3" t="s">
        <v>173</v>
      </c>
      <c r="F94" s="6">
        <f t="shared" si="44"/>
        <v>1</v>
      </c>
      <c r="G94" s="6">
        <f t="shared" si="45"/>
        <v>1</v>
      </c>
      <c r="H94" s="6">
        <f t="shared" si="46"/>
        <v>30</v>
      </c>
      <c r="I94" s="6">
        <f t="shared" si="47"/>
        <v>10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20</v>
      </c>
      <c r="N94" s="6">
        <f t="shared" si="52"/>
        <v>0</v>
      </c>
      <c r="O94" s="6">
        <f t="shared" si="53"/>
        <v>0</v>
      </c>
      <c r="P94" s="7">
        <f t="shared" si="54"/>
        <v>2</v>
      </c>
      <c r="Q94" s="7">
        <f t="shared" si="55"/>
        <v>1</v>
      </c>
      <c r="R94" s="7">
        <v>1.2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7"/>
      <c r="AI94" s="7">
        <f t="shared" si="56"/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57"/>
        <v>0</v>
      </c>
      <c r="BA94" s="11">
        <v>10</v>
      </c>
      <c r="BB94" s="10" t="s">
        <v>62</v>
      </c>
      <c r="BC94" s="11"/>
      <c r="BD94" s="10"/>
      <c r="BE94" s="11"/>
      <c r="BF94" s="10"/>
      <c r="BG94" s="11"/>
      <c r="BH94" s="10"/>
      <c r="BI94" s="7">
        <v>1</v>
      </c>
      <c r="BJ94" s="11">
        <v>20</v>
      </c>
      <c r="BK94" s="10" t="s">
        <v>53</v>
      </c>
      <c r="BL94" s="11"/>
      <c r="BM94" s="10"/>
      <c r="BN94" s="11"/>
      <c r="BO94" s="10"/>
      <c r="BP94" s="7">
        <v>1</v>
      </c>
      <c r="BQ94" s="7">
        <f t="shared" si="58"/>
        <v>2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59"/>
        <v>0</v>
      </c>
    </row>
    <row r="95" spans="1:86" x14ac:dyDescent="0.2">
      <c r="A95" s="13">
        <v>6</v>
      </c>
      <c r="B95" s="13">
        <v>1</v>
      </c>
      <c r="C95" s="13"/>
      <c r="D95" s="6" t="s">
        <v>317</v>
      </c>
      <c r="E95" s="3" t="s">
        <v>175</v>
      </c>
      <c r="F95" s="6">
        <f t="shared" si="44"/>
        <v>1</v>
      </c>
      <c r="G95" s="6">
        <f t="shared" si="45"/>
        <v>1</v>
      </c>
      <c r="H95" s="6">
        <f t="shared" si="46"/>
        <v>30</v>
      </c>
      <c r="I95" s="6">
        <f t="shared" si="47"/>
        <v>10</v>
      </c>
      <c r="J95" s="6">
        <f t="shared" si="48"/>
        <v>0</v>
      </c>
      <c r="K95" s="6">
        <f t="shared" si="49"/>
        <v>0</v>
      </c>
      <c r="L95" s="6">
        <f t="shared" si="50"/>
        <v>0</v>
      </c>
      <c r="M95" s="6">
        <f t="shared" si="51"/>
        <v>20</v>
      </c>
      <c r="N95" s="6">
        <f t="shared" si="52"/>
        <v>0</v>
      </c>
      <c r="O95" s="6">
        <f t="shared" si="53"/>
        <v>0</v>
      </c>
      <c r="P95" s="7">
        <f t="shared" si="54"/>
        <v>2</v>
      </c>
      <c r="Q95" s="7">
        <f t="shared" si="55"/>
        <v>1</v>
      </c>
      <c r="R95" s="7">
        <v>1.2</v>
      </c>
      <c r="S95" s="11"/>
      <c r="T95" s="10"/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7"/>
      <c r="AI95" s="7">
        <f t="shared" si="56"/>
        <v>0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 t="shared" si="57"/>
        <v>0</v>
      </c>
      <c r="BA95" s="11">
        <v>10</v>
      </c>
      <c r="BB95" s="10" t="s">
        <v>62</v>
      </c>
      <c r="BC95" s="11"/>
      <c r="BD95" s="10"/>
      <c r="BE95" s="11"/>
      <c r="BF95" s="10"/>
      <c r="BG95" s="11"/>
      <c r="BH95" s="10"/>
      <c r="BI95" s="7">
        <v>1</v>
      </c>
      <c r="BJ95" s="11">
        <v>20</v>
      </c>
      <c r="BK95" s="10" t="s">
        <v>53</v>
      </c>
      <c r="BL95" s="11"/>
      <c r="BM95" s="10"/>
      <c r="BN95" s="11"/>
      <c r="BO95" s="10"/>
      <c r="BP95" s="7">
        <v>1</v>
      </c>
      <c r="BQ95" s="7">
        <f t="shared" si="58"/>
        <v>2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 t="shared" si="59"/>
        <v>0</v>
      </c>
    </row>
    <row r="96" spans="1:86" x14ac:dyDescent="0.2">
      <c r="A96" s="13">
        <v>6</v>
      </c>
      <c r="B96" s="13">
        <v>1</v>
      </c>
      <c r="C96" s="13"/>
      <c r="D96" s="6" t="s">
        <v>318</v>
      </c>
      <c r="E96" s="3" t="s">
        <v>177</v>
      </c>
      <c r="F96" s="6">
        <f t="shared" si="44"/>
        <v>1</v>
      </c>
      <c r="G96" s="6">
        <f t="shared" si="45"/>
        <v>1</v>
      </c>
      <c r="H96" s="6">
        <f t="shared" si="46"/>
        <v>30</v>
      </c>
      <c r="I96" s="6">
        <f t="shared" si="47"/>
        <v>10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20</v>
      </c>
      <c r="N96" s="6">
        <f t="shared" si="52"/>
        <v>0</v>
      </c>
      <c r="O96" s="6">
        <f t="shared" si="53"/>
        <v>0</v>
      </c>
      <c r="P96" s="7">
        <f t="shared" si="54"/>
        <v>2</v>
      </c>
      <c r="Q96" s="7">
        <f t="shared" si="55"/>
        <v>1</v>
      </c>
      <c r="R96" s="7">
        <v>1.2</v>
      </c>
      <c r="S96" s="11"/>
      <c r="T96" s="10"/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7"/>
      <c r="AI96" s="7">
        <f t="shared" si="56"/>
        <v>0</v>
      </c>
      <c r="AJ96" s="11"/>
      <c r="AK96" s="10"/>
      <c r="AL96" s="11"/>
      <c r="AM96" s="10"/>
      <c r="AN96" s="11"/>
      <c r="AO96" s="10"/>
      <c r="AP96" s="11"/>
      <c r="AQ96" s="10"/>
      <c r="AR96" s="7"/>
      <c r="AS96" s="11"/>
      <c r="AT96" s="10"/>
      <c r="AU96" s="11"/>
      <c r="AV96" s="10"/>
      <c r="AW96" s="11"/>
      <c r="AX96" s="10"/>
      <c r="AY96" s="7"/>
      <c r="AZ96" s="7">
        <f t="shared" si="57"/>
        <v>0</v>
      </c>
      <c r="BA96" s="11">
        <v>10</v>
      </c>
      <c r="BB96" s="10" t="s">
        <v>62</v>
      </c>
      <c r="BC96" s="11"/>
      <c r="BD96" s="10"/>
      <c r="BE96" s="11"/>
      <c r="BF96" s="10"/>
      <c r="BG96" s="11"/>
      <c r="BH96" s="10"/>
      <c r="BI96" s="7">
        <v>1</v>
      </c>
      <c r="BJ96" s="11">
        <v>20</v>
      </c>
      <c r="BK96" s="10" t="s">
        <v>53</v>
      </c>
      <c r="BL96" s="11"/>
      <c r="BM96" s="10"/>
      <c r="BN96" s="11"/>
      <c r="BO96" s="10"/>
      <c r="BP96" s="7">
        <v>1</v>
      </c>
      <c r="BQ96" s="7">
        <f t="shared" si="58"/>
        <v>2</v>
      </c>
      <c r="BR96" s="11"/>
      <c r="BS96" s="10"/>
      <c r="BT96" s="11"/>
      <c r="BU96" s="10"/>
      <c r="BV96" s="11"/>
      <c r="BW96" s="10"/>
      <c r="BX96" s="11"/>
      <c r="BY96" s="10"/>
      <c r="BZ96" s="7"/>
      <c r="CA96" s="11"/>
      <c r="CB96" s="10"/>
      <c r="CC96" s="11"/>
      <c r="CD96" s="10"/>
      <c r="CE96" s="11"/>
      <c r="CF96" s="10"/>
      <c r="CG96" s="7"/>
      <c r="CH96" s="7">
        <f t="shared" si="59"/>
        <v>0</v>
      </c>
    </row>
    <row r="97" spans="1:86" x14ac:dyDescent="0.2">
      <c r="A97" s="13">
        <v>6</v>
      </c>
      <c r="B97" s="13">
        <v>1</v>
      </c>
      <c r="C97" s="13"/>
      <c r="D97" s="6" t="s">
        <v>319</v>
      </c>
      <c r="E97" s="3" t="s">
        <v>179</v>
      </c>
      <c r="F97" s="6">
        <f t="shared" si="44"/>
        <v>1</v>
      </c>
      <c r="G97" s="6">
        <f t="shared" si="45"/>
        <v>1</v>
      </c>
      <c r="H97" s="6">
        <f t="shared" si="46"/>
        <v>30</v>
      </c>
      <c r="I97" s="6">
        <f t="shared" si="47"/>
        <v>10</v>
      </c>
      <c r="J97" s="6">
        <f t="shared" si="48"/>
        <v>0</v>
      </c>
      <c r="K97" s="6">
        <f t="shared" si="49"/>
        <v>0</v>
      </c>
      <c r="L97" s="6">
        <f t="shared" si="50"/>
        <v>0</v>
      </c>
      <c r="M97" s="6">
        <f t="shared" si="51"/>
        <v>20</v>
      </c>
      <c r="N97" s="6">
        <f t="shared" si="52"/>
        <v>0</v>
      </c>
      <c r="O97" s="6">
        <f t="shared" si="53"/>
        <v>0</v>
      </c>
      <c r="P97" s="7">
        <f t="shared" si="54"/>
        <v>2</v>
      </c>
      <c r="Q97" s="7">
        <f t="shared" si="55"/>
        <v>1</v>
      </c>
      <c r="R97" s="7">
        <v>1.2</v>
      </c>
      <c r="S97" s="11"/>
      <c r="T97" s="10"/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7"/>
      <c r="AI97" s="7">
        <f t="shared" si="56"/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 t="shared" si="57"/>
        <v>0</v>
      </c>
      <c r="BA97" s="11">
        <v>10</v>
      </c>
      <c r="BB97" s="10" t="s">
        <v>62</v>
      </c>
      <c r="BC97" s="11"/>
      <c r="BD97" s="10"/>
      <c r="BE97" s="11"/>
      <c r="BF97" s="10"/>
      <c r="BG97" s="11"/>
      <c r="BH97" s="10"/>
      <c r="BI97" s="7">
        <v>1</v>
      </c>
      <c r="BJ97" s="11">
        <v>20</v>
      </c>
      <c r="BK97" s="10" t="s">
        <v>53</v>
      </c>
      <c r="BL97" s="11"/>
      <c r="BM97" s="10"/>
      <c r="BN97" s="11"/>
      <c r="BO97" s="10"/>
      <c r="BP97" s="7">
        <v>1</v>
      </c>
      <c r="BQ97" s="7">
        <f t="shared" si="58"/>
        <v>2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 t="shared" si="59"/>
        <v>0</v>
      </c>
    </row>
    <row r="98" spans="1:86" x14ac:dyDescent="0.2">
      <c r="A98" s="13">
        <v>6</v>
      </c>
      <c r="B98" s="13">
        <v>1</v>
      </c>
      <c r="C98" s="13"/>
      <c r="D98" s="6" t="s">
        <v>320</v>
      </c>
      <c r="E98" s="3" t="s">
        <v>181</v>
      </c>
      <c r="F98" s="6">
        <f t="shared" si="44"/>
        <v>1</v>
      </c>
      <c r="G98" s="6">
        <f t="shared" si="45"/>
        <v>1</v>
      </c>
      <c r="H98" s="6">
        <f t="shared" si="46"/>
        <v>30</v>
      </c>
      <c r="I98" s="6">
        <f t="shared" si="47"/>
        <v>10</v>
      </c>
      <c r="J98" s="6">
        <f t="shared" si="48"/>
        <v>0</v>
      </c>
      <c r="K98" s="6">
        <f t="shared" si="49"/>
        <v>0</v>
      </c>
      <c r="L98" s="6">
        <f t="shared" si="50"/>
        <v>0</v>
      </c>
      <c r="M98" s="6">
        <f t="shared" si="51"/>
        <v>20</v>
      </c>
      <c r="N98" s="6">
        <f t="shared" si="52"/>
        <v>0</v>
      </c>
      <c r="O98" s="6">
        <f t="shared" si="53"/>
        <v>0</v>
      </c>
      <c r="P98" s="7">
        <f t="shared" si="54"/>
        <v>2</v>
      </c>
      <c r="Q98" s="7">
        <f t="shared" si="55"/>
        <v>1</v>
      </c>
      <c r="R98" s="7">
        <v>1.2</v>
      </c>
      <c r="S98" s="11"/>
      <c r="T98" s="10"/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7"/>
      <c r="AI98" s="7">
        <f t="shared" si="56"/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 t="shared" si="57"/>
        <v>0</v>
      </c>
      <c r="BA98" s="11">
        <v>10</v>
      </c>
      <c r="BB98" s="10" t="s">
        <v>62</v>
      </c>
      <c r="BC98" s="11"/>
      <c r="BD98" s="10"/>
      <c r="BE98" s="11"/>
      <c r="BF98" s="10"/>
      <c r="BG98" s="11"/>
      <c r="BH98" s="10"/>
      <c r="BI98" s="7">
        <v>1</v>
      </c>
      <c r="BJ98" s="11">
        <v>20</v>
      </c>
      <c r="BK98" s="10" t="s">
        <v>53</v>
      </c>
      <c r="BL98" s="11"/>
      <c r="BM98" s="10"/>
      <c r="BN98" s="11"/>
      <c r="BO98" s="10"/>
      <c r="BP98" s="7">
        <v>1</v>
      </c>
      <c r="BQ98" s="7">
        <f t="shared" si="58"/>
        <v>2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 t="shared" si="59"/>
        <v>0</v>
      </c>
    </row>
    <row r="99" spans="1:86" x14ac:dyDescent="0.2">
      <c r="A99" s="13">
        <v>7</v>
      </c>
      <c r="B99" s="13">
        <v>1</v>
      </c>
      <c r="C99" s="13"/>
      <c r="D99" s="6" t="s">
        <v>321</v>
      </c>
      <c r="E99" s="3" t="s">
        <v>183</v>
      </c>
      <c r="F99" s="6">
        <f t="shared" si="44"/>
        <v>1</v>
      </c>
      <c r="G99" s="6">
        <f t="shared" si="45"/>
        <v>1</v>
      </c>
      <c r="H99" s="6">
        <f t="shared" si="46"/>
        <v>30</v>
      </c>
      <c r="I99" s="6">
        <f t="shared" si="47"/>
        <v>10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20</v>
      </c>
      <c r="N99" s="6">
        <f t="shared" si="52"/>
        <v>0</v>
      </c>
      <c r="O99" s="6">
        <f t="shared" si="53"/>
        <v>0</v>
      </c>
      <c r="P99" s="7">
        <f t="shared" si="54"/>
        <v>1</v>
      </c>
      <c r="Q99" s="7">
        <f t="shared" si="55"/>
        <v>0.67</v>
      </c>
      <c r="R99" s="7">
        <v>1</v>
      </c>
      <c r="S99" s="11"/>
      <c r="T99" s="10"/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7"/>
      <c r="AI99" s="7">
        <f t="shared" si="56"/>
        <v>0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/>
      <c r="AX99" s="10"/>
      <c r="AY99" s="7"/>
      <c r="AZ99" s="7">
        <f t="shared" si="57"/>
        <v>0</v>
      </c>
      <c r="BA99" s="11">
        <v>10</v>
      </c>
      <c r="BB99" s="10" t="s">
        <v>62</v>
      </c>
      <c r="BC99" s="11"/>
      <c r="BD99" s="10"/>
      <c r="BE99" s="11"/>
      <c r="BF99" s="10"/>
      <c r="BG99" s="11"/>
      <c r="BH99" s="10"/>
      <c r="BI99" s="7">
        <v>0.33</v>
      </c>
      <c r="BJ99" s="11">
        <v>20</v>
      </c>
      <c r="BK99" s="10" t="s">
        <v>53</v>
      </c>
      <c r="BL99" s="11"/>
      <c r="BM99" s="10"/>
      <c r="BN99" s="11"/>
      <c r="BO99" s="10"/>
      <c r="BP99" s="7">
        <v>0.67</v>
      </c>
      <c r="BQ99" s="7">
        <f t="shared" si="58"/>
        <v>1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 t="shared" si="59"/>
        <v>0</v>
      </c>
    </row>
    <row r="100" spans="1:86" x14ac:dyDescent="0.2">
      <c r="A100" s="13">
        <v>7</v>
      </c>
      <c r="B100" s="13">
        <v>1</v>
      </c>
      <c r="C100" s="13"/>
      <c r="D100" s="6" t="s">
        <v>322</v>
      </c>
      <c r="E100" s="3" t="s">
        <v>185</v>
      </c>
      <c r="F100" s="6">
        <f t="shared" si="44"/>
        <v>1</v>
      </c>
      <c r="G100" s="6">
        <f t="shared" si="45"/>
        <v>1</v>
      </c>
      <c r="H100" s="6">
        <f t="shared" si="46"/>
        <v>30</v>
      </c>
      <c r="I100" s="6">
        <f t="shared" si="47"/>
        <v>10</v>
      </c>
      <c r="J100" s="6">
        <f t="shared" si="48"/>
        <v>0</v>
      </c>
      <c r="K100" s="6">
        <f t="shared" si="49"/>
        <v>0</v>
      </c>
      <c r="L100" s="6">
        <f t="shared" si="50"/>
        <v>0</v>
      </c>
      <c r="M100" s="6">
        <f t="shared" si="51"/>
        <v>20</v>
      </c>
      <c r="N100" s="6">
        <f t="shared" si="52"/>
        <v>0</v>
      </c>
      <c r="O100" s="6">
        <f t="shared" si="53"/>
        <v>0</v>
      </c>
      <c r="P100" s="7">
        <f t="shared" si="54"/>
        <v>1</v>
      </c>
      <c r="Q100" s="7">
        <f t="shared" si="55"/>
        <v>0.7</v>
      </c>
      <c r="R100" s="7">
        <v>1</v>
      </c>
      <c r="S100" s="11"/>
      <c r="T100" s="10"/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7"/>
      <c r="AI100" s="7">
        <f t="shared" si="56"/>
        <v>0</v>
      </c>
      <c r="AJ100" s="11"/>
      <c r="AK100" s="10"/>
      <c r="AL100" s="11"/>
      <c r="AM100" s="10"/>
      <c r="AN100" s="11"/>
      <c r="AO100" s="10"/>
      <c r="AP100" s="11"/>
      <c r="AQ100" s="10"/>
      <c r="AR100" s="7"/>
      <c r="AS100" s="11"/>
      <c r="AT100" s="10"/>
      <c r="AU100" s="11"/>
      <c r="AV100" s="10"/>
      <c r="AW100" s="11"/>
      <c r="AX100" s="10"/>
      <c r="AY100" s="7"/>
      <c r="AZ100" s="7">
        <f t="shared" si="57"/>
        <v>0</v>
      </c>
      <c r="BA100" s="11">
        <v>10</v>
      </c>
      <c r="BB100" s="10" t="s">
        <v>62</v>
      </c>
      <c r="BC100" s="11"/>
      <c r="BD100" s="10"/>
      <c r="BE100" s="11"/>
      <c r="BF100" s="10"/>
      <c r="BG100" s="11"/>
      <c r="BH100" s="10"/>
      <c r="BI100" s="7">
        <v>0.3</v>
      </c>
      <c r="BJ100" s="11">
        <v>20</v>
      </c>
      <c r="BK100" s="10" t="s">
        <v>53</v>
      </c>
      <c r="BL100" s="11"/>
      <c r="BM100" s="10"/>
      <c r="BN100" s="11"/>
      <c r="BO100" s="10"/>
      <c r="BP100" s="7">
        <v>0.7</v>
      </c>
      <c r="BQ100" s="7">
        <f t="shared" si="58"/>
        <v>1</v>
      </c>
      <c r="BR100" s="11"/>
      <c r="BS100" s="10"/>
      <c r="BT100" s="11"/>
      <c r="BU100" s="10"/>
      <c r="BV100" s="11"/>
      <c r="BW100" s="10"/>
      <c r="BX100" s="11"/>
      <c r="BY100" s="10"/>
      <c r="BZ100" s="7"/>
      <c r="CA100" s="11"/>
      <c r="CB100" s="10"/>
      <c r="CC100" s="11"/>
      <c r="CD100" s="10"/>
      <c r="CE100" s="11"/>
      <c r="CF100" s="10"/>
      <c r="CG100" s="7"/>
      <c r="CH100" s="7">
        <f t="shared" si="59"/>
        <v>0</v>
      </c>
    </row>
    <row r="101" spans="1:86" x14ac:dyDescent="0.2">
      <c r="A101" s="13">
        <v>7</v>
      </c>
      <c r="B101" s="13">
        <v>1</v>
      </c>
      <c r="C101" s="13"/>
      <c r="D101" s="6" t="s">
        <v>323</v>
      </c>
      <c r="E101" s="3" t="s">
        <v>187</v>
      </c>
      <c r="F101" s="6">
        <f t="shared" si="44"/>
        <v>1</v>
      </c>
      <c r="G101" s="6">
        <f t="shared" si="45"/>
        <v>1</v>
      </c>
      <c r="H101" s="6">
        <f t="shared" si="46"/>
        <v>30</v>
      </c>
      <c r="I101" s="6">
        <f t="shared" si="47"/>
        <v>10</v>
      </c>
      <c r="J101" s="6">
        <f t="shared" si="48"/>
        <v>0</v>
      </c>
      <c r="K101" s="6">
        <f t="shared" si="49"/>
        <v>0</v>
      </c>
      <c r="L101" s="6">
        <f t="shared" si="50"/>
        <v>0</v>
      </c>
      <c r="M101" s="6">
        <f t="shared" si="51"/>
        <v>20</v>
      </c>
      <c r="N101" s="6">
        <f t="shared" si="52"/>
        <v>0</v>
      </c>
      <c r="O101" s="6">
        <f t="shared" si="53"/>
        <v>0</v>
      </c>
      <c r="P101" s="7">
        <f t="shared" si="54"/>
        <v>1</v>
      </c>
      <c r="Q101" s="7">
        <f t="shared" si="55"/>
        <v>0.7</v>
      </c>
      <c r="R101" s="7">
        <v>1</v>
      </c>
      <c r="S101" s="11"/>
      <c r="T101" s="10"/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7"/>
      <c r="AI101" s="7">
        <f t="shared" si="56"/>
        <v>0</v>
      </c>
      <c r="AJ101" s="11"/>
      <c r="AK101" s="10"/>
      <c r="AL101" s="11"/>
      <c r="AM101" s="10"/>
      <c r="AN101" s="11"/>
      <c r="AO101" s="10"/>
      <c r="AP101" s="11"/>
      <c r="AQ101" s="10"/>
      <c r="AR101" s="7"/>
      <c r="AS101" s="11"/>
      <c r="AT101" s="10"/>
      <c r="AU101" s="11"/>
      <c r="AV101" s="10"/>
      <c r="AW101" s="11"/>
      <c r="AX101" s="10"/>
      <c r="AY101" s="7"/>
      <c r="AZ101" s="7">
        <f t="shared" si="57"/>
        <v>0</v>
      </c>
      <c r="BA101" s="11">
        <v>10</v>
      </c>
      <c r="BB101" s="10" t="s">
        <v>53</v>
      </c>
      <c r="BC101" s="11"/>
      <c r="BD101" s="10"/>
      <c r="BE101" s="11"/>
      <c r="BF101" s="10"/>
      <c r="BG101" s="11"/>
      <c r="BH101" s="10"/>
      <c r="BI101" s="7">
        <v>0.3</v>
      </c>
      <c r="BJ101" s="11">
        <v>20</v>
      </c>
      <c r="BK101" s="10" t="s">
        <v>62</v>
      </c>
      <c r="BL101" s="11"/>
      <c r="BM101" s="10"/>
      <c r="BN101" s="11"/>
      <c r="BO101" s="10"/>
      <c r="BP101" s="7">
        <v>0.7</v>
      </c>
      <c r="BQ101" s="7">
        <f t="shared" si="58"/>
        <v>1</v>
      </c>
      <c r="BR101" s="11"/>
      <c r="BS101" s="10"/>
      <c r="BT101" s="11"/>
      <c r="BU101" s="10"/>
      <c r="BV101" s="11"/>
      <c r="BW101" s="10"/>
      <c r="BX101" s="11"/>
      <c r="BY101" s="10"/>
      <c r="BZ101" s="7"/>
      <c r="CA101" s="11"/>
      <c r="CB101" s="10"/>
      <c r="CC101" s="11"/>
      <c r="CD101" s="10"/>
      <c r="CE101" s="11"/>
      <c r="CF101" s="10"/>
      <c r="CG101" s="7"/>
      <c r="CH101" s="7">
        <f t="shared" si="59"/>
        <v>0</v>
      </c>
    </row>
    <row r="102" spans="1:86" x14ac:dyDescent="0.2">
      <c r="A102" s="13">
        <v>7</v>
      </c>
      <c r="B102" s="13">
        <v>1</v>
      </c>
      <c r="C102" s="13"/>
      <c r="D102" s="6" t="s">
        <v>324</v>
      </c>
      <c r="E102" s="3" t="s">
        <v>189</v>
      </c>
      <c r="F102" s="6">
        <f t="shared" si="44"/>
        <v>1</v>
      </c>
      <c r="G102" s="6">
        <f t="shared" si="45"/>
        <v>1</v>
      </c>
      <c r="H102" s="6">
        <f t="shared" si="46"/>
        <v>30</v>
      </c>
      <c r="I102" s="6">
        <f t="shared" si="47"/>
        <v>10</v>
      </c>
      <c r="J102" s="6">
        <f t="shared" si="48"/>
        <v>0</v>
      </c>
      <c r="K102" s="6">
        <f t="shared" si="49"/>
        <v>0</v>
      </c>
      <c r="L102" s="6">
        <f t="shared" si="50"/>
        <v>0</v>
      </c>
      <c r="M102" s="6">
        <f t="shared" si="51"/>
        <v>20</v>
      </c>
      <c r="N102" s="6">
        <f t="shared" si="52"/>
        <v>0</v>
      </c>
      <c r="O102" s="6">
        <f t="shared" si="53"/>
        <v>0</v>
      </c>
      <c r="P102" s="7">
        <f t="shared" si="54"/>
        <v>1</v>
      </c>
      <c r="Q102" s="7">
        <f t="shared" si="55"/>
        <v>0.7</v>
      </c>
      <c r="R102" s="7">
        <v>1</v>
      </c>
      <c r="S102" s="11"/>
      <c r="T102" s="10"/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7"/>
      <c r="AI102" s="7">
        <f t="shared" si="56"/>
        <v>0</v>
      </c>
      <c r="AJ102" s="11"/>
      <c r="AK102" s="10"/>
      <c r="AL102" s="11"/>
      <c r="AM102" s="10"/>
      <c r="AN102" s="11"/>
      <c r="AO102" s="10"/>
      <c r="AP102" s="11"/>
      <c r="AQ102" s="10"/>
      <c r="AR102" s="7"/>
      <c r="AS102" s="11"/>
      <c r="AT102" s="10"/>
      <c r="AU102" s="11"/>
      <c r="AV102" s="10"/>
      <c r="AW102" s="11"/>
      <c r="AX102" s="10"/>
      <c r="AY102" s="7"/>
      <c r="AZ102" s="7">
        <f t="shared" si="57"/>
        <v>0</v>
      </c>
      <c r="BA102" s="11">
        <v>10</v>
      </c>
      <c r="BB102" s="10" t="s">
        <v>62</v>
      </c>
      <c r="BC102" s="11"/>
      <c r="BD102" s="10"/>
      <c r="BE102" s="11"/>
      <c r="BF102" s="10"/>
      <c r="BG102" s="11"/>
      <c r="BH102" s="10"/>
      <c r="BI102" s="7">
        <v>0.3</v>
      </c>
      <c r="BJ102" s="11">
        <v>20</v>
      </c>
      <c r="BK102" s="10" t="s">
        <v>53</v>
      </c>
      <c r="BL102" s="11"/>
      <c r="BM102" s="10"/>
      <c r="BN102" s="11"/>
      <c r="BO102" s="10"/>
      <c r="BP102" s="7">
        <v>0.7</v>
      </c>
      <c r="BQ102" s="7">
        <f t="shared" si="58"/>
        <v>1</v>
      </c>
      <c r="BR102" s="11"/>
      <c r="BS102" s="10"/>
      <c r="BT102" s="11"/>
      <c r="BU102" s="10"/>
      <c r="BV102" s="11"/>
      <c r="BW102" s="10"/>
      <c r="BX102" s="11"/>
      <c r="BY102" s="10"/>
      <c r="BZ102" s="7"/>
      <c r="CA102" s="11"/>
      <c r="CB102" s="10"/>
      <c r="CC102" s="11"/>
      <c r="CD102" s="10"/>
      <c r="CE102" s="11"/>
      <c r="CF102" s="10"/>
      <c r="CG102" s="7"/>
      <c r="CH102" s="7">
        <f t="shared" si="59"/>
        <v>0</v>
      </c>
    </row>
    <row r="103" spans="1:86" x14ac:dyDescent="0.2">
      <c r="A103" s="13">
        <v>7</v>
      </c>
      <c r="B103" s="13">
        <v>1</v>
      </c>
      <c r="C103" s="13"/>
      <c r="D103" s="6" t="s">
        <v>325</v>
      </c>
      <c r="E103" s="3" t="s">
        <v>191</v>
      </c>
      <c r="F103" s="6">
        <f t="shared" si="44"/>
        <v>1</v>
      </c>
      <c r="G103" s="6">
        <f t="shared" si="45"/>
        <v>1</v>
      </c>
      <c r="H103" s="6">
        <f t="shared" si="46"/>
        <v>30</v>
      </c>
      <c r="I103" s="6">
        <f t="shared" si="47"/>
        <v>10</v>
      </c>
      <c r="J103" s="6">
        <f t="shared" si="48"/>
        <v>0</v>
      </c>
      <c r="K103" s="6">
        <f t="shared" si="49"/>
        <v>0</v>
      </c>
      <c r="L103" s="6">
        <f t="shared" si="50"/>
        <v>0</v>
      </c>
      <c r="M103" s="6">
        <f t="shared" si="51"/>
        <v>20</v>
      </c>
      <c r="N103" s="6">
        <f t="shared" si="52"/>
        <v>0</v>
      </c>
      <c r="O103" s="6">
        <f t="shared" si="53"/>
        <v>0</v>
      </c>
      <c r="P103" s="7">
        <f t="shared" si="54"/>
        <v>1</v>
      </c>
      <c r="Q103" s="7">
        <f t="shared" si="55"/>
        <v>0.7</v>
      </c>
      <c r="R103" s="7">
        <v>1</v>
      </c>
      <c r="S103" s="11"/>
      <c r="T103" s="10"/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7"/>
      <c r="AI103" s="7">
        <f t="shared" si="56"/>
        <v>0</v>
      </c>
      <c r="AJ103" s="11"/>
      <c r="AK103" s="10"/>
      <c r="AL103" s="11"/>
      <c r="AM103" s="10"/>
      <c r="AN103" s="11"/>
      <c r="AO103" s="10"/>
      <c r="AP103" s="11"/>
      <c r="AQ103" s="10"/>
      <c r="AR103" s="7"/>
      <c r="AS103" s="11"/>
      <c r="AT103" s="10"/>
      <c r="AU103" s="11"/>
      <c r="AV103" s="10"/>
      <c r="AW103" s="11"/>
      <c r="AX103" s="10"/>
      <c r="AY103" s="7"/>
      <c r="AZ103" s="7">
        <f t="shared" si="57"/>
        <v>0</v>
      </c>
      <c r="BA103" s="11">
        <v>10</v>
      </c>
      <c r="BB103" s="10" t="s">
        <v>62</v>
      </c>
      <c r="BC103" s="11"/>
      <c r="BD103" s="10"/>
      <c r="BE103" s="11"/>
      <c r="BF103" s="10"/>
      <c r="BG103" s="11"/>
      <c r="BH103" s="10"/>
      <c r="BI103" s="7">
        <v>0.3</v>
      </c>
      <c r="BJ103" s="11">
        <v>20</v>
      </c>
      <c r="BK103" s="10" t="s">
        <v>53</v>
      </c>
      <c r="BL103" s="11"/>
      <c r="BM103" s="10"/>
      <c r="BN103" s="11"/>
      <c r="BO103" s="10"/>
      <c r="BP103" s="7">
        <v>0.7</v>
      </c>
      <c r="BQ103" s="7">
        <f t="shared" si="58"/>
        <v>1</v>
      </c>
      <c r="BR103" s="11"/>
      <c r="BS103" s="10"/>
      <c r="BT103" s="11"/>
      <c r="BU103" s="10"/>
      <c r="BV103" s="11"/>
      <c r="BW103" s="10"/>
      <c r="BX103" s="11"/>
      <c r="BY103" s="10"/>
      <c r="BZ103" s="7"/>
      <c r="CA103" s="11"/>
      <c r="CB103" s="10"/>
      <c r="CC103" s="11"/>
      <c r="CD103" s="10"/>
      <c r="CE103" s="11"/>
      <c r="CF103" s="10"/>
      <c r="CG103" s="7"/>
      <c r="CH103" s="7">
        <f t="shared" si="59"/>
        <v>0</v>
      </c>
    </row>
    <row r="104" spans="1:86" ht="20.100000000000001" customHeight="1" x14ac:dyDescent="0.2">
      <c r="A104" s="14" t="s">
        <v>192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4"/>
      <c r="CH104" s="15"/>
    </row>
    <row r="105" spans="1:86" x14ac:dyDescent="0.2">
      <c r="A105" s="6"/>
      <c r="B105" s="6"/>
      <c r="C105" s="6"/>
      <c r="D105" s="6" t="s">
        <v>193</v>
      </c>
      <c r="E105" s="3" t="s">
        <v>194</v>
      </c>
      <c r="F105" s="6">
        <f>COUNTIF(S105:CF105,"e")</f>
        <v>0</v>
      </c>
      <c r="G105" s="6">
        <f>COUNTIF(S105:CF105,"z")</f>
        <v>1</v>
      </c>
      <c r="H105" s="6">
        <f>SUM(I105:O105)</f>
        <v>4</v>
      </c>
      <c r="I105" s="6">
        <f>S105+AJ105+BA105+BR105</f>
        <v>0</v>
      </c>
      <c r="J105" s="6">
        <f>U105+AL105+BC105+BT105</f>
        <v>0</v>
      </c>
      <c r="K105" s="6">
        <f>W105+AN105+BE105+BV105</f>
        <v>0</v>
      </c>
      <c r="L105" s="6">
        <f>Y105+AP105+BG105+BX105</f>
        <v>0</v>
      </c>
      <c r="M105" s="6">
        <f>AB105+AS105+BJ105+CA105</f>
        <v>0</v>
      </c>
      <c r="N105" s="6">
        <f>AD105+AU105+BL105+CC105</f>
        <v>0</v>
      </c>
      <c r="O105" s="6">
        <f>AF105+AW105+BN105+CE105</f>
        <v>4</v>
      </c>
      <c r="P105" s="7">
        <f>AI105+AZ105+BQ105+CH105</f>
        <v>4</v>
      </c>
      <c r="Q105" s="7">
        <f>AH105+AY105+BP105+CG105</f>
        <v>4</v>
      </c>
      <c r="R105" s="7">
        <v>0.5</v>
      </c>
      <c r="S105" s="11"/>
      <c r="T105" s="10"/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>
        <v>4</v>
      </c>
      <c r="AG105" s="10" t="s">
        <v>53</v>
      </c>
      <c r="AH105" s="7">
        <v>4</v>
      </c>
      <c r="AI105" s="7">
        <f>AA105+AH105</f>
        <v>4</v>
      </c>
      <c r="AJ105" s="11"/>
      <c r="AK105" s="10"/>
      <c r="AL105" s="11"/>
      <c r="AM105" s="10"/>
      <c r="AN105" s="11"/>
      <c r="AO105" s="10"/>
      <c r="AP105" s="11"/>
      <c r="AQ105" s="10"/>
      <c r="AR105" s="7"/>
      <c r="AS105" s="11"/>
      <c r="AT105" s="10"/>
      <c r="AU105" s="11"/>
      <c r="AV105" s="10"/>
      <c r="AW105" s="11"/>
      <c r="AX105" s="10"/>
      <c r="AY105" s="7"/>
      <c r="AZ105" s="7">
        <f>AR105+AY105</f>
        <v>0</v>
      </c>
      <c r="BA105" s="11"/>
      <c r="BB105" s="10"/>
      <c r="BC105" s="11"/>
      <c r="BD105" s="10"/>
      <c r="BE105" s="11"/>
      <c r="BF105" s="10"/>
      <c r="BG105" s="11"/>
      <c r="BH105" s="10"/>
      <c r="BI105" s="7"/>
      <c r="BJ105" s="11"/>
      <c r="BK105" s="10"/>
      <c r="BL105" s="11"/>
      <c r="BM105" s="10"/>
      <c r="BN105" s="11"/>
      <c r="BO105" s="10"/>
      <c r="BP105" s="7"/>
      <c r="BQ105" s="7">
        <f>BI105+BP105</f>
        <v>0</v>
      </c>
      <c r="BR105" s="11"/>
      <c r="BS105" s="10"/>
      <c r="BT105" s="11"/>
      <c r="BU105" s="10"/>
      <c r="BV105" s="11"/>
      <c r="BW105" s="10"/>
      <c r="BX105" s="11"/>
      <c r="BY105" s="10"/>
      <c r="BZ105" s="7"/>
      <c r="CA105" s="11"/>
      <c r="CB105" s="10"/>
      <c r="CC105" s="11"/>
      <c r="CD105" s="10"/>
      <c r="CE105" s="11"/>
      <c r="CF105" s="10"/>
      <c r="CG105" s="7"/>
      <c r="CH105" s="7">
        <f>BZ105+CG105</f>
        <v>0</v>
      </c>
    </row>
    <row r="106" spans="1:86" ht="15.95" customHeight="1" x14ac:dyDescent="0.2">
      <c r="A106" s="6"/>
      <c r="B106" s="6"/>
      <c r="C106" s="6"/>
      <c r="D106" s="6"/>
      <c r="E106" s="6" t="s">
        <v>63</v>
      </c>
      <c r="F106" s="6">
        <f t="shared" ref="F106:AK106" si="60">SUM(F105:F105)</f>
        <v>0</v>
      </c>
      <c r="G106" s="6">
        <f t="shared" si="60"/>
        <v>1</v>
      </c>
      <c r="H106" s="6">
        <f t="shared" si="60"/>
        <v>4</v>
      </c>
      <c r="I106" s="6">
        <f t="shared" si="60"/>
        <v>0</v>
      </c>
      <c r="J106" s="6">
        <f t="shared" si="60"/>
        <v>0</v>
      </c>
      <c r="K106" s="6">
        <f t="shared" si="60"/>
        <v>0</v>
      </c>
      <c r="L106" s="6">
        <f t="shared" si="60"/>
        <v>0</v>
      </c>
      <c r="M106" s="6">
        <f t="shared" si="60"/>
        <v>0</v>
      </c>
      <c r="N106" s="6">
        <f t="shared" si="60"/>
        <v>0</v>
      </c>
      <c r="O106" s="6">
        <f t="shared" si="60"/>
        <v>4</v>
      </c>
      <c r="P106" s="7">
        <f t="shared" si="60"/>
        <v>4</v>
      </c>
      <c r="Q106" s="7">
        <f t="shared" si="60"/>
        <v>4</v>
      </c>
      <c r="R106" s="7">
        <f t="shared" si="60"/>
        <v>0.5</v>
      </c>
      <c r="S106" s="11">
        <f t="shared" si="60"/>
        <v>0</v>
      </c>
      <c r="T106" s="10">
        <f t="shared" si="60"/>
        <v>0</v>
      </c>
      <c r="U106" s="11">
        <f t="shared" si="60"/>
        <v>0</v>
      </c>
      <c r="V106" s="10">
        <f t="shared" si="60"/>
        <v>0</v>
      </c>
      <c r="W106" s="11">
        <f t="shared" si="60"/>
        <v>0</v>
      </c>
      <c r="X106" s="10">
        <f t="shared" si="60"/>
        <v>0</v>
      </c>
      <c r="Y106" s="11">
        <f t="shared" si="60"/>
        <v>0</v>
      </c>
      <c r="Z106" s="10">
        <f t="shared" si="60"/>
        <v>0</v>
      </c>
      <c r="AA106" s="7">
        <f t="shared" si="60"/>
        <v>0</v>
      </c>
      <c r="AB106" s="11">
        <f t="shared" si="60"/>
        <v>0</v>
      </c>
      <c r="AC106" s="10">
        <f t="shared" si="60"/>
        <v>0</v>
      </c>
      <c r="AD106" s="11">
        <f t="shared" si="60"/>
        <v>0</v>
      </c>
      <c r="AE106" s="10">
        <f t="shared" si="60"/>
        <v>0</v>
      </c>
      <c r="AF106" s="11">
        <f t="shared" si="60"/>
        <v>4</v>
      </c>
      <c r="AG106" s="10">
        <f t="shared" si="60"/>
        <v>0</v>
      </c>
      <c r="AH106" s="7">
        <f t="shared" si="60"/>
        <v>4</v>
      </c>
      <c r="AI106" s="7">
        <f t="shared" si="60"/>
        <v>4</v>
      </c>
      <c r="AJ106" s="11">
        <f t="shared" si="60"/>
        <v>0</v>
      </c>
      <c r="AK106" s="10">
        <f t="shared" si="60"/>
        <v>0</v>
      </c>
      <c r="AL106" s="11">
        <f t="shared" ref="AL106:BQ106" si="61">SUM(AL105:AL105)</f>
        <v>0</v>
      </c>
      <c r="AM106" s="10">
        <f t="shared" si="61"/>
        <v>0</v>
      </c>
      <c r="AN106" s="11">
        <f t="shared" si="61"/>
        <v>0</v>
      </c>
      <c r="AO106" s="10">
        <f t="shared" si="61"/>
        <v>0</v>
      </c>
      <c r="AP106" s="11">
        <f t="shared" si="61"/>
        <v>0</v>
      </c>
      <c r="AQ106" s="10">
        <f t="shared" si="61"/>
        <v>0</v>
      </c>
      <c r="AR106" s="7">
        <f t="shared" si="61"/>
        <v>0</v>
      </c>
      <c r="AS106" s="11">
        <f t="shared" si="61"/>
        <v>0</v>
      </c>
      <c r="AT106" s="10">
        <f t="shared" si="61"/>
        <v>0</v>
      </c>
      <c r="AU106" s="11">
        <f t="shared" si="61"/>
        <v>0</v>
      </c>
      <c r="AV106" s="10">
        <f t="shared" si="61"/>
        <v>0</v>
      </c>
      <c r="AW106" s="11">
        <f t="shared" si="61"/>
        <v>0</v>
      </c>
      <c r="AX106" s="10">
        <f t="shared" si="61"/>
        <v>0</v>
      </c>
      <c r="AY106" s="7">
        <f t="shared" si="61"/>
        <v>0</v>
      </c>
      <c r="AZ106" s="7">
        <f t="shared" si="61"/>
        <v>0</v>
      </c>
      <c r="BA106" s="11">
        <f t="shared" si="61"/>
        <v>0</v>
      </c>
      <c r="BB106" s="10">
        <f t="shared" si="61"/>
        <v>0</v>
      </c>
      <c r="BC106" s="11">
        <f t="shared" si="61"/>
        <v>0</v>
      </c>
      <c r="BD106" s="10">
        <f t="shared" si="61"/>
        <v>0</v>
      </c>
      <c r="BE106" s="11">
        <f t="shared" si="61"/>
        <v>0</v>
      </c>
      <c r="BF106" s="10">
        <f t="shared" si="61"/>
        <v>0</v>
      </c>
      <c r="BG106" s="11">
        <f t="shared" si="61"/>
        <v>0</v>
      </c>
      <c r="BH106" s="10">
        <f t="shared" si="61"/>
        <v>0</v>
      </c>
      <c r="BI106" s="7">
        <f t="shared" si="61"/>
        <v>0</v>
      </c>
      <c r="BJ106" s="11">
        <f t="shared" si="61"/>
        <v>0</v>
      </c>
      <c r="BK106" s="10">
        <f t="shared" si="61"/>
        <v>0</v>
      </c>
      <c r="BL106" s="11">
        <f t="shared" si="61"/>
        <v>0</v>
      </c>
      <c r="BM106" s="10">
        <f t="shared" si="61"/>
        <v>0</v>
      </c>
      <c r="BN106" s="11">
        <f t="shared" si="61"/>
        <v>0</v>
      </c>
      <c r="BO106" s="10">
        <f t="shared" si="61"/>
        <v>0</v>
      </c>
      <c r="BP106" s="7">
        <f t="shared" si="61"/>
        <v>0</v>
      </c>
      <c r="BQ106" s="7">
        <f t="shared" si="61"/>
        <v>0</v>
      </c>
      <c r="BR106" s="11">
        <f t="shared" ref="BR106:CH106" si="62">SUM(BR105:BR105)</f>
        <v>0</v>
      </c>
      <c r="BS106" s="10">
        <f t="shared" si="62"/>
        <v>0</v>
      </c>
      <c r="BT106" s="11">
        <f t="shared" si="62"/>
        <v>0</v>
      </c>
      <c r="BU106" s="10">
        <f t="shared" si="62"/>
        <v>0</v>
      </c>
      <c r="BV106" s="11">
        <f t="shared" si="62"/>
        <v>0</v>
      </c>
      <c r="BW106" s="10">
        <f t="shared" si="62"/>
        <v>0</v>
      </c>
      <c r="BX106" s="11">
        <f t="shared" si="62"/>
        <v>0</v>
      </c>
      <c r="BY106" s="10">
        <f t="shared" si="62"/>
        <v>0</v>
      </c>
      <c r="BZ106" s="7">
        <f t="shared" si="62"/>
        <v>0</v>
      </c>
      <c r="CA106" s="11">
        <f t="shared" si="62"/>
        <v>0</v>
      </c>
      <c r="CB106" s="10">
        <f t="shared" si="62"/>
        <v>0</v>
      </c>
      <c r="CC106" s="11">
        <f t="shared" si="62"/>
        <v>0</v>
      </c>
      <c r="CD106" s="10">
        <f t="shared" si="62"/>
        <v>0</v>
      </c>
      <c r="CE106" s="11">
        <f t="shared" si="62"/>
        <v>0</v>
      </c>
      <c r="CF106" s="10">
        <f t="shared" si="62"/>
        <v>0</v>
      </c>
      <c r="CG106" s="7">
        <f t="shared" si="62"/>
        <v>0</v>
      </c>
      <c r="CH106" s="7">
        <f t="shared" si="62"/>
        <v>0</v>
      </c>
    </row>
    <row r="107" spans="1:86" ht="20.100000000000001" customHeight="1" x14ac:dyDescent="0.2">
      <c r="A107" s="14" t="s">
        <v>195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4"/>
      <c r="CH107" s="15"/>
    </row>
    <row r="108" spans="1:86" x14ac:dyDescent="0.2">
      <c r="A108" s="6"/>
      <c r="B108" s="6"/>
      <c r="C108" s="6"/>
      <c r="D108" s="6" t="s">
        <v>196</v>
      </c>
      <c r="E108" s="3" t="s">
        <v>197</v>
      </c>
      <c r="F108" s="6">
        <f>COUNTIF(S108:CF108,"e")</f>
        <v>0</v>
      </c>
      <c r="G108" s="6">
        <f>COUNTIF(S108:CF108,"z")</f>
        <v>1</v>
      </c>
      <c r="H108" s="6">
        <f>SUM(I108:O108)</f>
        <v>5</v>
      </c>
      <c r="I108" s="6">
        <f>S108+AJ108+BA108+BR108</f>
        <v>5</v>
      </c>
      <c r="J108" s="6">
        <f>U108+AL108+BC108+BT108</f>
        <v>0</v>
      </c>
      <c r="K108" s="6">
        <f>W108+AN108+BE108+BV108</f>
        <v>0</v>
      </c>
      <c r="L108" s="6">
        <f>Y108+AP108+BG108+BX108</f>
        <v>0</v>
      </c>
      <c r="M108" s="6">
        <f>AB108+AS108+BJ108+CA108</f>
        <v>0</v>
      </c>
      <c r="N108" s="6">
        <f>AD108+AU108+BL108+CC108</f>
        <v>0</v>
      </c>
      <c r="O108" s="6">
        <f>AF108+AW108+BN108+CE108</f>
        <v>0</v>
      </c>
      <c r="P108" s="7">
        <f>AI108+AZ108+BQ108+CH108</f>
        <v>0</v>
      </c>
      <c r="Q108" s="7">
        <f>AH108+AY108+BP108+CG108</f>
        <v>0</v>
      </c>
      <c r="R108" s="7">
        <v>0</v>
      </c>
      <c r="S108" s="11">
        <v>5</v>
      </c>
      <c r="T108" s="10" t="s">
        <v>53</v>
      </c>
      <c r="U108" s="11"/>
      <c r="V108" s="10"/>
      <c r="W108" s="11"/>
      <c r="X108" s="10"/>
      <c r="Y108" s="11"/>
      <c r="Z108" s="10"/>
      <c r="AA108" s="7">
        <v>0</v>
      </c>
      <c r="AB108" s="11"/>
      <c r="AC108" s="10"/>
      <c r="AD108" s="11"/>
      <c r="AE108" s="10"/>
      <c r="AF108" s="11"/>
      <c r="AG108" s="10"/>
      <c r="AH108" s="7"/>
      <c r="AI108" s="7">
        <f>AA108+AH108</f>
        <v>0</v>
      </c>
      <c r="AJ108" s="11"/>
      <c r="AK108" s="10"/>
      <c r="AL108" s="11"/>
      <c r="AM108" s="10"/>
      <c r="AN108" s="11"/>
      <c r="AO108" s="10"/>
      <c r="AP108" s="11"/>
      <c r="AQ108" s="10"/>
      <c r="AR108" s="7"/>
      <c r="AS108" s="11"/>
      <c r="AT108" s="10"/>
      <c r="AU108" s="11"/>
      <c r="AV108" s="10"/>
      <c r="AW108" s="11"/>
      <c r="AX108" s="10"/>
      <c r="AY108" s="7"/>
      <c r="AZ108" s="7">
        <f>AR108+AY108</f>
        <v>0</v>
      </c>
      <c r="BA108" s="11"/>
      <c r="BB108" s="10"/>
      <c r="BC108" s="11"/>
      <c r="BD108" s="10"/>
      <c r="BE108" s="11"/>
      <c r="BF108" s="10"/>
      <c r="BG108" s="11"/>
      <c r="BH108" s="10"/>
      <c r="BI108" s="7"/>
      <c r="BJ108" s="11"/>
      <c r="BK108" s="10"/>
      <c r="BL108" s="11"/>
      <c r="BM108" s="10"/>
      <c r="BN108" s="11"/>
      <c r="BO108" s="10"/>
      <c r="BP108" s="7"/>
      <c r="BQ108" s="7">
        <f>BI108+BP108</f>
        <v>0</v>
      </c>
      <c r="BR108" s="11"/>
      <c r="BS108" s="10"/>
      <c r="BT108" s="11"/>
      <c r="BU108" s="10"/>
      <c r="BV108" s="11"/>
      <c r="BW108" s="10"/>
      <c r="BX108" s="11"/>
      <c r="BY108" s="10"/>
      <c r="BZ108" s="7"/>
      <c r="CA108" s="11"/>
      <c r="CB108" s="10"/>
      <c r="CC108" s="11"/>
      <c r="CD108" s="10"/>
      <c r="CE108" s="11"/>
      <c r="CF108" s="10"/>
      <c r="CG108" s="7"/>
      <c r="CH108" s="7">
        <f>BZ108+CG108</f>
        <v>0</v>
      </c>
    </row>
    <row r="109" spans="1:86" x14ac:dyDescent="0.2">
      <c r="A109" s="6"/>
      <c r="B109" s="6"/>
      <c r="C109" s="6"/>
      <c r="D109" s="6" t="s">
        <v>198</v>
      </c>
      <c r="E109" s="3" t="s">
        <v>199</v>
      </c>
      <c r="F109" s="6">
        <f>COUNTIF(S109:CF109,"e")</f>
        <v>0</v>
      </c>
      <c r="G109" s="6">
        <f>COUNTIF(S109:CF109,"z")</f>
        <v>1</v>
      </c>
      <c r="H109" s="6">
        <f>SUM(I109:O109)</f>
        <v>2</v>
      </c>
      <c r="I109" s="6">
        <f>S109+AJ109+BA109+BR109</f>
        <v>2</v>
      </c>
      <c r="J109" s="6">
        <f>U109+AL109+BC109+BT109</f>
        <v>0</v>
      </c>
      <c r="K109" s="6">
        <f>W109+AN109+BE109+BV109</f>
        <v>0</v>
      </c>
      <c r="L109" s="6">
        <f>Y109+AP109+BG109+BX109</f>
        <v>0</v>
      </c>
      <c r="M109" s="6">
        <f>AB109+AS109+BJ109+CA109</f>
        <v>0</v>
      </c>
      <c r="N109" s="6">
        <f>AD109+AU109+BL109+CC109</f>
        <v>0</v>
      </c>
      <c r="O109" s="6">
        <f>AF109+AW109+BN109+CE109</f>
        <v>0</v>
      </c>
      <c r="P109" s="7">
        <f>AI109+AZ109+BQ109+CH109</f>
        <v>0</v>
      </c>
      <c r="Q109" s="7">
        <f>AH109+AY109+BP109+CG109</f>
        <v>0</v>
      </c>
      <c r="R109" s="7">
        <v>0</v>
      </c>
      <c r="S109" s="11">
        <v>2</v>
      </c>
      <c r="T109" s="10" t="s">
        <v>53</v>
      </c>
      <c r="U109" s="11"/>
      <c r="V109" s="10"/>
      <c r="W109" s="11"/>
      <c r="X109" s="10"/>
      <c r="Y109" s="11"/>
      <c r="Z109" s="10"/>
      <c r="AA109" s="7">
        <v>0</v>
      </c>
      <c r="AB109" s="11"/>
      <c r="AC109" s="10"/>
      <c r="AD109" s="11"/>
      <c r="AE109" s="10"/>
      <c r="AF109" s="11"/>
      <c r="AG109" s="10"/>
      <c r="AH109" s="7"/>
      <c r="AI109" s="7">
        <f>AA109+AH109</f>
        <v>0</v>
      </c>
      <c r="AJ109" s="11"/>
      <c r="AK109" s="10"/>
      <c r="AL109" s="11"/>
      <c r="AM109" s="10"/>
      <c r="AN109" s="11"/>
      <c r="AO109" s="10"/>
      <c r="AP109" s="11"/>
      <c r="AQ109" s="10"/>
      <c r="AR109" s="7"/>
      <c r="AS109" s="11"/>
      <c r="AT109" s="10"/>
      <c r="AU109" s="11"/>
      <c r="AV109" s="10"/>
      <c r="AW109" s="11"/>
      <c r="AX109" s="10"/>
      <c r="AY109" s="7"/>
      <c r="AZ109" s="7">
        <f>AR109+AY109</f>
        <v>0</v>
      </c>
      <c r="BA109" s="11"/>
      <c r="BB109" s="10"/>
      <c r="BC109" s="11"/>
      <c r="BD109" s="10"/>
      <c r="BE109" s="11"/>
      <c r="BF109" s="10"/>
      <c r="BG109" s="11"/>
      <c r="BH109" s="10"/>
      <c r="BI109" s="7"/>
      <c r="BJ109" s="11"/>
      <c r="BK109" s="10"/>
      <c r="BL109" s="11"/>
      <c r="BM109" s="10"/>
      <c r="BN109" s="11"/>
      <c r="BO109" s="10"/>
      <c r="BP109" s="7"/>
      <c r="BQ109" s="7">
        <f>BI109+BP109</f>
        <v>0</v>
      </c>
      <c r="BR109" s="11"/>
      <c r="BS109" s="10"/>
      <c r="BT109" s="11"/>
      <c r="BU109" s="10"/>
      <c r="BV109" s="11"/>
      <c r="BW109" s="10"/>
      <c r="BX109" s="11"/>
      <c r="BY109" s="10"/>
      <c r="BZ109" s="7"/>
      <c r="CA109" s="11"/>
      <c r="CB109" s="10"/>
      <c r="CC109" s="11"/>
      <c r="CD109" s="10"/>
      <c r="CE109" s="11"/>
      <c r="CF109" s="10"/>
      <c r="CG109" s="7"/>
      <c r="CH109" s="7">
        <f>BZ109+CG109</f>
        <v>0</v>
      </c>
    </row>
    <row r="110" spans="1:86" ht="15.95" customHeight="1" x14ac:dyDescent="0.2">
      <c r="A110" s="6"/>
      <c r="B110" s="6"/>
      <c r="C110" s="6"/>
      <c r="D110" s="6"/>
      <c r="E110" s="6" t="s">
        <v>63</v>
      </c>
      <c r="F110" s="6">
        <f t="shared" ref="F110:AK110" si="63">SUM(F108:F109)</f>
        <v>0</v>
      </c>
      <c r="G110" s="6">
        <f t="shared" si="63"/>
        <v>2</v>
      </c>
      <c r="H110" s="6">
        <f t="shared" si="63"/>
        <v>7</v>
      </c>
      <c r="I110" s="6">
        <f t="shared" si="63"/>
        <v>7</v>
      </c>
      <c r="J110" s="6">
        <f t="shared" si="63"/>
        <v>0</v>
      </c>
      <c r="K110" s="6">
        <f t="shared" si="63"/>
        <v>0</v>
      </c>
      <c r="L110" s="6">
        <f t="shared" si="63"/>
        <v>0</v>
      </c>
      <c r="M110" s="6">
        <f t="shared" si="63"/>
        <v>0</v>
      </c>
      <c r="N110" s="6">
        <f t="shared" si="63"/>
        <v>0</v>
      </c>
      <c r="O110" s="6">
        <f t="shared" si="63"/>
        <v>0</v>
      </c>
      <c r="P110" s="7">
        <f t="shared" si="63"/>
        <v>0</v>
      </c>
      <c r="Q110" s="7">
        <f t="shared" si="63"/>
        <v>0</v>
      </c>
      <c r="R110" s="7">
        <f t="shared" si="63"/>
        <v>0</v>
      </c>
      <c r="S110" s="11">
        <f t="shared" si="63"/>
        <v>7</v>
      </c>
      <c r="T110" s="10">
        <f t="shared" si="63"/>
        <v>0</v>
      </c>
      <c r="U110" s="11">
        <f t="shared" si="63"/>
        <v>0</v>
      </c>
      <c r="V110" s="10">
        <f t="shared" si="63"/>
        <v>0</v>
      </c>
      <c r="W110" s="11">
        <f t="shared" si="63"/>
        <v>0</v>
      </c>
      <c r="X110" s="10">
        <f t="shared" si="63"/>
        <v>0</v>
      </c>
      <c r="Y110" s="11">
        <f t="shared" si="63"/>
        <v>0</v>
      </c>
      <c r="Z110" s="10">
        <f t="shared" si="63"/>
        <v>0</v>
      </c>
      <c r="AA110" s="7">
        <f t="shared" si="63"/>
        <v>0</v>
      </c>
      <c r="AB110" s="11">
        <f t="shared" si="63"/>
        <v>0</v>
      </c>
      <c r="AC110" s="10">
        <f t="shared" si="63"/>
        <v>0</v>
      </c>
      <c r="AD110" s="11">
        <f t="shared" si="63"/>
        <v>0</v>
      </c>
      <c r="AE110" s="10">
        <f t="shared" si="63"/>
        <v>0</v>
      </c>
      <c r="AF110" s="11">
        <f t="shared" si="63"/>
        <v>0</v>
      </c>
      <c r="AG110" s="10">
        <f t="shared" si="63"/>
        <v>0</v>
      </c>
      <c r="AH110" s="7">
        <f t="shared" si="63"/>
        <v>0</v>
      </c>
      <c r="AI110" s="7">
        <f t="shared" si="63"/>
        <v>0</v>
      </c>
      <c r="AJ110" s="11">
        <f t="shared" si="63"/>
        <v>0</v>
      </c>
      <c r="AK110" s="10">
        <f t="shared" si="63"/>
        <v>0</v>
      </c>
      <c r="AL110" s="11">
        <f t="shared" ref="AL110:BQ110" si="64">SUM(AL108:AL109)</f>
        <v>0</v>
      </c>
      <c r="AM110" s="10">
        <f t="shared" si="64"/>
        <v>0</v>
      </c>
      <c r="AN110" s="11">
        <f t="shared" si="64"/>
        <v>0</v>
      </c>
      <c r="AO110" s="10">
        <f t="shared" si="64"/>
        <v>0</v>
      </c>
      <c r="AP110" s="11">
        <f t="shared" si="64"/>
        <v>0</v>
      </c>
      <c r="AQ110" s="10">
        <f t="shared" si="64"/>
        <v>0</v>
      </c>
      <c r="AR110" s="7">
        <f t="shared" si="64"/>
        <v>0</v>
      </c>
      <c r="AS110" s="11">
        <f t="shared" si="64"/>
        <v>0</v>
      </c>
      <c r="AT110" s="10">
        <f t="shared" si="64"/>
        <v>0</v>
      </c>
      <c r="AU110" s="11">
        <f t="shared" si="64"/>
        <v>0</v>
      </c>
      <c r="AV110" s="10">
        <f t="shared" si="64"/>
        <v>0</v>
      </c>
      <c r="AW110" s="11">
        <f t="shared" si="64"/>
        <v>0</v>
      </c>
      <c r="AX110" s="10">
        <f t="shared" si="64"/>
        <v>0</v>
      </c>
      <c r="AY110" s="7">
        <f t="shared" si="64"/>
        <v>0</v>
      </c>
      <c r="AZ110" s="7">
        <f t="shared" si="64"/>
        <v>0</v>
      </c>
      <c r="BA110" s="11">
        <f t="shared" si="64"/>
        <v>0</v>
      </c>
      <c r="BB110" s="10">
        <f t="shared" si="64"/>
        <v>0</v>
      </c>
      <c r="BC110" s="11">
        <f t="shared" si="64"/>
        <v>0</v>
      </c>
      <c r="BD110" s="10">
        <f t="shared" si="64"/>
        <v>0</v>
      </c>
      <c r="BE110" s="11">
        <f t="shared" si="64"/>
        <v>0</v>
      </c>
      <c r="BF110" s="10">
        <f t="shared" si="64"/>
        <v>0</v>
      </c>
      <c r="BG110" s="11">
        <f t="shared" si="64"/>
        <v>0</v>
      </c>
      <c r="BH110" s="10">
        <f t="shared" si="64"/>
        <v>0</v>
      </c>
      <c r="BI110" s="7">
        <f t="shared" si="64"/>
        <v>0</v>
      </c>
      <c r="BJ110" s="11">
        <f t="shared" si="64"/>
        <v>0</v>
      </c>
      <c r="BK110" s="10">
        <f t="shared" si="64"/>
        <v>0</v>
      </c>
      <c r="BL110" s="11">
        <f t="shared" si="64"/>
        <v>0</v>
      </c>
      <c r="BM110" s="10">
        <f t="shared" si="64"/>
        <v>0</v>
      </c>
      <c r="BN110" s="11">
        <f t="shared" si="64"/>
        <v>0</v>
      </c>
      <c r="BO110" s="10">
        <f t="shared" si="64"/>
        <v>0</v>
      </c>
      <c r="BP110" s="7">
        <f t="shared" si="64"/>
        <v>0</v>
      </c>
      <c r="BQ110" s="7">
        <f t="shared" si="64"/>
        <v>0</v>
      </c>
      <c r="BR110" s="11">
        <f t="shared" ref="BR110:CH110" si="65">SUM(BR108:BR109)</f>
        <v>0</v>
      </c>
      <c r="BS110" s="10">
        <f t="shared" si="65"/>
        <v>0</v>
      </c>
      <c r="BT110" s="11">
        <f t="shared" si="65"/>
        <v>0</v>
      </c>
      <c r="BU110" s="10">
        <f t="shared" si="65"/>
        <v>0</v>
      </c>
      <c r="BV110" s="11">
        <f t="shared" si="65"/>
        <v>0</v>
      </c>
      <c r="BW110" s="10">
        <f t="shared" si="65"/>
        <v>0</v>
      </c>
      <c r="BX110" s="11">
        <f t="shared" si="65"/>
        <v>0</v>
      </c>
      <c r="BY110" s="10">
        <f t="shared" si="65"/>
        <v>0</v>
      </c>
      <c r="BZ110" s="7">
        <f t="shared" si="65"/>
        <v>0</v>
      </c>
      <c r="CA110" s="11">
        <f t="shared" si="65"/>
        <v>0</v>
      </c>
      <c r="CB110" s="10">
        <f t="shared" si="65"/>
        <v>0</v>
      </c>
      <c r="CC110" s="11">
        <f t="shared" si="65"/>
        <v>0</v>
      </c>
      <c r="CD110" s="10">
        <f t="shared" si="65"/>
        <v>0</v>
      </c>
      <c r="CE110" s="11">
        <f t="shared" si="65"/>
        <v>0</v>
      </c>
      <c r="CF110" s="10">
        <f t="shared" si="65"/>
        <v>0</v>
      </c>
      <c r="CG110" s="7">
        <f t="shared" si="65"/>
        <v>0</v>
      </c>
      <c r="CH110" s="7">
        <f t="shared" si="65"/>
        <v>0</v>
      </c>
    </row>
    <row r="111" spans="1:86" ht="20.100000000000001" customHeight="1" x14ac:dyDescent="0.2">
      <c r="A111" s="6"/>
      <c r="B111" s="6"/>
      <c r="C111" s="6"/>
      <c r="D111" s="6"/>
      <c r="E111" s="8" t="s">
        <v>200</v>
      </c>
      <c r="F111" s="6">
        <f>F22+F29+F37+F54+F106+F110</f>
        <v>18</v>
      </c>
      <c r="G111" s="6">
        <f>G22+G29+G37+G54+G106+G110</f>
        <v>40</v>
      </c>
      <c r="H111" s="6">
        <f t="shared" ref="H111:O111" si="66">H22+H29+H37+H54+H110</f>
        <v>1132</v>
      </c>
      <c r="I111" s="6">
        <f t="shared" si="66"/>
        <v>467</v>
      </c>
      <c r="J111" s="6">
        <f t="shared" si="66"/>
        <v>50</v>
      </c>
      <c r="K111" s="6">
        <f t="shared" si="66"/>
        <v>0</v>
      </c>
      <c r="L111" s="6">
        <f t="shared" si="66"/>
        <v>15</v>
      </c>
      <c r="M111" s="6">
        <f t="shared" si="66"/>
        <v>570</v>
      </c>
      <c r="N111" s="6">
        <f t="shared" si="66"/>
        <v>30</v>
      </c>
      <c r="O111" s="6">
        <f t="shared" si="66"/>
        <v>0</v>
      </c>
      <c r="P111" s="7">
        <f>P22+P29+P37+P54+P106+P110</f>
        <v>90</v>
      </c>
      <c r="Q111" s="7">
        <f>Q22+Q29+Q37+Q54+Q106+Q110</f>
        <v>36.17</v>
      </c>
      <c r="R111" s="7">
        <f>R22+R29+R37+R54+R106+R110</f>
        <v>45.8</v>
      </c>
      <c r="S111" s="11">
        <f t="shared" ref="S111:Z111" si="67">S22+S29+S37+S54+S110</f>
        <v>177</v>
      </c>
      <c r="T111" s="10">
        <f t="shared" si="67"/>
        <v>0</v>
      </c>
      <c r="U111" s="11">
        <f t="shared" si="67"/>
        <v>15</v>
      </c>
      <c r="V111" s="10">
        <f t="shared" si="67"/>
        <v>0</v>
      </c>
      <c r="W111" s="11">
        <f t="shared" si="67"/>
        <v>0</v>
      </c>
      <c r="X111" s="10">
        <f t="shared" si="67"/>
        <v>0</v>
      </c>
      <c r="Y111" s="11">
        <f t="shared" si="67"/>
        <v>0</v>
      </c>
      <c r="Z111" s="10">
        <f t="shared" si="67"/>
        <v>0</v>
      </c>
      <c r="AA111" s="7">
        <f>AA22+AA29+AA37+AA54+AA106+AA110</f>
        <v>10</v>
      </c>
      <c r="AB111" s="11">
        <f t="shared" ref="AB111:AG111" si="68">AB22+AB29+AB37+AB54+AB110</f>
        <v>265</v>
      </c>
      <c r="AC111" s="10">
        <f t="shared" si="68"/>
        <v>0</v>
      </c>
      <c r="AD111" s="11">
        <f t="shared" si="68"/>
        <v>30</v>
      </c>
      <c r="AE111" s="10">
        <f t="shared" si="68"/>
        <v>0</v>
      </c>
      <c r="AF111" s="11">
        <f t="shared" si="68"/>
        <v>0</v>
      </c>
      <c r="AG111" s="10">
        <f t="shared" si="68"/>
        <v>0</v>
      </c>
      <c r="AH111" s="7">
        <f>AH22+AH29+AH37+AH54+AH106+AH110</f>
        <v>20</v>
      </c>
      <c r="AI111" s="7">
        <f>AI22+AI29+AI37+AI54+AI106+AI110</f>
        <v>30</v>
      </c>
      <c r="AJ111" s="11">
        <f t="shared" ref="AJ111:AQ111" si="69">AJ22+AJ29+AJ37+AJ54+AJ110</f>
        <v>225</v>
      </c>
      <c r="AK111" s="10">
        <f t="shared" si="69"/>
        <v>0</v>
      </c>
      <c r="AL111" s="11">
        <f t="shared" si="69"/>
        <v>35</v>
      </c>
      <c r="AM111" s="10">
        <f t="shared" si="69"/>
        <v>0</v>
      </c>
      <c r="AN111" s="11">
        <f t="shared" si="69"/>
        <v>0</v>
      </c>
      <c r="AO111" s="10">
        <f t="shared" si="69"/>
        <v>0</v>
      </c>
      <c r="AP111" s="11">
        <f t="shared" si="69"/>
        <v>15</v>
      </c>
      <c r="AQ111" s="10">
        <f t="shared" si="69"/>
        <v>0</v>
      </c>
      <c r="AR111" s="7">
        <f>AR22+AR29+AR37+AR54+AR106+AR110</f>
        <v>19</v>
      </c>
      <c r="AS111" s="11">
        <f t="shared" ref="AS111:AX111" si="70">AS22+AS29+AS37+AS54+AS110</f>
        <v>190</v>
      </c>
      <c r="AT111" s="10">
        <f t="shared" si="70"/>
        <v>0</v>
      </c>
      <c r="AU111" s="11">
        <f t="shared" si="70"/>
        <v>0</v>
      </c>
      <c r="AV111" s="10">
        <f t="shared" si="70"/>
        <v>0</v>
      </c>
      <c r="AW111" s="11">
        <f t="shared" si="70"/>
        <v>0</v>
      </c>
      <c r="AX111" s="10">
        <f t="shared" si="70"/>
        <v>0</v>
      </c>
      <c r="AY111" s="7">
        <f>AY22+AY29+AY37+AY54+AY106+AY110</f>
        <v>11</v>
      </c>
      <c r="AZ111" s="7">
        <f>AZ22+AZ29+AZ37+AZ54+AZ106+AZ110</f>
        <v>30</v>
      </c>
      <c r="BA111" s="11">
        <f t="shared" ref="BA111:BH111" si="71">BA22+BA29+BA37+BA54+BA110</f>
        <v>65</v>
      </c>
      <c r="BB111" s="10">
        <f t="shared" si="71"/>
        <v>0</v>
      </c>
      <c r="BC111" s="11">
        <f t="shared" si="71"/>
        <v>0</v>
      </c>
      <c r="BD111" s="10">
        <f t="shared" si="71"/>
        <v>0</v>
      </c>
      <c r="BE111" s="11">
        <f t="shared" si="71"/>
        <v>0</v>
      </c>
      <c r="BF111" s="10">
        <f t="shared" si="71"/>
        <v>0</v>
      </c>
      <c r="BG111" s="11">
        <f t="shared" si="71"/>
        <v>0</v>
      </c>
      <c r="BH111" s="10">
        <f t="shared" si="71"/>
        <v>0</v>
      </c>
      <c r="BI111" s="7">
        <f>BI22+BI29+BI37+BI54+BI106+BI110</f>
        <v>24.83</v>
      </c>
      <c r="BJ111" s="11">
        <f t="shared" ref="BJ111:BO111" si="72">BJ22+BJ29+BJ37+BJ54+BJ110</f>
        <v>115</v>
      </c>
      <c r="BK111" s="10">
        <f t="shared" si="72"/>
        <v>0</v>
      </c>
      <c r="BL111" s="11">
        <f t="shared" si="72"/>
        <v>0</v>
      </c>
      <c r="BM111" s="10">
        <f t="shared" si="72"/>
        <v>0</v>
      </c>
      <c r="BN111" s="11">
        <f t="shared" si="72"/>
        <v>0</v>
      </c>
      <c r="BO111" s="10">
        <f t="shared" si="72"/>
        <v>0</v>
      </c>
      <c r="BP111" s="7">
        <f>BP22+BP29+BP37+BP54+BP106+BP110</f>
        <v>5.17</v>
      </c>
      <c r="BQ111" s="7">
        <f>BQ22+BQ29+BQ37+BQ54+BQ106+BQ110</f>
        <v>30</v>
      </c>
      <c r="BR111" s="11">
        <f t="shared" ref="BR111:BY111" si="73">BR22+BR29+BR37+BR54+BR110</f>
        <v>0</v>
      </c>
      <c r="BS111" s="10">
        <f t="shared" si="73"/>
        <v>0</v>
      </c>
      <c r="BT111" s="11">
        <f t="shared" si="73"/>
        <v>0</v>
      </c>
      <c r="BU111" s="10">
        <f t="shared" si="73"/>
        <v>0</v>
      </c>
      <c r="BV111" s="11">
        <f t="shared" si="73"/>
        <v>0</v>
      </c>
      <c r="BW111" s="10">
        <f t="shared" si="73"/>
        <v>0</v>
      </c>
      <c r="BX111" s="11">
        <f t="shared" si="73"/>
        <v>0</v>
      </c>
      <c r="BY111" s="10">
        <f t="shared" si="73"/>
        <v>0</v>
      </c>
      <c r="BZ111" s="7">
        <f>BZ22+BZ29+BZ37+BZ54+BZ106+BZ110</f>
        <v>0</v>
      </c>
      <c r="CA111" s="11">
        <f t="shared" ref="CA111:CF111" si="74">CA22+CA29+CA37+CA54+CA110</f>
        <v>0</v>
      </c>
      <c r="CB111" s="10">
        <f t="shared" si="74"/>
        <v>0</v>
      </c>
      <c r="CC111" s="11">
        <f t="shared" si="74"/>
        <v>0</v>
      </c>
      <c r="CD111" s="10">
        <f t="shared" si="74"/>
        <v>0</v>
      </c>
      <c r="CE111" s="11">
        <f t="shared" si="74"/>
        <v>0</v>
      </c>
      <c r="CF111" s="10">
        <f t="shared" si="74"/>
        <v>0</v>
      </c>
      <c r="CG111" s="7">
        <f>CG22+CG29+CG37+CG54+CG106+CG110</f>
        <v>0</v>
      </c>
      <c r="CH111" s="7">
        <f>CH22+CH29+CH37+CH54+CH106+CH110</f>
        <v>0</v>
      </c>
    </row>
    <row r="113" spans="4:29" x14ac:dyDescent="0.2">
      <c r="D113" s="3" t="s">
        <v>22</v>
      </c>
      <c r="E113" s="3" t="s">
        <v>201</v>
      </c>
    </row>
    <row r="114" spans="4:29" x14ac:dyDescent="0.2">
      <c r="D114" s="3" t="s">
        <v>26</v>
      </c>
      <c r="E114" s="3" t="s">
        <v>202</v>
      </c>
    </row>
    <row r="115" spans="4:29" x14ac:dyDescent="0.2">
      <c r="D115" s="12" t="s">
        <v>32</v>
      </c>
      <c r="E115" s="12"/>
    </row>
    <row r="116" spans="4:29" x14ac:dyDescent="0.2">
      <c r="D116" s="3" t="s">
        <v>34</v>
      </c>
      <c r="E116" s="3" t="s">
        <v>203</v>
      </c>
    </row>
    <row r="117" spans="4:29" x14ac:dyDescent="0.2">
      <c r="D117" s="3" t="s">
        <v>35</v>
      </c>
      <c r="E117" s="3" t="s">
        <v>204</v>
      </c>
    </row>
    <row r="118" spans="4:29" x14ac:dyDescent="0.2">
      <c r="D118" s="3" t="s">
        <v>36</v>
      </c>
      <c r="E118" s="3" t="s">
        <v>205</v>
      </c>
    </row>
    <row r="119" spans="4:29" x14ac:dyDescent="0.2">
      <c r="D119" s="3" t="s">
        <v>37</v>
      </c>
      <c r="E119" s="3" t="s">
        <v>206</v>
      </c>
      <c r="M119" s="9"/>
      <c r="U119" s="9"/>
      <c r="AC119" s="9"/>
    </row>
    <row r="120" spans="4:29" x14ac:dyDescent="0.2">
      <c r="D120" s="12" t="s">
        <v>33</v>
      </c>
      <c r="E120" s="12"/>
    </row>
    <row r="121" spans="4:29" x14ac:dyDescent="0.2">
      <c r="D121" s="3" t="s">
        <v>38</v>
      </c>
      <c r="E121" s="3" t="s">
        <v>207</v>
      </c>
    </row>
    <row r="122" spans="4:29" x14ac:dyDescent="0.2">
      <c r="D122" s="3" t="s">
        <v>39</v>
      </c>
      <c r="E122" s="3" t="s">
        <v>208</v>
      </c>
    </row>
    <row r="123" spans="4:29" x14ac:dyDescent="0.2">
      <c r="D123" s="3" t="s">
        <v>40</v>
      </c>
      <c r="E123" s="3" t="s">
        <v>209</v>
      </c>
    </row>
  </sheetData>
  <mergeCells count="108">
    <mergeCell ref="A11:CG11"/>
    <mergeCell ref="A12:C14"/>
    <mergeCell ref="D12:D15"/>
    <mergeCell ref="E12:E15"/>
    <mergeCell ref="F12:G12"/>
    <mergeCell ref="F13:F15"/>
    <mergeCell ref="P12:P15"/>
    <mergeCell ref="Q12:Q15"/>
    <mergeCell ref="R12:R15"/>
    <mergeCell ref="S12:AZ12"/>
    <mergeCell ref="H13:H15"/>
    <mergeCell ref="I13:O13"/>
    <mergeCell ref="S15:T15"/>
    <mergeCell ref="U15:V15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W15:X15"/>
    <mergeCell ref="Y15:Z15"/>
    <mergeCell ref="AA14:AA15"/>
    <mergeCell ref="AB14:AG14"/>
    <mergeCell ref="AB15:AC15"/>
    <mergeCell ref="S13:AI13"/>
    <mergeCell ref="S14:Z14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AS14:AX14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I14:BI15"/>
    <mergeCell ref="BJ14:BO14"/>
    <mergeCell ref="A23:CH23"/>
    <mergeCell ref="A30:CH30"/>
    <mergeCell ref="A38:CH38"/>
    <mergeCell ref="A55:CH55"/>
    <mergeCell ref="C56:C59"/>
    <mergeCell ref="A56:A59"/>
    <mergeCell ref="B56:B59"/>
    <mergeCell ref="C60:C61"/>
    <mergeCell ref="A60:A61"/>
    <mergeCell ref="B60:B61"/>
    <mergeCell ref="C62:C63"/>
    <mergeCell ref="A62:A63"/>
    <mergeCell ref="B62:B63"/>
    <mergeCell ref="C64:C65"/>
    <mergeCell ref="A64:A65"/>
    <mergeCell ref="B64:B65"/>
    <mergeCell ref="C66:C67"/>
    <mergeCell ref="A66:A67"/>
    <mergeCell ref="B66:B67"/>
    <mergeCell ref="C68:C69"/>
    <mergeCell ref="A68:A69"/>
    <mergeCell ref="B68:B69"/>
    <mergeCell ref="C70:C83"/>
    <mergeCell ref="A70:A83"/>
    <mergeCell ref="B70:B83"/>
    <mergeCell ref="C84:C91"/>
    <mergeCell ref="A84:A91"/>
    <mergeCell ref="B84:B91"/>
    <mergeCell ref="C92:C98"/>
    <mergeCell ref="A92:A98"/>
    <mergeCell ref="B92:B98"/>
    <mergeCell ref="D120:E120"/>
    <mergeCell ref="C99:C103"/>
    <mergeCell ref="A99:A103"/>
    <mergeCell ref="B99:B103"/>
    <mergeCell ref="A104:CH104"/>
    <mergeCell ref="A107:CH107"/>
    <mergeCell ref="D115:E1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2"/>
  <sheetViews>
    <sheetView tabSelected="1" workbookViewId="0">
      <selection activeCell="AA8" sqref="AA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5" width="4.28515625" customWidth="1"/>
    <col min="16" max="18" width="4.7109375" customWidth="1"/>
    <col min="19" max="19" width="3.5703125" customWidth="1"/>
    <col min="20" max="20" width="2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5" width="3.85546875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0" width="3.5703125" customWidth="1"/>
    <col min="41" max="41" width="2" customWidth="1"/>
    <col min="42" max="42" width="3.5703125" customWidth="1"/>
    <col min="43" max="43" width="2" customWidth="1"/>
    <col min="44" max="44" width="3.85546875" customWidth="1"/>
    <col min="45" max="45" width="3.5703125" customWidth="1"/>
    <col min="46" max="46" width="2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2" width="3.85546875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1" width="3.85546875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6" width="3.5703125" customWidth="1"/>
    <col min="67" max="67" width="2" customWidth="1"/>
    <col min="68" max="69" width="3.85546875" customWidth="1"/>
    <col min="70" max="70" width="3.5703125" hidden="1" customWidth="1"/>
    <col min="71" max="71" width="2" hidden="1" customWidth="1"/>
    <col min="72" max="72" width="3.5703125" hidden="1" customWidth="1"/>
    <col min="73" max="73" width="2" hidden="1" customWidth="1"/>
    <col min="74" max="74" width="3.5703125" hidden="1" customWidth="1"/>
    <col min="75" max="75" width="2" hidden="1" customWidth="1"/>
    <col min="76" max="76" width="3.5703125" hidden="1" customWidth="1"/>
    <col min="77" max="77" width="2" hidden="1" customWidth="1"/>
    <col min="78" max="78" width="3.85546875" hidden="1" customWidth="1"/>
    <col min="79" max="79" width="3.5703125" hidden="1" customWidth="1"/>
    <col min="80" max="80" width="2" hidden="1" customWidth="1"/>
    <col min="81" max="81" width="3.5703125" hidden="1" customWidth="1"/>
    <col min="82" max="82" width="2" hidden="1" customWidth="1"/>
    <col min="83" max="83" width="3.5703125" hidden="1" customWidth="1"/>
    <col min="84" max="84" width="2" hidden="1" customWidth="1"/>
    <col min="85" max="86" width="3.85546875" hidden="1" customWidth="1"/>
  </cols>
  <sheetData>
    <row r="1" spans="1:86" ht="15.75" x14ac:dyDescent="0.2">
      <c r="E1" s="2" t="s">
        <v>0</v>
      </c>
    </row>
    <row r="2" spans="1:86" x14ac:dyDescent="0.2">
      <c r="E2" t="s">
        <v>1</v>
      </c>
      <c r="F2" s="1" t="s">
        <v>2</v>
      </c>
    </row>
    <row r="3" spans="1:86" x14ac:dyDescent="0.2">
      <c r="E3" t="s">
        <v>3</v>
      </c>
      <c r="F3" s="1" t="s">
        <v>4</v>
      </c>
    </row>
    <row r="4" spans="1:86" x14ac:dyDescent="0.2">
      <c r="E4" t="s">
        <v>5</v>
      </c>
      <c r="F4" s="1" t="s">
        <v>6</v>
      </c>
    </row>
    <row r="5" spans="1:86" x14ac:dyDescent="0.2">
      <c r="E5" t="s">
        <v>7</v>
      </c>
      <c r="F5" s="1" t="s">
        <v>8</v>
      </c>
    </row>
    <row r="6" spans="1:86" x14ac:dyDescent="0.2">
      <c r="E6" t="s">
        <v>9</v>
      </c>
      <c r="F6" s="1" t="s">
        <v>10</v>
      </c>
    </row>
    <row r="7" spans="1:86" x14ac:dyDescent="0.2">
      <c r="E7" t="s">
        <v>11</v>
      </c>
      <c r="F7" s="1" t="s">
        <v>12</v>
      </c>
      <c r="AH7" t="s">
        <v>13</v>
      </c>
    </row>
    <row r="8" spans="1:86" x14ac:dyDescent="0.2">
      <c r="E8" t="s">
        <v>14</v>
      </c>
      <c r="F8" s="1" t="s">
        <v>91</v>
      </c>
      <c r="AH8" t="s">
        <v>16</v>
      </c>
    </row>
    <row r="9" spans="1:86" x14ac:dyDescent="0.2">
      <c r="E9" t="s">
        <v>17</v>
      </c>
      <c r="F9" s="1" t="s">
        <v>18</v>
      </c>
      <c r="AH9" t="s">
        <v>375</v>
      </c>
    </row>
    <row r="11" spans="1:86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33</v>
      </c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33</v>
      </c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33</v>
      </c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33</v>
      </c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6" t="s">
        <v>36</v>
      </c>
      <c r="X15" s="16"/>
      <c r="Y15" s="16" t="s">
        <v>37</v>
      </c>
      <c r="Z15" s="16"/>
      <c r="AA15" s="17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6" t="s">
        <v>36</v>
      </c>
      <c r="AO15" s="16"/>
      <c r="AP15" s="16" t="s">
        <v>37</v>
      </c>
      <c r="AQ15" s="16"/>
      <c r="AR15" s="17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6" t="s">
        <v>36</v>
      </c>
      <c r="BF15" s="16"/>
      <c r="BG15" s="16" t="s">
        <v>37</v>
      </c>
      <c r="BH15" s="16"/>
      <c r="BI15" s="17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6" t="s">
        <v>36</v>
      </c>
      <c r="BW15" s="16"/>
      <c r="BX15" s="16" t="s">
        <v>37</v>
      </c>
      <c r="BY15" s="16"/>
      <c r="BZ15" s="17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">
      <c r="A16" s="14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/>
      <c r="CH16" s="15"/>
    </row>
    <row r="17" spans="1:86" x14ac:dyDescent="0.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x14ac:dyDescent="0.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v>0.8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>AR18+AY18</f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x14ac:dyDescent="0.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3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x14ac:dyDescent="0.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$B$20*1.5</f>
        <v>1.5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x14ac:dyDescent="0.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$B$21*1.2</f>
        <v>1.2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95" customHeight="1" x14ac:dyDescent="0.2">
      <c r="A22" s="6"/>
      <c r="B22" s="6"/>
      <c r="C22" s="6"/>
      <c r="D22" s="6"/>
      <c r="E22" s="6" t="s">
        <v>63</v>
      </c>
      <c r="F22" s="6">
        <f t="shared" ref="F22:AK22" si="0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28</v>
      </c>
      <c r="Q22" s="7">
        <f t="shared" si="0"/>
        <v>3</v>
      </c>
      <c r="R22" s="7">
        <f t="shared" si="0"/>
        <v>6.5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5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5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">
      <c r="A23" s="14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/>
      <c r="CH23" s="15"/>
    </row>
    <row r="24" spans="1:86" x14ac:dyDescent="0.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x14ac:dyDescent="0.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0.8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x14ac:dyDescent="0.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0.8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x14ac:dyDescent="0.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0.5</v>
      </c>
      <c r="AB27" s="11">
        <v>30</v>
      </c>
      <c r="AC27" s="10" t="s">
        <v>53</v>
      </c>
      <c r="AD27" s="11"/>
      <c r="AE27" s="10"/>
      <c r="AF27" s="11"/>
      <c r="AG27" s="10"/>
      <c r="AH27" s="7">
        <v>0.5</v>
      </c>
      <c r="AI27" s="7">
        <f>AA27+AH27</f>
        <v>1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x14ac:dyDescent="0.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1</v>
      </c>
      <c r="Q28" s="7">
        <f>AH28+AY28+BP28+CG28</f>
        <v>0.5</v>
      </c>
      <c r="R28" s="7">
        <v>1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0.5</v>
      </c>
      <c r="AB28" s="11">
        <v>30</v>
      </c>
      <c r="AC28" s="10" t="s">
        <v>53</v>
      </c>
      <c r="AD28" s="11"/>
      <c r="AE28" s="10"/>
      <c r="AF28" s="11"/>
      <c r="AG28" s="10"/>
      <c r="AH28" s="7">
        <v>0.5</v>
      </c>
      <c r="AI28" s="7">
        <f>AA28+AH28</f>
        <v>1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95" customHeight="1" x14ac:dyDescent="0.2">
      <c r="A29" s="6"/>
      <c r="B29" s="6"/>
      <c r="C29" s="6"/>
      <c r="D29" s="6"/>
      <c r="E29" s="6" t="s">
        <v>63</v>
      </c>
      <c r="F29" s="6">
        <f t="shared" ref="F29:AK29" si="3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6</v>
      </c>
      <c r="Q29" s="7">
        <f t="shared" si="3"/>
        <v>1</v>
      </c>
      <c r="R29" s="7">
        <f t="shared" si="3"/>
        <v>4.5999999999999996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1</v>
      </c>
      <c r="AI29" s="7">
        <f t="shared" si="3"/>
        <v>3</v>
      </c>
      <c r="AJ29" s="11">
        <f t="shared" si="3"/>
        <v>30</v>
      </c>
      <c r="AK29" s="10">
        <f t="shared" si="3"/>
        <v>0</v>
      </c>
      <c r="AL29" s="11">
        <f t="shared" ref="AL29:BQ29" si="4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t="shared" ref="BR29:CH29" si="5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20.100000000000001" customHeight="1" x14ac:dyDescent="0.2">
      <c r="A30" s="14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/>
      <c r="CH30" s="15"/>
    </row>
    <row r="31" spans="1:86" x14ac:dyDescent="0.2">
      <c r="A31" s="6"/>
      <c r="B31" s="6"/>
      <c r="C31" s="6"/>
      <c r="D31" s="6" t="s">
        <v>76</v>
      </c>
      <c r="E31" s="3" t="s">
        <v>77</v>
      </c>
      <c r="F31" s="6">
        <f t="shared" ref="F31:F36" si="6">COUNTIF(S31:CF31,"e")</f>
        <v>1</v>
      </c>
      <c r="G31" s="6">
        <f t="shared" ref="G31:G36" si="7">COUNTIF(S31:CF31,"z")</f>
        <v>1</v>
      </c>
      <c r="H31" s="6">
        <f t="shared" ref="H31:H36" si="8">SUM(I31:O31)</f>
        <v>30</v>
      </c>
      <c r="I31" s="6">
        <f t="shared" ref="I31:I36" si="9">S31+AJ31+BA31+BR31</f>
        <v>15</v>
      </c>
      <c r="J31" s="6">
        <f t="shared" ref="J31:J36" si="10">U31+AL31+BC31+BT31</f>
        <v>0</v>
      </c>
      <c r="K31" s="6">
        <f t="shared" ref="K31:K36" si="11">W31+AN31+BE31+BV31</f>
        <v>0</v>
      </c>
      <c r="L31" s="6">
        <f t="shared" ref="L31:L36" si="12">Y31+AP31+BG31+BX31</f>
        <v>0</v>
      </c>
      <c r="M31" s="6">
        <f t="shared" ref="M31:M36" si="13">AB31+AS31+BJ31+CA31</f>
        <v>15</v>
      </c>
      <c r="N31" s="6">
        <f t="shared" ref="N31:N36" si="14">AD31+AU31+BL31+CC31</f>
        <v>0</v>
      </c>
      <c r="O31" s="6">
        <f t="shared" ref="O31:O36" si="15">AF31+AW31+BN31+CE31</f>
        <v>0</v>
      </c>
      <c r="P31" s="7">
        <f t="shared" ref="P31:P36" si="16">AI31+AZ31+BQ31+CH31</f>
        <v>1</v>
      </c>
      <c r="Q31" s="7">
        <f t="shared" ref="Q31:Q36" si="17">AH31+AY31+BP31+CG31</f>
        <v>0.5</v>
      </c>
      <c r="R31" s="7">
        <v>1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ref="AI31:AI36" si="18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ref="AZ31:AZ36" si="19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0.5</v>
      </c>
      <c r="BJ31" s="11">
        <v>15</v>
      </c>
      <c r="BK31" s="10" t="s">
        <v>53</v>
      </c>
      <c r="BL31" s="11"/>
      <c r="BM31" s="10"/>
      <c r="BN31" s="11"/>
      <c r="BO31" s="10"/>
      <c r="BP31" s="7">
        <v>0.5</v>
      </c>
      <c r="BQ31" s="7">
        <f t="shared" ref="BQ31:BQ36" si="20">BI31+BP31</f>
        <v>1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ref="CH31:CH36" si="21">BZ31+CG31</f>
        <v>0</v>
      </c>
    </row>
    <row r="32" spans="1:86" x14ac:dyDescent="0.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75</v>
      </c>
      <c r="I32" s="6">
        <f t="shared" si="9"/>
        <v>30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45</v>
      </c>
      <c r="N32" s="6">
        <f t="shared" si="14"/>
        <v>0</v>
      </c>
      <c r="O32" s="6">
        <f t="shared" si="15"/>
        <v>0</v>
      </c>
      <c r="P32" s="7">
        <f t="shared" si="16"/>
        <v>4</v>
      </c>
      <c r="Q32" s="7">
        <f t="shared" si="17"/>
        <v>2</v>
      </c>
      <c r="R32" s="7">
        <v>3</v>
      </c>
      <c r="S32" s="11">
        <v>30</v>
      </c>
      <c r="T32" s="10" t="s">
        <v>62</v>
      </c>
      <c r="U32" s="11"/>
      <c r="V32" s="10"/>
      <c r="W32" s="11"/>
      <c r="X32" s="10"/>
      <c r="Y32" s="11"/>
      <c r="Z32" s="10"/>
      <c r="AA32" s="7">
        <v>2</v>
      </c>
      <c r="AB32" s="11">
        <v>45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4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x14ac:dyDescent="0.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x14ac:dyDescent="0.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1.8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x14ac:dyDescent="0.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0.7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x14ac:dyDescent="0.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3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95" customHeight="1" x14ac:dyDescent="0.2">
      <c r="A37" s="6"/>
      <c r="B37" s="6"/>
      <c r="C37" s="6"/>
      <c r="D37" s="6"/>
      <c r="E37" s="6" t="s">
        <v>63</v>
      </c>
      <c r="F37" s="6">
        <f t="shared" ref="F37:AK37" si="22">SUM(F31:F36)</f>
        <v>5</v>
      </c>
      <c r="G37" s="6">
        <f t="shared" si="22"/>
        <v>6</v>
      </c>
      <c r="H37" s="6">
        <f t="shared" si="22"/>
        <v>290</v>
      </c>
      <c r="I37" s="6">
        <f t="shared" si="22"/>
        <v>120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150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8.5</v>
      </c>
      <c r="R37" s="7">
        <f t="shared" si="22"/>
        <v>12</v>
      </c>
      <c r="S37" s="11">
        <f t="shared" si="22"/>
        <v>30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2</v>
      </c>
      <c r="AB37" s="11">
        <f t="shared" si="22"/>
        <v>45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4</v>
      </c>
      <c r="AJ37" s="11">
        <f t="shared" si="22"/>
        <v>75</v>
      </c>
      <c r="AK37" s="10">
        <f t="shared" si="22"/>
        <v>0</v>
      </c>
      <c r="AL37" s="11">
        <f t="shared" ref="AL37:BQ37" si="23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0.5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0.5</v>
      </c>
      <c r="BQ37" s="7">
        <f t="shared" si="23"/>
        <v>1</v>
      </c>
      <c r="BR37" s="11">
        <f t="shared" ref="BR37:CH37" si="24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20.100000000000001" customHeight="1" x14ac:dyDescent="0.2">
      <c r="A38" s="14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4"/>
      <c r="CH38" s="15"/>
    </row>
    <row r="39" spans="1:86" x14ac:dyDescent="0.2">
      <c r="A39" s="6"/>
      <c r="B39" s="6"/>
      <c r="C39" s="6"/>
      <c r="D39" s="6" t="s">
        <v>326</v>
      </c>
      <c r="E39" s="3" t="s">
        <v>327</v>
      </c>
      <c r="F39" s="6">
        <f t="shared" ref="F39:F46" si="25">COUNTIF(S39:CF39,"e")</f>
        <v>1</v>
      </c>
      <c r="G39" s="6">
        <f t="shared" ref="G39:G46" si="26">COUNTIF(S39:CF39,"z")</f>
        <v>1</v>
      </c>
      <c r="H39" s="6">
        <f t="shared" ref="H39:H50" si="27">SUM(I39:O39)</f>
        <v>75</v>
      </c>
      <c r="I39" s="6">
        <f t="shared" ref="I39:I50" si="28">S39+AJ39+BA39+BR39</f>
        <v>30</v>
      </c>
      <c r="J39" s="6">
        <f t="shared" ref="J39:J50" si="29">U39+AL39+BC39+BT39</f>
        <v>0</v>
      </c>
      <c r="K39" s="6">
        <f t="shared" ref="K39:K50" si="30">W39+AN39+BE39+BV39</f>
        <v>0</v>
      </c>
      <c r="L39" s="6">
        <f t="shared" ref="L39:L50" si="31">Y39+AP39+BG39+BX39</f>
        <v>0</v>
      </c>
      <c r="M39" s="6">
        <f t="shared" ref="M39:M50" si="32">AB39+AS39+BJ39+CA39</f>
        <v>45</v>
      </c>
      <c r="N39" s="6">
        <f t="shared" ref="N39:N50" si="33">AD39+AU39+BL39+CC39</f>
        <v>0</v>
      </c>
      <c r="O39" s="6">
        <f t="shared" ref="O39:O50" si="34">AF39+AW39+BN39+CE39</f>
        <v>0</v>
      </c>
      <c r="P39" s="7">
        <f t="shared" ref="P39:P50" si="35">AI39+AZ39+BQ39+CH39</f>
        <v>5</v>
      </c>
      <c r="Q39" s="7">
        <f t="shared" ref="Q39:Q50" si="36">AH39+AY39+BP39+CG39</f>
        <v>3</v>
      </c>
      <c r="R39" s="7">
        <v>2.5</v>
      </c>
      <c r="S39" s="11">
        <v>30</v>
      </c>
      <c r="T39" s="10" t="s">
        <v>62</v>
      </c>
      <c r="U39" s="11"/>
      <c r="V39" s="10"/>
      <c r="W39" s="11"/>
      <c r="X39" s="10"/>
      <c r="Y39" s="11"/>
      <c r="Z39" s="10"/>
      <c r="AA39" s="7">
        <v>2</v>
      </c>
      <c r="AB39" s="11">
        <v>45</v>
      </c>
      <c r="AC39" s="10" t="s">
        <v>53</v>
      </c>
      <c r="AD39" s="11"/>
      <c r="AE39" s="10"/>
      <c r="AF39" s="11"/>
      <c r="AG39" s="10"/>
      <c r="AH39" s="7">
        <v>3</v>
      </c>
      <c r="AI39" s="7">
        <f t="shared" ref="AI39:AI50" si="37">AA39+AH39</f>
        <v>5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t="shared" ref="AZ39:AZ50" si="38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t="shared" ref="BQ39:BQ50" si="39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ref="CH39:CH50" si="40">BZ39+CG39</f>
        <v>0</v>
      </c>
    </row>
    <row r="40" spans="1:86" x14ac:dyDescent="0.2">
      <c r="A40" s="6"/>
      <c r="B40" s="6"/>
      <c r="C40" s="6"/>
      <c r="D40" s="6" t="s">
        <v>328</v>
      </c>
      <c r="E40" s="3" t="s">
        <v>329</v>
      </c>
      <c r="F40" s="6">
        <f t="shared" si="25"/>
        <v>1</v>
      </c>
      <c r="G40" s="6">
        <f t="shared" si="26"/>
        <v>1</v>
      </c>
      <c r="H40" s="6">
        <f t="shared" si="27"/>
        <v>60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30</v>
      </c>
      <c r="N40" s="6">
        <f t="shared" si="33"/>
        <v>0</v>
      </c>
      <c r="O40" s="6">
        <f t="shared" si="34"/>
        <v>0</v>
      </c>
      <c r="P40" s="7">
        <f t="shared" si="35"/>
        <v>4</v>
      </c>
      <c r="Q40" s="7">
        <f t="shared" si="36"/>
        <v>2</v>
      </c>
      <c r="R40" s="7">
        <v>2.2000000000000002</v>
      </c>
      <c r="S40" s="11">
        <v>30</v>
      </c>
      <c r="T40" s="10" t="s">
        <v>62</v>
      </c>
      <c r="U40" s="11"/>
      <c r="V40" s="10"/>
      <c r="W40" s="11"/>
      <c r="X40" s="10"/>
      <c r="Y40" s="11"/>
      <c r="Z40" s="10"/>
      <c r="AA40" s="7">
        <v>2</v>
      </c>
      <c r="AB40" s="11">
        <v>30</v>
      </c>
      <c r="AC40" s="10" t="s">
        <v>53</v>
      </c>
      <c r="AD40" s="11"/>
      <c r="AE40" s="10"/>
      <c r="AF40" s="11"/>
      <c r="AG40" s="10"/>
      <c r="AH40" s="7">
        <v>2</v>
      </c>
      <c r="AI40" s="7">
        <f t="shared" si="37"/>
        <v>4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8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9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0"/>
        <v>0</v>
      </c>
    </row>
    <row r="41" spans="1:86" x14ac:dyDescent="0.2">
      <c r="A41" s="6"/>
      <c r="B41" s="6"/>
      <c r="C41" s="6"/>
      <c r="D41" s="6" t="s">
        <v>330</v>
      </c>
      <c r="E41" s="3" t="s">
        <v>331</v>
      </c>
      <c r="F41" s="6">
        <f t="shared" si="25"/>
        <v>1</v>
      </c>
      <c r="G41" s="6">
        <f t="shared" si="26"/>
        <v>1</v>
      </c>
      <c r="H41" s="6">
        <f t="shared" si="27"/>
        <v>75</v>
      </c>
      <c r="I41" s="6">
        <f t="shared" si="28"/>
        <v>30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45</v>
      </c>
      <c r="N41" s="6">
        <f t="shared" si="33"/>
        <v>0</v>
      </c>
      <c r="O41" s="6">
        <f t="shared" si="34"/>
        <v>0</v>
      </c>
      <c r="P41" s="7">
        <f t="shared" si="35"/>
        <v>5</v>
      </c>
      <c r="Q41" s="7">
        <f t="shared" si="36"/>
        <v>3</v>
      </c>
      <c r="R41" s="7">
        <v>2.5</v>
      </c>
      <c r="S41" s="11">
        <v>30</v>
      </c>
      <c r="T41" s="10" t="s">
        <v>62</v>
      </c>
      <c r="U41" s="11"/>
      <c r="V41" s="10"/>
      <c r="W41" s="11"/>
      <c r="X41" s="10"/>
      <c r="Y41" s="11"/>
      <c r="Z41" s="10"/>
      <c r="AA41" s="7">
        <v>2</v>
      </c>
      <c r="AB41" s="11">
        <v>45</v>
      </c>
      <c r="AC41" s="10" t="s">
        <v>53</v>
      </c>
      <c r="AD41" s="11"/>
      <c r="AE41" s="10"/>
      <c r="AF41" s="11"/>
      <c r="AG41" s="10"/>
      <c r="AH41" s="7">
        <v>3</v>
      </c>
      <c r="AI41" s="7">
        <f t="shared" si="37"/>
        <v>5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8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9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0"/>
        <v>0</v>
      </c>
    </row>
    <row r="42" spans="1:86" x14ac:dyDescent="0.2">
      <c r="A42" s="6"/>
      <c r="B42" s="6"/>
      <c r="C42" s="6"/>
      <c r="D42" s="6" t="s">
        <v>332</v>
      </c>
      <c r="E42" s="3" t="s">
        <v>333</v>
      </c>
      <c r="F42" s="6">
        <f t="shared" si="25"/>
        <v>1</v>
      </c>
      <c r="G42" s="6">
        <f t="shared" si="26"/>
        <v>1</v>
      </c>
      <c r="H42" s="6">
        <f t="shared" si="27"/>
        <v>45</v>
      </c>
      <c r="I42" s="6">
        <f t="shared" si="28"/>
        <v>15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30</v>
      </c>
      <c r="N42" s="6">
        <f t="shared" si="33"/>
        <v>0</v>
      </c>
      <c r="O42" s="6">
        <f t="shared" si="34"/>
        <v>0</v>
      </c>
      <c r="P42" s="7">
        <f t="shared" si="35"/>
        <v>3</v>
      </c>
      <c r="Q42" s="7">
        <f t="shared" si="36"/>
        <v>2</v>
      </c>
      <c r="R42" s="7">
        <v>1.7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37"/>
        <v>0</v>
      </c>
      <c r="AJ42" s="11">
        <v>15</v>
      </c>
      <c r="AK42" s="10" t="s">
        <v>62</v>
      </c>
      <c r="AL42" s="11"/>
      <c r="AM42" s="10"/>
      <c r="AN42" s="11"/>
      <c r="AO42" s="10"/>
      <c r="AP42" s="11"/>
      <c r="AQ42" s="10"/>
      <c r="AR42" s="7">
        <v>1</v>
      </c>
      <c r="AS42" s="11">
        <v>30</v>
      </c>
      <c r="AT42" s="10" t="s">
        <v>53</v>
      </c>
      <c r="AU42" s="11"/>
      <c r="AV42" s="10"/>
      <c r="AW42" s="11"/>
      <c r="AX42" s="10"/>
      <c r="AY42" s="7">
        <v>2</v>
      </c>
      <c r="AZ42" s="7">
        <f t="shared" si="38"/>
        <v>3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9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0"/>
        <v>0</v>
      </c>
    </row>
    <row r="43" spans="1:86" x14ac:dyDescent="0.2">
      <c r="A43" s="6"/>
      <c r="B43" s="6"/>
      <c r="C43" s="6"/>
      <c r="D43" s="6" t="s">
        <v>334</v>
      </c>
      <c r="E43" s="3" t="s">
        <v>104</v>
      </c>
      <c r="F43" s="6">
        <f t="shared" si="25"/>
        <v>1</v>
      </c>
      <c r="G43" s="6">
        <f t="shared" si="26"/>
        <v>1</v>
      </c>
      <c r="H43" s="6">
        <f t="shared" si="27"/>
        <v>75</v>
      </c>
      <c r="I43" s="6">
        <f t="shared" si="28"/>
        <v>30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45</v>
      </c>
      <c r="N43" s="6">
        <f t="shared" si="33"/>
        <v>0</v>
      </c>
      <c r="O43" s="6">
        <f t="shared" si="34"/>
        <v>0</v>
      </c>
      <c r="P43" s="7">
        <f t="shared" si="35"/>
        <v>5</v>
      </c>
      <c r="Q43" s="7">
        <f t="shared" si="36"/>
        <v>3</v>
      </c>
      <c r="R43" s="7">
        <v>3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37"/>
        <v>0</v>
      </c>
      <c r="AJ43" s="11">
        <v>30</v>
      </c>
      <c r="AK43" s="10" t="s">
        <v>62</v>
      </c>
      <c r="AL43" s="11"/>
      <c r="AM43" s="10"/>
      <c r="AN43" s="11"/>
      <c r="AO43" s="10"/>
      <c r="AP43" s="11"/>
      <c r="AQ43" s="10"/>
      <c r="AR43" s="7">
        <v>2</v>
      </c>
      <c r="AS43" s="11">
        <v>45</v>
      </c>
      <c r="AT43" s="10" t="s">
        <v>53</v>
      </c>
      <c r="AU43" s="11"/>
      <c r="AV43" s="10"/>
      <c r="AW43" s="11"/>
      <c r="AX43" s="10"/>
      <c r="AY43" s="7">
        <v>3</v>
      </c>
      <c r="AZ43" s="7">
        <f t="shared" si="38"/>
        <v>5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9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0"/>
        <v>0</v>
      </c>
    </row>
    <row r="44" spans="1:86" x14ac:dyDescent="0.2">
      <c r="A44" s="6"/>
      <c r="B44" s="6"/>
      <c r="C44" s="6"/>
      <c r="D44" s="6" t="s">
        <v>335</v>
      </c>
      <c r="E44" s="3" t="s">
        <v>336</v>
      </c>
      <c r="F44" s="6">
        <f t="shared" si="25"/>
        <v>1</v>
      </c>
      <c r="G44" s="6">
        <f t="shared" si="26"/>
        <v>1</v>
      </c>
      <c r="H44" s="6">
        <f t="shared" si="27"/>
        <v>50</v>
      </c>
      <c r="I44" s="6">
        <f t="shared" si="28"/>
        <v>20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30</v>
      </c>
      <c r="N44" s="6">
        <f t="shared" si="33"/>
        <v>0</v>
      </c>
      <c r="O44" s="6">
        <f t="shared" si="34"/>
        <v>0</v>
      </c>
      <c r="P44" s="7">
        <f t="shared" si="35"/>
        <v>2</v>
      </c>
      <c r="Q44" s="7">
        <f t="shared" si="36"/>
        <v>1</v>
      </c>
      <c r="R44" s="7">
        <v>1.7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37"/>
        <v>0</v>
      </c>
      <c r="AJ44" s="11">
        <v>20</v>
      </c>
      <c r="AK44" s="10" t="s">
        <v>62</v>
      </c>
      <c r="AL44" s="11"/>
      <c r="AM44" s="10"/>
      <c r="AN44" s="11"/>
      <c r="AO44" s="10"/>
      <c r="AP44" s="11"/>
      <c r="AQ44" s="10"/>
      <c r="AR44" s="7">
        <v>1</v>
      </c>
      <c r="AS44" s="11">
        <v>30</v>
      </c>
      <c r="AT44" s="10" t="s">
        <v>53</v>
      </c>
      <c r="AU44" s="11"/>
      <c r="AV44" s="10"/>
      <c r="AW44" s="11"/>
      <c r="AX44" s="10"/>
      <c r="AY44" s="7">
        <v>1</v>
      </c>
      <c r="AZ44" s="7">
        <f t="shared" si="38"/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9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0"/>
        <v>0</v>
      </c>
    </row>
    <row r="45" spans="1:86" x14ac:dyDescent="0.2">
      <c r="A45" s="6"/>
      <c r="B45" s="6"/>
      <c r="C45" s="6"/>
      <c r="D45" s="6" t="s">
        <v>337</v>
      </c>
      <c r="E45" s="3" t="s">
        <v>338</v>
      </c>
      <c r="F45" s="6">
        <f t="shared" si="25"/>
        <v>1</v>
      </c>
      <c r="G45" s="6">
        <f t="shared" si="26"/>
        <v>1</v>
      </c>
      <c r="H45" s="6">
        <f t="shared" si="27"/>
        <v>30</v>
      </c>
      <c r="I45" s="6">
        <f t="shared" si="28"/>
        <v>15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15</v>
      </c>
      <c r="N45" s="6">
        <f t="shared" si="33"/>
        <v>0</v>
      </c>
      <c r="O45" s="6">
        <f t="shared" si="34"/>
        <v>0</v>
      </c>
      <c r="P45" s="7">
        <f t="shared" si="35"/>
        <v>1</v>
      </c>
      <c r="Q45" s="7">
        <f t="shared" si="36"/>
        <v>0.5</v>
      </c>
      <c r="R45" s="7">
        <v>1</v>
      </c>
      <c r="S45" s="11">
        <v>15</v>
      </c>
      <c r="T45" s="10" t="s">
        <v>62</v>
      </c>
      <c r="U45" s="11"/>
      <c r="V45" s="10"/>
      <c r="W45" s="11"/>
      <c r="X45" s="10"/>
      <c r="Y45" s="11"/>
      <c r="Z45" s="10"/>
      <c r="AA45" s="7">
        <v>0.5</v>
      </c>
      <c r="AB45" s="11">
        <v>15</v>
      </c>
      <c r="AC45" s="10" t="s">
        <v>53</v>
      </c>
      <c r="AD45" s="11"/>
      <c r="AE45" s="10"/>
      <c r="AF45" s="11"/>
      <c r="AG45" s="10"/>
      <c r="AH45" s="7">
        <v>0.5</v>
      </c>
      <c r="AI45" s="7">
        <f t="shared" si="37"/>
        <v>1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38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9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0"/>
        <v>0</v>
      </c>
    </row>
    <row r="46" spans="1:86" x14ac:dyDescent="0.2">
      <c r="A46" s="6"/>
      <c r="B46" s="6"/>
      <c r="C46" s="6"/>
      <c r="D46" s="6" t="s">
        <v>339</v>
      </c>
      <c r="E46" s="3" t="s">
        <v>340</v>
      </c>
      <c r="F46" s="6">
        <f t="shared" si="25"/>
        <v>1</v>
      </c>
      <c r="G46" s="6">
        <f t="shared" si="26"/>
        <v>1</v>
      </c>
      <c r="H46" s="6">
        <f t="shared" si="27"/>
        <v>30</v>
      </c>
      <c r="I46" s="6">
        <f t="shared" si="28"/>
        <v>15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15</v>
      </c>
      <c r="N46" s="6">
        <f t="shared" si="33"/>
        <v>0</v>
      </c>
      <c r="O46" s="6">
        <f t="shared" si="34"/>
        <v>0</v>
      </c>
      <c r="P46" s="7">
        <f t="shared" si="35"/>
        <v>1</v>
      </c>
      <c r="Q46" s="7">
        <f t="shared" si="36"/>
        <v>0.5</v>
      </c>
      <c r="R46" s="7">
        <v>1</v>
      </c>
      <c r="S46" s="11">
        <v>15</v>
      </c>
      <c r="T46" s="10" t="s">
        <v>62</v>
      </c>
      <c r="U46" s="11"/>
      <c r="V46" s="10"/>
      <c r="W46" s="11"/>
      <c r="X46" s="10"/>
      <c r="Y46" s="11"/>
      <c r="Z46" s="10"/>
      <c r="AA46" s="7">
        <v>0.5</v>
      </c>
      <c r="AB46" s="11">
        <v>15</v>
      </c>
      <c r="AC46" s="10" t="s">
        <v>53</v>
      </c>
      <c r="AD46" s="11"/>
      <c r="AE46" s="10"/>
      <c r="AF46" s="11"/>
      <c r="AG46" s="10"/>
      <c r="AH46" s="7">
        <v>0.5</v>
      </c>
      <c r="AI46" s="7">
        <f t="shared" si="37"/>
        <v>1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38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9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0"/>
        <v>0</v>
      </c>
    </row>
    <row r="47" spans="1:86" x14ac:dyDescent="0.2">
      <c r="A47" s="6">
        <v>4</v>
      </c>
      <c r="B47" s="6">
        <v>1</v>
      </c>
      <c r="C47" s="6"/>
      <c r="D47" s="6"/>
      <c r="E47" s="3" t="s">
        <v>92</v>
      </c>
      <c r="F47" s="6">
        <f>$B$47*COUNTIF(S47:CF47,"e")</f>
        <v>1</v>
      </c>
      <c r="G47" s="6">
        <f>$B$47*COUNTIF(S47:CF47,"z")</f>
        <v>1</v>
      </c>
      <c r="H47" s="6">
        <f t="shared" si="27"/>
        <v>30</v>
      </c>
      <c r="I47" s="6">
        <f t="shared" si="28"/>
        <v>10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20</v>
      </c>
      <c r="N47" s="6">
        <f t="shared" si="33"/>
        <v>0</v>
      </c>
      <c r="O47" s="6">
        <f t="shared" si="34"/>
        <v>0</v>
      </c>
      <c r="P47" s="7">
        <f t="shared" si="35"/>
        <v>2</v>
      </c>
      <c r="Q47" s="7">
        <f t="shared" si="36"/>
        <v>1</v>
      </c>
      <c r="R47" s="7">
        <f>$B$47*1.2</f>
        <v>1.2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7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38"/>
        <v>0</v>
      </c>
      <c r="BA47" s="11">
        <f>$B$47*10</f>
        <v>10</v>
      </c>
      <c r="BB47" s="10" t="s">
        <v>62</v>
      </c>
      <c r="BC47" s="11"/>
      <c r="BD47" s="10"/>
      <c r="BE47" s="11"/>
      <c r="BF47" s="10"/>
      <c r="BG47" s="11"/>
      <c r="BH47" s="10"/>
      <c r="BI47" s="7">
        <f>$B$47*1</f>
        <v>1</v>
      </c>
      <c r="BJ47" s="11">
        <f>$B$47*20</f>
        <v>20</v>
      </c>
      <c r="BK47" s="10" t="s">
        <v>53</v>
      </c>
      <c r="BL47" s="11"/>
      <c r="BM47" s="10"/>
      <c r="BN47" s="11"/>
      <c r="BO47" s="10"/>
      <c r="BP47" s="7">
        <f>$B$47*1</f>
        <v>1</v>
      </c>
      <c r="BQ47" s="7">
        <f t="shared" si="39"/>
        <v>2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0"/>
        <v>0</v>
      </c>
    </row>
    <row r="48" spans="1:86" x14ac:dyDescent="0.2">
      <c r="A48" s="6">
        <v>5</v>
      </c>
      <c r="B48" s="6">
        <v>1</v>
      </c>
      <c r="C48" s="6"/>
      <c r="D48" s="6"/>
      <c r="E48" s="3" t="s">
        <v>93</v>
      </c>
      <c r="F48" s="6">
        <f>$B$48*COUNTIF(S48:CF48,"e")</f>
        <v>1</v>
      </c>
      <c r="G48" s="6">
        <f>$B$48*COUNTIF(S48:CF48,"z")</f>
        <v>1</v>
      </c>
      <c r="H48" s="6">
        <f t="shared" si="27"/>
        <v>30</v>
      </c>
      <c r="I48" s="6">
        <f t="shared" si="28"/>
        <v>10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20</v>
      </c>
      <c r="N48" s="6">
        <f t="shared" si="33"/>
        <v>0</v>
      </c>
      <c r="O48" s="6">
        <f t="shared" si="34"/>
        <v>0</v>
      </c>
      <c r="P48" s="7">
        <f t="shared" si="35"/>
        <v>2</v>
      </c>
      <c r="Q48" s="7">
        <f t="shared" si="36"/>
        <v>1</v>
      </c>
      <c r="R48" s="7">
        <f>$B$48*1.2</f>
        <v>1.2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37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38"/>
        <v>0</v>
      </c>
      <c r="BA48" s="11">
        <f>$B$48*10</f>
        <v>10</v>
      </c>
      <c r="BB48" s="10" t="s">
        <v>62</v>
      </c>
      <c r="BC48" s="11"/>
      <c r="BD48" s="10"/>
      <c r="BE48" s="11"/>
      <c r="BF48" s="10"/>
      <c r="BG48" s="11"/>
      <c r="BH48" s="10"/>
      <c r="BI48" s="7">
        <f>$B$48*1</f>
        <v>1</v>
      </c>
      <c r="BJ48" s="11">
        <f>$B$48*20</f>
        <v>20</v>
      </c>
      <c r="BK48" s="10" t="s">
        <v>53</v>
      </c>
      <c r="BL48" s="11"/>
      <c r="BM48" s="10"/>
      <c r="BN48" s="11"/>
      <c r="BO48" s="10"/>
      <c r="BP48" s="7">
        <f>$B$48*1</f>
        <v>1</v>
      </c>
      <c r="BQ48" s="7">
        <f t="shared" si="39"/>
        <v>2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0"/>
        <v>0</v>
      </c>
    </row>
    <row r="49" spans="1:86" x14ac:dyDescent="0.2">
      <c r="A49" s="6">
        <v>6</v>
      </c>
      <c r="B49" s="6">
        <v>2</v>
      </c>
      <c r="C49" s="6"/>
      <c r="D49" s="6"/>
      <c r="E49" s="3" t="s">
        <v>94</v>
      </c>
      <c r="F49" s="6">
        <f>$B$49*COUNTIF(S49:CF49,"e")</f>
        <v>2</v>
      </c>
      <c r="G49" s="6">
        <f>$B$49*COUNTIF(S49:CF49,"z")</f>
        <v>2</v>
      </c>
      <c r="H49" s="6">
        <f t="shared" si="27"/>
        <v>60</v>
      </c>
      <c r="I49" s="6">
        <f t="shared" si="28"/>
        <v>20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40</v>
      </c>
      <c r="N49" s="6">
        <f t="shared" si="33"/>
        <v>0</v>
      </c>
      <c r="O49" s="6">
        <f t="shared" si="34"/>
        <v>0</v>
      </c>
      <c r="P49" s="7">
        <f t="shared" si="35"/>
        <v>4</v>
      </c>
      <c r="Q49" s="7">
        <f t="shared" si="36"/>
        <v>2</v>
      </c>
      <c r="R49" s="7">
        <f>$B$49*1.2</f>
        <v>2.4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7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38"/>
        <v>0</v>
      </c>
      <c r="BA49" s="11">
        <f>$B$49*10</f>
        <v>20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2</v>
      </c>
      <c r="BJ49" s="11">
        <f>$B$49*20</f>
        <v>40</v>
      </c>
      <c r="BK49" s="10" t="s">
        <v>53</v>
      </c>
      <c r="BL49" s="11"/>
      <c r="BM49" s="10"/>
      <c r="BN49" s="11"/>
      <c r="BO49" s="10"/>
      <c r="BP49" s="7">
        <f>$B$49*1</f>
        <v>2</v>
      </c>
      <c r="BQ49" s="7">
        <f t="shared" si="39"/>
        <v>4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0"/>
        <v>0</v>
      </c>
    </row>
    <row r="50" spans="1:86" x14ac:dyDescent="0.2">
      <c r="A50" s="6">
        <v>7</v>
      </c>
      <c r="B50" s="6">
        <v>1</v>
      </c>
      <c r="C50" s="6"/>
      <c r="D50" s="6"/>
      <c r="E50" s="3" t="s">
        <v>107</v>
      </c>
      <c r="F50" s="6">
        <f>$B$50*COUNTIF(S50:CF50,"e")</f>
        <v>1</v>
      </c>
      <c r="G50" s="6">
        <f>$B$50*COUNTIF(S50:CF50,"z")</f>
        <v>1</v>
      </c>
      <c r="H50" s="6">
        <f t="shared" si="27"/>
        <v>30</v>
      </c>
      <c r="I50" s="6">
        <f t="shared" si="28"/>
        <v>10</v>
      </c>
      <c r="J50" s="6">
        <f t="shared" si="29"/>
        <v>0</v>
      </c>
      <c r="K50" s="6">
        <f t="shared" si="30"/>
        <v>0</v>
      </c>
      <c r="L50" s="6">
        <f t="shared" si="31"/>
        <v>0</v>
      </c>
      <c r="M50" s="6">
        <f t="shared" si="32"/>
        <v>20</v>
      </c>
      <c r="N50" s="6">
        <f t="shared" si="33"/>
        <v>0</v>
      </c>
      <c r="O50" s="6">
        <f t="shared" si="34"/>
        <v>0</v>
      </c>
      <c r="P50" s="7">
        <f t="shared" si="35"/>
        <v>1</v>
      </c>
      <c r="Q50" s="7">
        <f t="shared" si="36"/>
        <v>0.67</v>
      </c>
      <c r="R50" s="7">
        <f>$B$50*0.97</f>
        <v>0.97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37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38"/>
        <v>0</v>
      </c>
      <c r="BA50" s="11">
        <f>$B$50*10</f>
        <v>10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$B$50*0.33</f>
        <v>0.33</v>
      </c>
      <c r="BJ50" s="11">
        <f>$B$50*20</f>
        <v>20</v>
      </c>
      <c r="BK50" s="10" t="s">
        <v>53</v>
      </c>
      <c r="BL50" s="11"/>
      <c r="BM50" s="10"/>
      <c r="BN50" s="11"/>
      <c r="BO50" s="10"/>
      <c r="BP50" s="7">
        <f>$B$50*0.67</f>
        <v>0.67</v>
      </c>
      <c r="BQ50" s="7">
        <f t="shared" si="39"/>
        <v>1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0"/>
        <v>0</v>
      </c>
    </row>
    <row r="51" spans="1:86" ht="15.95" customHeight="1" x14ac:dyDescent="0.2">
      <c r="A51" s="6"/>
      <c r="B51" s="6"/>
      <c r="C51" s="6"/>
      <c r="D51" s="6"/>
      <c r="E51" s="6" t="s">
        <v>63</v>
      </c>
      <c r="F51" s="6">
        <f t="shared" ref="F51:AK51" si="41">SUM(F39:F50)</f>
        <v>13</v>
      </c>
      <c r="G51" s="6">
        <f t="shared" si="41"/>
        <v>13</v>
      </c>
      <c r="H51" s="6">
        <f t="shared" si="41"/>
        <v>590</v>
      </c>
      <c r="I51" s="6">
        <f t="shared" si="41"/>
        <v>235</v>
      </c>
      <c r="J51" s="6">
        <f t="shared" si="41"/>
        <v>0</v>
      </c>
      <c r="K51" s="6">
        <f t="shared" si="41"/>
        <v>0</v>
      </c>
      <c r="L51" s="6">
        <f t="shared" si="41"/>
        <v>0</v>
      </c>
      <c r="M51" s="6">
        <f t="shared" si="41"/>
        <v>355</v>
      </c>
      <c r="N51" s="6">
        <f t="shared" si="41"/>
        <v>0</v>
      </c>
      <c r="O51" s="6">
        <f t="shared" si="41"/>
        <v>0</v>
      </c>
      <c r="P51" s="7">
        <f t="shared" si="41"/>
        <v>35</v>
      </c>
      <c r="Q51" s="7">
        <f t="shared" si="41"/>
        <v>19.670000000000002</v>
      </c>
      <c r="R51" s="7">
        <f t="shared" si="41"/>
        <v>21.369999999999997</v>
      </c>
      <c r="S51" s="11">
        <f t="shared" si="41"/>
        <v>120</v>
      </c>
      <c r="T51" s="10">
        <f t="shared" si="41"/>
        <v>0</v>
      </c>
      <c r="U51" s="11">
        <f t="shared" si="41"/>
        <v>0</v>
      </c>
      <c r="V51" s="10">
        <f t="shared" si="41"/>
        <v>0</v>
      </c>
      <c r="W51" s="11">
        <f t="shared" si="41"/>
        <v>0</v>
      </c>
      <c r="X51" s="10">
        <f t="shared" si="41"/>
        <v>0</v>
      </c>
      <c r="Y51" s="11">
        <f t="shared" si="41"/>
        <v>0</v>
      </c>
      <c r="Z51" s="10">
        <f t="shared" si="41"/>
        <v>0</v>
      </c>
      <c r="AA51" s="7">
        <f t="shared" si="41"/>
        <v>7</v>
      </c>
      <c r="AB51" s="11">
        <f t="shared" si="41"/>
        <v>150</v>
      </c>
      <c r="AC51" s="10">
        <f t="shared" si="41"/>
        <v>0</v>
      </c>
      <c r="AD51" s="11">
        <f t="shared" si="41"/>
        <v>0</v>
      </c>
      <c r="AE51" s="10">
        <f t="shared" si="41"/>
        <v>0</v>
      </c>
      <c r="AF51" s="11">
        <f t="shared" si="41"/>
        <v>0</v>
      </c>
      <c r="AG51" s="10">
        <f t="shared" si="41"/>
        <v>0</v>
      </c>
      <c r="AH51" s="7">
        <f t="shared" si="41"/>
        <v>9</v>
      </c>
      <c r="AI51" s="7">
        <f t="shared" si="41"/>
        <v>16</v>
      </c>
      <c r="AJ51" s="11">
        <f t="shared" si="41"/>
        <v>65</v>
      </c>
      <c r="AK51" s="10">
        <f t="shared" si="41"/>
        <v>0</v>
      </c>
      <c r="AL51" s="11">
        <f t="shared" ref="AL51:BQ51" si="42">SUM(AL39:AL50)</f>
        <v>0</v>
      </c>
      <c r="AM51" s="10">
        <f t="shared" si="42"/>
        <v>0</v>
      </c>
      <c r="AN51" s="11">
        <f t="shared" si="42"/>
        <v>0</v>
      </c>
      <c r="AO51" s="10">
        <f t="shared" si="42"/>
        <v>0</v>
      </c>
      <c r="AP51" s="11">
        <f t="shared" si="42"/>
        <v>0</v>
      </c>
      <c r="AQ51" s="10">
        <f t="shared" si="42"/>
        <v>0</v>
      </c>
      <c r="AR51" s="7">
        <f t="shared" si="42"/>
        <v>4</v>
      </c>
      <c r="AS51" s="11">
        <f t="shared" si="42"/>
        <v>105</v>
      </c>
      <c r="AT51" s="10">
        <f t="shared" si="42"/>
        <v>0</v>
      </c>
      <c r="AU51" s="11">
        <f t="shared" si="42"/>
        <v>0</v>
      </c>
      <c r="AV51" s="10">
        <f t="shared" si="42"/>
        <v>0</v>
      </c>
      <c r="AW51" s="11">
        <f t="shared" si="42"/>
        <v>0</v>
      </c>
      <c r="AX51" s="10">
        <f t="shared" si="42"/>
        <v>0</v>
      </c>
      <c r="AY51" s="7">
        <f t="shared" si="42"/>
        <v>6</v>
      </c>
      <c r="AZ51" s="7">
        <f t="shared" si="42"/>
        <v>10</v>
      </c>
      <c r="BA51" s="11">
        <f t="shared" si="42"/>
        <v>50</v>
      </c>
      <c r="BB51" s="10">
        <f t="shared" si="42"/>
        <v>0</v>
      </c>
      <c r="BC51" s="11">
        <f t="shared" si="42"/>
        <v>0</v>
      </c>
      <c r="BD51" s="10">
        <f t="shared" si="42"/>
        <v>0</v>
      </c>
      <c r="BE51" s="11">
        <f t="shared" si="42"/>
        <v>0</v>
      </c>
      <c r="BF51" s="10">
        <f t="shared" si="42"/>
        <v>0</v>
      </c>
      <c r="BG51" s="11">
        <f t="shared" si="42"/>
        <v>0</v>
      </c>
      <c r="BH51" s="10">
        <f t="shared" si="42"/>
        <v>0</v>
      </c>
      <c r="BI51" s="7">
        <f t="shared" si="42"/>
        <v>4.33</v>
      </c>
      <c r="BJ51" s="11">
        <f t="shared" si="42"/>
        <v>100</v>
      </c>
      <c r="BK51" s="10">
        <f t="shared" si="42"/>
        <v>0</v>
      </c>
      <c r="BL51" s="11">
        <f t="shared" si="42"/>
        <v>0</v>
      </c>
      <c r="BM51" s="10">
        <f t="shared" si="42"/>
        <v>0</v>
      </c>
      <c r="BN51" s="11">
        <f t="shared" si="42"/>
        <v>0</v>
      </c>
      <c r="BO51" s="10">
        <f t="shared" si="42"/>
        <v>0</v>
      </c>
      <c r="BP51" s="7">
        <f t="shared" si="42"/>
        <v>4.67</v>
      </c>
      <c r="BQ51" s="7">
        <f t="shared" si="42"/>
        <v>9</v>
      </c>
      <c r="BR51" s="11">
        <f t="shared" ref="BR51:CH51" si="43">SUM(BR39:BR50)</f>
        <v>0</v>
      </c>
      <c r="BS51" s="10">
        <f t="shared" si="43"/>
        <v>0</v>
      </c>
      <c r="BT51" s="11">
        <f t="shared" si="43"/>
        <v>0</v>
      </c>
      <c r="BU51" s="10">
        <f t="shared" si="43"/>
        <v>0</v>
      </c>
      <c r="BV51" s="11">
        <f t="shared" si="43"/>
        <v>0</v>
      </c>
      <c r="BW51" s="10">
        <f t="shared" si="43"/>
        <v>0</v>
      </c>
      <c r="BX51" s="11">
        <f t="shared" si="43"/>
        <v>0</v>
      </c>
      <c r="BY51" s="10">
        <f t="shared" si="43"/>
        <v>0</v>
      </c>
      <c r="BZ51" s="7">
        <f t="shared" si="43"/>
        <v>0</v>
      </c>
      <c r="CA51" s="11">
        <f t="shared" si="43"/>
        <v>0</v>
      </c>
      <c r="CB51" s="10">
        <f t="shared" si="43"/>
        <v>0</v>
      </c>
      <c r="CC51" s="11">
        <f t="shared" si="43"/>
        <v>0</v>
      </c>
      <c r="CD51" s="10">
        <f t="shared" si="43"/>
        <v>0</v>
      </c>
      <c r="CE51" s="11">
        <f t="shared" si="43"/>
        <v>0</v>
      </c>
      <c r="CF51" s="10">
        <f t="shared" si="43"/>
        <v>0</v>
      </c>
      <c r="CG51" s="7">
        <f t="shared" si="43"/>
        <v>0</v>
      </c>
      <c r="CH51" s="7">
        <f t="shared" si="43"/>
        <v>0</v>
      </c>
    </row>
    <row r="52" spans="1:86" ht="20.100000000000001" customHeight="1" x14ac:dyDescent="0.2">
      <c r="A52" s="14" t="s">
        <v>110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4"/>
      <c r="CH52" s="15"/>
    </row>
    <row r="53" spans="1:86" x14ac:dyDescent="0.2">
      <c r="A53" s="13">
        <v>2</v>
      </c>
      <c r="B53" s="13">
        <v>1</v>
      </c>
      <c r="C53" s="13"/>
      <c r="D53" s="6" t="s">
        <v>111</v>
      </c>
      <c r="E53" s="3" t="s">
        <v>112</v>
      </c>
      <c r="F53" s="6">
        <f t="shared" ref="F53:F92" si="44">COUNTIF(S53:CF53,"e")</f>
        <v>0</v>
      </c>
      <c r="G53" s="6">
        <f t="shared" ref="G53:G92" si="45">COUNTIF(S53:CF53,"z")</f>
        <v>1</v>
      </c>
      <c r="H53" s="6">
        <f t="shared" ref="H53:H92" si="46">SUM(I53:O53)</f>
        <v>45</v>
      </c>
      <c r="I53" s="6">
        <f t="shared" ref="I53:I92" si="47">S53+AJ53+BA53+BR53</f>
        <v>45</v>
      </c>
      <c r="J53" s="6">
        <f t="shared" ref="J53:J92" si="48">U53+AL53+BC53+BT53</f>
        <v>0</v>
      </c>
      <c r="K53" s="6">
        <f t="shared" ref="K53:K92" si="49">W53+AN53+BE53+BV53</f>
        <v>0</v>
      </c>
      <c r="L53" s="6">
        <f t="shared" ref="L53:L92" si="50">Y53+AP53+BG53+BX53</f>
        <v>0</v>
      </c>
      <c r="M53" s="6">
        <f t="shared" ref="M53:M92" si="51">AB53+AS53+BJ53+CA53</f>
        <v>0</v>
      </c>
      <c r="N53" s="6">
        <f t="shared" ref="N53:N92" si="52">AD53+AU53+BL53+CC53</f>
        <v>0</v>
      </c>
      <c r="O53" s="6">
        <f t="shared" ref="O53:O92" si="53">AF53+AW53+BN53+CE53</f>
        <v>0</v>
      </c>
      <c r="P53" s="7">
        <f t="shared" ref="P53:P92" si="54">AI53+AZ53+BQ53+CH53</f>
        <v>3</v>
      </c>
      <c r="Q53" s="7">
        <f t="shared" ref="Q53:Q92" si="55">AH53+AY53+BP53+CG53</f>
        <v>0</v>
      </c>
      <c r="R53" s="7">
        <v>1.5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ref="AI53:AI92" si="56">AA53+AH53</f>
        <v>0</v>
      </c>
      <c r="AJ53" s="11">
        <v>45</v>
      </c>
      <c r="AK53" s="10" t="s">
        <v>53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ref="AZ53:AZ92" si="57">AR53+AY53</f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ref="BQ53:BQ92" si="58">BI53+BP53</f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ref="CH53:CH92" si="59">BZ53+CG53</f>
        <v>0</v>
      </c>
    </row>
    <row r="54" spans="1:86" x14ac:dyDescent="0.2">
      <c r="A54" s="13">
        <v>2</v>
      </c>
      <c r="B54" s="13">
        <v>1</v>
      </c>
      <c r="C54" s="13"/>
      <c r="D54" s="6" t="s">
        <v>113</v>
      </c>
      <c r="E54" s="3" t="s">
        <v>114</v>
      </c>
      <c r="F54" s="6">
        <f t="shared" si="44"/>
        <v>0</v>
      </c>
      <c r="G54" s="6">
        <f t="shared" si="45"/>
        <v>1</v>
      </c>
      <c r="H54" s="6">
        <f t="shared" si="46"/>
        <v>45</v>
      </c>
      <c r="I54" s="6">
        <f t="shared" si="47"/>
        <v>45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0</v>
      </c>
      <c r="N54" s="6">
        <f t="shared" si="52"/>
        <v>0</v>
      </c>
      <c r="O54" s="6">
        <f t="shared" si="53"/>
        <v>0</v>
      </c>
      <c r="P54" s="7">
        <f t="shared" si="54"/>
        <v>3</v>
      </c>
      <c r="Q54" s="7">
        <f t="shared" si="55"/>
        <v>0</v>
      </c>
      <c r="R54" s="7">
        <v>1.5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56"/>
        <v>0</v>
      </c>
      <c r="AJ54" s="11">
        <v>45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57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58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59"/>
        <v>0</v>
      </c>
    </row>
    <row r="55" spans="1:86" x14ac:dyDescent="0.2">
      <c r="A55" s="13">
        <v>2</v>
      </c>
      <c r="B55" s="13">
        <v>1</v>
      </c>
      <c r="C55" s="13"/>
      <c r="D55" s="6" t="s">
        <v>115</v>
      </c>
      <c r="E55" s="3" t="s">
        <v>116</v>
      </c>
      <c r="F55" s="6">
        <f t="shared" si="44"/>
        <v>0</v>
      </c>
      <c r="G55" s="6">
        <f t="shared" si="45"/>
        <v>1</v>
      </c>
      <c r="H55" s="6">
        <f t="shared" si="46"/>
        <v>45</v>
      </c>
      <c r="I55" s="6">
        <f t="shared" si="47"/>
        <v>45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0</v>
      </c>
      <c r="O55" s="6">
        <f t="shared" si="53"/>
        <v>0</v>
      </c>
      <c r="P55" s="7">
        <f t="shared" si="54"/>
        <v>3</v>
      </c>
      <c r="Q55" s="7">
        <f t="shared" si="55"/>
        <v>0</v>
      </c>
      <c r="R55" s="7">
        <v>1.5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56"/>
        <v>0</v>
      </c>
      <c r="AJ55" s="11">
        <v>45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57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58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59"/>
        <v>0</v>
      </c>
    </row>
    <row r="56" spans="1:86" x14ac:dyDescent="0.2">
      <c r="A56" s="13">
        <v>2</v>
      </c>
      <c r="B56" s="13">
        <v>1</v>
      </c>
      <c r="C56" s="13"/>
      <c r="D56" s="6" t="s">
        <v>117</v>
      </c>
      <c r="E56" s="3" t="s">
        <v>118</v>
      </c>
      <c r="F56" s="6">
        <f t="shared" si="44"/>
        <v>0</v>
      </c>
      <c r="G56" s="6">
        <f t="shared" si="45"/>
        <v>1</v>
      </c>
      <c r="H56" s="6">
        <f t="shared" si="46"/>
        <v>45</v>
      </c>
      <c r="I56" s="6">
        <f t="shared" si="47"/>
        <v>45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0</v>
      </c>
      <c r="P56" s="7">
        <f t="shared" si="54"/>
        <v>3</v>
      </c>
      <c r="Q56" s="7">
        <f t="shared" si="55"/>
        <v>0</v>
      </c>
      <c r="R56" s="7">
        <v>1.5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56"/>
        <v>0</v>
      </c>
      <c r="AJ56" s="11">
        <v>45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57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x14ac:dyDescent="0.2">
      <c r="A57" s="13">
        <v>1</v>
      </c>
      <c r="B57" s="13">
        <v>1</v>
      </c>
      <c r="C57" s="13"/>
      <c r="D57" s="6" t="s">
        <v>119</v>
      </c>
      <c r="E57" s="3" t="s">
        <v>120</v>
      </c>
      <c r="F57" s="6">
        <f t="shared" si="44"/>
        <v>1</v>
      </c>
      <c r="G57" s="6">
        <f t="shared" si="45"/>
        <v>0</v>
      </c>
      <c r="H57" s="6">
        <f t="shared" si="46"/>
        <v>30</v>
      </c>
      <c r="I57" s="6">
        <f t="shared" si="47"/>
        <v>0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30</v>
      </c>
      <c r="O57" s="6">
        <f t="shared" si="53"/>
        <v>0</v>
      </c>
      <c r="P57" s="7">
        <f t="shared" si="54"/>
        <v>3</v>
      </c>
      <c r="Q57" s="7">
        <f t="shared" si="55"/>
        <v>3</v>
      </c>
      <c r="R57" s="7">
        <v>1.2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>
        <v>30</v>
      </c>
      <c r="AE57" s="10" t="s">
        <v>62</v>
      </c>
      <c r="AF57" s="11"/>
      <c r="AG57" s="10"/>
      <c r="AH57" s="7">
        <v>3</v>
      </c>
      <c r="AI57" s="7">
        <f t="shared" si="56"/>
        <v>3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57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x14ac:dyDescent="0.2">
      <c r="A58" s="13">
        <v>1</v>
      </c>
      <c r="B58" s="13">
        <v>1</v>
      </c>
      <c r="C58" s="13"/>
      <c r="D58" s="6" t="s">
        <v>121</v>
      </c>
      <c r="E58" s="3" t="s">
        <v>122</v>
      </c>
      <c r="F58" s="6">
        <f t="shared" si="44"/>
        <v>1</v>
      </c>
      <c r="G58" s="6">
        <f t="shared" si="45"/>
        <v>0</v>
      </c>
      <c r="H58" s="6">
        <f t="shared" si="46"/>
        <v>30</v>
      </c>
      <c r="I58" s="6">
        <f t="shared" si="47"/>
        <v>0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30</v>
      </c>
      <c r="O58" s="6">
        <f t="shared" si="53"/>
        <v>0</v>
      </c>
      <c r="P58" s="7">
        <f t="shared" si="54"/>
        <v>3</v>
      </c>
      <c r="Q58" s="7">
        <f t="shared" si="55"/>
        <v>3</v>
      </c>
      <c r="R58" s="7">
        <v>1.2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>
        <v>30</v>
      </c>
      <c r="AE58" s="10" t="s">
        <v>62</v>
      </c>
      <c r="AF58" s="11"/>
      <c r="AG58" s="10"/>
      <c r="AH58" s="7">
        <v>3</v>
      </c>
      <c r="AI58" s="7">
        <f t="shared" si="56"/>
        <v>3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57"/>
        <v>0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58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x14ac:dyDescent="0.2">
      <c r="A59" s="13">
        <v>4</v>
      </c>
      <c r="B59" s="13">
        <v>1</v>
      </c>
      <c r="C59" s="13"/>
      <c r="D59" s="6" t="s">
        <v>341</v>
      </c>
      <c r="E59" s="3" t="s">
        <v>132</v>
      </c>
      <c r="F59" s="6">
        <f t="shared" si="44"/>
        <v>1</v>
      </c>
      <c r="G59" s="6">
        <f t="shared" si="45"/>
        <v>1</v>
      </c>
      <c r="H59" s="6">
        <f t="shared" si="46"/>
        <v>30</v>
      </c>
      <c r="I59" s="6">
        <f t="shared" si="47"/>
        <v>10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20</v>
      </c>
      <c r="N59" s="6">
        <f t="shared" si="52"/>
        <v>0</v>
      </c>
      <c r="O59" s="6">
        <f t="shared" si="53"/>
        <v>0</v>
      </c>
      <c r="P59" s="7">
        <f t="shared" si="54"/>
        <v>2</v>
      </c>
      <c r="Q59" s="7">
        <f t="shared" si="55"/>
        <v>1</v>
      </c>
      <c r="R59" s="7">
        <v>1.2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56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>
        <v>10</v>
      </c>
      <c r="BB59" s="10" t="s">
        <v>62</v>
      </c>
      <c r="BC59" s="11"/>
      <c r="BD59" s="10"/>
      <c r="BE59" s="11"/>
      <c r="BF59" s="10"/>
      <c r="BG59" s="11"/>
      <c r="BH59" s="10"/>
      <c r="BI59" s="7">
        <v>1</v>
      </c>
      <c r="BJ59" s="11">
        <v>20</v>
      </c>
      <c r="BK59" s="10" t="s">
        <v>53</v>
      </c>
      <c r="BL59" s="11"/>
      <c r="BM59" s="10"/>
      <c r="BN59" s="11"/>
      <c r="BO59" s="10"/>
      <c r="BP59" s="7">
        <v>1</v>
      </c>
      <c r="BQ59" s="7">
        <f t="shared" si="58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x14ac:dyDescent="0.2">
      <c r="A60" s="13">
        <v>4</v>
      </c>
      <c r="B60" s="13">
        <v>1</v>
      </c>
      <c r="C60" s="13"/>
      <c r="D60" s="6" t="s">
        <v>342</v>
      </c>
      <c r="E60" s="3" t="s">
        <v>134</v>
      </c>
      <c r="F60" s="6">
        <f t="shared" si="44"/>
        <v>1</v>
      </c>
      <c r="G60" s="6">
        <f t="shared" si="45"/>
        <v>1</v>
      </c>
      <c r="H60" s="6">
        <f t="shared" si="46"/>
        <v>30</v>
      </c>
      <c r="I60" s="6">
        <f t="shared" si="47"/>
        <v>10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20</v>
      </c>
      <c r="N60" s="6">
        <f t="shared" si="52"/>
        <v>0</v>
      </c>
      <c r="O60" s="6">
        <f t="shared" si="53"/>
        <v>0</v>
      </c>
      <c r="P60" s="7">
        <f t="shared" si="54"/>
        <v>2</v>
      </c>
      <c r="Q60" s="7">
        <f t="shared" si="55"/>
        <v>1</v>
      </c>
      <c r="R60" s="7">
        <v>1.2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56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>
        <v>10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58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x14ac:dyDescent="0.2">
      <c r="A61" s="13">
        <v>4</v>
      </c>
      <c r="B61" s="13">
        <v>1</v>
      </c>
      <c r="C61" s="13"/>
      <c r="D61" s="6" t="s">
        <v>343</v>
      </c>
      <c r="E61" s="3" t="s">
        <v>151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>
        <v>10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58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x14ac:dyDescent="0.2">
      <c r="A62" s="13">
        <v>4</v>
      </c>
      <c r="B62" s="13">
        <v>1</v>
      </c>
      <c r="C62" s="13"/>
      <c r="D62" s="6" t="s">
        <v>344</v>
      </c>
      <c r="E62" s="3" t="s">
        <v>136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>
        <v>10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58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x14ac:dyDescent="0.2">
      <c r="A63" s="13">
        <v>4</v>
      </c>
      <c r="B63" s="13">
        <v>1</v>
      </c>
      <c r="C63" s="13"/>
      <c r="D63" s="6" t="s">
        <v>345</v>
      </c>
      <c r="E63" s="3" t="s">
        <v>138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>
        <v>10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58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x14ac:dyDescent="0.2">
      <c r="A64" s="13">
        <v>4</v>
      </c>
      <c r="B64" s="13">
        <v>1</v>
      </c>
      <c r="C64" s="13"/>
      <c r="D64" s="6" t="s">
        <v>346</v>
      </c>
      <c r="E64" s="3" t="s">
        <v>141</v>
      </c>
      <c r="F64" s="6">
        <f t="shared" si="44"/>
        <v>1</v>
      </c>
      <c r="G64" s="6">
        <f t="shared" si="45"/>
        <v>1</v>
      </c>
      <c r="H64" s="6">
        <f t="shared" si="46"/>
        <v>30</v>
      </c>
      <c r="I64" s="6">
        <f t="shared" si="47"/>
        <v>10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20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1.2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6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>
        <v>10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58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x14ac:dyDescent="0.2">
      <c r="A65" s="13">
        <v>4</v>
      </c>
      <c r="B65" s="13">
        <v>1</v>
      </c>
      <c r="C65" s="13"/>
      <c r="D65" s="6" t="s">
        <v>347</v>
      </c>
      <c r="E65" s="3" t="s">
        <v>124</v>
      </c>
      <c r="F65" s="6">
        <f t="shared" si="44"/>
        <v>1</v>
      </c>
      <c r="G65" s="6">
        <f t="shared" si="45"/>
        <v>1</v>
      </c>
      <c r="H65" s="6">
        <f t="shared" si="46"/>
        <v>30</v>
      </c>
      <c r="I65" s="6">
        <f t="shared" si="47"/>
        <v>10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20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>
        <v>10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58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x14ac:dyDescent="0.2">
      <c r="A66" s="13">
        <v>4</v>
      </c>
      <c r="B66" s="13">
        <v>1</v>
      </c>
      <c r="C66" s="13"/>
      <c r="D66" s="6" t="s">
        <v>348</v>
      </c>
      <c r="E66" s="3" t="s">
        <v>149</v>
      </c>
      <c r="F66" s="6">
        <f t="shared" si="44"/>
        <v>1</v>
      </c>
      <c r="G66" s="6">
        <f t="shared" si="45"/>
        <v>1</v>
      </c>
      <c r="H66" s="6">
        <f t="shared" si="46"/>
        <v>30</v>
      </c>
      <c r="I66" s="6">
        <f t="shared" si="47"/>
        <v>10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20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7"/>
        <v>0</v>
      </c>
      <c r="BA66" s="11">
        <v>10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58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x14ac:dyDescent="0.2">
      <c r="A67" s="13">
        <v>4</v>
      </c>
      <c r="B67" s="13">
        <v>1</v>
      </c>
      <c r="C67" s="13"/>
      <c r="D67" s="6" t="s">
        <v>349</v>
      </c>
      <c r="E67" s="3" t="s">
        <v>143</v>
      </c>
      <c r="F67" s="6">
        <f t="shared" si="44"/>
        <v>1</v>
      </c>
      <c r="G67" s="6">
        <f t="shared" si="45"/>
        <v>1</v>
      </c>
      <c r="H67" s="6">
        <f t="shared" si="46"/>
        <v>30</v>
      </c>
      <c r="I67" s="6">
        <f t="shared" si="47"/>
        <v>10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20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7"/>
        <v>0</v>
      </c>
      <c r="BA67" s="11">
        <v>10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58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x14ac:dyDescent="0.2">
      <c r="A68" s="13">
        <v>4</v>
      </c>
      <c r="B68" s="13">
        <v>1</v>
      </c>
      <c r="C68" s="13"/>
      <c r="D68" s="6" t="s">
        <v>350</v>
      </c>
      <c r="E68" s="3" t="s">
        <v>128</v>
      </c>
      <c r="F68" s="6">
        <f t="shared" si="44"/>
        <v>1</v>
      </c>
      <c r="G68" s="6">
        <f t="shared" si="45"/>
        <v>1</v>
      </c>
      <c r="H68" s="6">
        <f t="shared" si="46"/>
        <v>30</v>
      </c>
      <c r="I68" s="6">
        <f t="shared" si="47"/>
        <v>10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20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7"/>
        <v>0</v>
      </c>
      <c r="BA68" s="11">
        <v>10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58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x14ac:dyDescent="0.2">
      <c r="A69" s="13">
        <v>4</v>
      </c>
      <c r="B69" s="13">
        <v>1</v>
      </c>
      <c r="C69" s="13"/>
      <c r="D69" s="6" t="s">
        <v>351</v>
      </c>
      <c r="E69" s="3" t="s">
        <v>130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x14ac:dyDescent="0.2">
      <c r="A70" s="13">
        <v>4</v>
      </c>
      <c r="B70" s="13">
        <v>1</v>
      </c>
      <c r="C70" s="13"/>
      <c r="D70" s="6" t="s">
        <v>352</v>
      </c>
      <c r="E70" s="3" t="s">
        <v>145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x14ac:dyDescent="0.2">
      <c r="A71" s="13">
        <v>4</v>
      </c>
      <c r="B71" s="13">
        <v>1</v>
      </c>
      <c r="C71" s="13"/>
      <c r="D71" s="6" t="s">
        <v>353</v>
      </c>
      <c r="E71" s="3" t="s">
        <v>147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x14ac:dyDescent="0.2">
      <c r="A72" s="13">
        <v>4</v>
      </c>
      <c r="B72" s="13">
        <v>1</v>
      </c>
      <c r="C72" s="13"/>
      <c r="D72" s="6" t="s">
        <v>354</v>
      </c>
      <c r="E72" s="3" t="s">
        <v>126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x14ac:dyDescent="0.2">
      <c r="A73" s="13">
        <v>5</v>
      </c>
      <c r="B73" s="13">
        <v>1</v>
      </c>
      <c r="C73" s="13"/>
      <c r="D73" s="6" t="s">
        <v>355</v>
      </c>
      <c r="E73" s="3" t="s">
        <v>155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x14ac:dyDescent="0.2">
      <c r="A74" s="13">
        <v>5</v>
      </c>
      <c r="B74" s="13">
        <v>1</v>
      </c>
      <c r="C74" s="13"/>
      <c r="D74" s="6" t="s">
        <v>356</v>
      </c>
      <c r="E74" s="3" t="s">
        <v>153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x14ac:dyDescent="0.2">
      <c r="A75" s="13">
        <v>5</v>
      </c>
      <c r="B75" s="13">
        <v>1</v>
      </c>
      <c r="C75" s="13"/>
      <c r="D75" s="6" t="s">
        <v>357</v>
      </c>
      <c r="E75" s="3" t="s">
        <v>157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x14ac:dyDescent="0.2">
      <c r="A76" s="13">
        <v>5</v>
      </c>
      <c r="B76" s="13">
        <v>1</v>
      </c>
      <c r="C76" s="13"/>
      <c r="D76" s="6" t="s">
        <v>358</v>
      </c>
      <c r="E76" s="3" t="s">
        <v>161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x14ac:dyDescent="0.2">
      <c r="A77" s="13">
        <v>5</v>
      </c>
      <c r="B77" s="13">
        <v>1</v>
      </c>
      <c r="C77" s="13"/>
      <c r="D77" s="6" t="s">
        <v>359</v>
      </c>
      <c r="E77" s="3" t="s">
        <v>163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x14ac:dyDescent="0.2">
      <c r="A78" s="13">
        <v>5</v>
      </c>
      <c r="B78" s="13">
        <v>1</v>
      </c>
      <c r="C78" s="13"/>
      <c r="D78" s="6" t="s">
        <v>360</v>
      </c>
      <c r="E78" s="3" t="s">
        <v>167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x14ac:dyDescent="0.2">
      <c r="A79" s="13">
        <v>5</v>
      </c>
      <c r="B79" s="13">
        <v>1</v>
      </c>
      <c r="C79" s="13"/>
      <c r="D79" s="6" t="s">
        <v>361</v>
      </c>
      <c r="E79" s="3" t="s">
        <v>159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x14ac:dyDescent="0.2">
      <c r="A80" s="13">
        <v>5</v>
      </c>
      <c r="B80" s="13">
        <v>1</v>
      </c>
      <c r="C80" s="13"/>
      <c r="D80" s="6" t="s">
        <v>362</v>
      </c>
      <c r="E80" s="3" t="s">
        <v>165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x14ac:dyDescent="0.2">
      <c r="A81" s="13">
        <v>6</v>
      </c>
      <c r="B81" s="13">
        <v>2</v>
      </c>
      <c r="C81" s="13"/>
      <c r="D81" s="6" t="s">
        <v>363</v>
      </c>
      <c r="E81" s="3" t="s">
        <v>169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</v>
      </c>
      <c r="R81" s="7">
        <v>1.2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x14ac:dyDescent="0.2">
      <c r="A82" s="13">
        <v>6</v>
      </c>
      <c r="B82" s="13">
        <v>2</v>
      </c>
      <c r="C82" s="13"/>
      <c r="D82" s="6" t="s">
        <v>364</v>
      </c>
      <c r="E82" s="3" t="s">
        <v>171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</v>
      </c>
      <c r="R82" s="7">
        <v>1.2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x14ac:dyDescent="0.2">
      <c r="A83" s="13">
        <v>6</v>
      </c>
      <c r="B83" s="13">
        <v>2</v>
      </c>
      <c r="C83" s="13"/>
      <c r="D83" s="6" t="s">
        <v>365</v>
      </c>
      <c r="E83" s="3" t="s">
        <v>173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x14ac:dyDescent="0.2">
      <c r="A84" s="13">
        <v>6</v>
      </c>
      <c r="B84" s="13">
        <v>2</v>
      </c>
      <c r="C84" s="13"/>
      <c r="D84" s="6" t="s">
        <v>366</v>
      </c>
      <c r="E84" s="3" t="s">
        <v>175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x14ac:dyDescent="0.2">
      <c r="A85" s="13">
        <v>6</v>
      </c>
      <c r="B85" s="13">
        <v>2</v>
      </c>
      <c r="C85" s="13"/>
      <c r="D85" s="6" t="s">
        <v>367</v>
      </c>
      <c r="E85" s="3" t="s">
        <v>177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x14ac:dyDescent="0.2">
      <c r="A86" s="13">
        <v>6</v>
      </c>
      <c r="B86" s="13">
        <v>2</v>
      </c>
      <c r="C86" s="13"/>
      <c r="D86" s="6" t="s">
        <v>368</v>
      </c>
      <c r="E86" s="3" t="s">
        <v>179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x14ac:dyDescent="0.2">
      <c r="A87" s="13">
        <v>6</v>
      </c>
      <c r="B87" s="13">
        <v>2</v>
      </c>
      <c r="C87" s="13"/>
      <c r="D87" s="6" t="s">
        <v>369</v>
      </c>
      <c r="E87" s="3" t="s">
        <v>181</v>
      </c>
      <c r="F87" s="6">
        <f t="shared" si="44"/>
        <v>1</v>
      </c>
      <c r="G87" s="6">
        <f t="shared" si="45"/>
        <v>1</v>
      </c>
      <c r="H87" s="6">
        <f t="shared" si="46"/>
        <v>30</v>
      </c>
      <c r="I87" s="6">
        <f t="shared" si="47"/>
        <v>10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20</v>
      </c>
      <c r="N87" s="6">
        <f t="shared" si="52"/>
        <v>0</v>
      </c>
      <c r="O87" s="6">
        <f t="shared" si="53"/>
        <v>0</v>
      </c>
      <c r="P87" s="7">
        <f t="shared" si="54"/>
        <v>2</v>
      </c>
      <c r="Q87" s="7">
        <f t="shared" si="55"/>
        <v>1</v>
      </c>
      <c r="R87" s="7">
        <v>1.2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56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57"/>
        <v>0</v>
      </c>
      <c r="BA87" s="11">
        <v>10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58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59"/>
        <v>0</v>
      </c>
    </row>
    <row r="88" spans="1:86" x14ac:dyDescent="0.2">
      <c r="A88" s="13">
        <v>7</v>
      </c>
      <c r="B88" s="13">
        <v>1</v>
      </c>
      <c r="C88" s="13"/>
      <c r="D88" s="6" t="s">
        <v>370</v>
      </c>
      <c r="E88" s="3" t="s">
        <v>183</v>
      </c>
      <c r="F88" s="6">
        <f t="shared" si="44"/>
        <v>1</v>
      </c>
      <c r="G88" s="6">
        <f t="shared" si="45"/>
        <v>1</v>
      </c>
      <c r="H88" s="6">
        <f t="shared" si="46"/>
        <v>30</v>
      </c>
      <c r="I88" s="6">
        <f t="shared" si="47"/>
        <v>10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20</v>
      </c>
      <c r="N88" s="6">
        <f t="shared" si="52"/>
        <v>0</v>
      </c>
      <c r="O88" s="6">
        <f t="shared" si="53"/>
        <v>0</v>
      </c>
      <c r="P88" s="7">
        <f t="shared" si="54"/>
        <v>1</v>
      </c>
      <c r="Q88" s="7">
        <f t="shared" si="55"/>
        <v>0.67</v>
      </c>
      <c r="R88" s="7">
        <v>0.97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56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57"/>
        <v>0</v>
      </c>
      <c r="BA88" s="11">
        <v>10</v>
      </c>
      <c r="BB88" s="10" t="s">
        <v>62</v>
      </c>
      <c r="BC88" s="11"/>
      <c r="BD88" s="10"/>
      <c r="BE88" s="11"/>
      <c r="BF88" s="10"/>
      <c r="BG88" s="11"/>
      <c r="BH88" s="10"/>
      <c r="BI88" s="7">
        <v>0.33</v>
      </c>
      <c r="BJ88" s="11">
        <v>20</v>
      </c>
      <c r="BK88" s="10" t="s">
        <v>53</v>
      </c>
      <c r="BL88" s="11"/>
      <c r="BM88" s="10"/>
      <c r="BN88" s="11"/>
      <c r="BO88" s="10"/>
      <c r="BP88" s="7">
        <v>0.67</v>
      </c>
      <c r="BQ88" s="7">
        <f t="shared" si="58"/>
        <v>1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59"/>
        <v>0</v>
      </c>
    </row>
    <row r="89" spans="1:86" x14ac:dyDescent="0.2">
      <c r="A89" s="13">
        <v>7</v>
      </c>
      <c r="B89" s="13">
        <v>1</v>
      </c>
      <c r="C89" s="13"/>
      <c r="D89" s="6" t="s">
        <v>371</v>
      </c>
      <c r="E89" s="3" t="s">
        <v>185</v>
      </c>
      <c r="F89" s="6">
        <f t="shared" si="44"/>
        <v>1</v>
      </c>
      <c r="G89" s="6">
        <f t="shared" si="45"/>
        <v>1</v>
      </c>
      <c r="H89" s="6">
        <f t="shared" si="46"/>
        <v>30</v>
      </c>
      <c r="I89" s="6">
        <f t="shared" si="47"/>
        <v>10</v>
      </c>
      <c r="J89" s="6">
        <f t="shared" si="48"/>
        <v>0</v>
      </c>
      <c r="K89" s="6">
        <f t="shared" si="49"/>
        <v>0</v>
      </c>
      <c r="L89" s="6">
        <f t="shared" si="50"/>
        <v>0</v>
      </c>
      <c r="M89" s="6">
        <f t="shared" si="51"/>
        <v>20</v>
      </c>
      <c r="N89" s="6">
        <f t="shared" si="52"/>
        <v>0</v>
      </c>
      <c r="O89" s="6">
        <f t="shared" si="53"/>
        <v>0</v>
      </c>
      <c r="P89" s="7">
        <f t="shared" si="54"/>
        <v>1</v>
      </c>
      <c r="Q89" s="7">
        <f t="shared" si="55"/>
        <v>0.7</v>
      </c>
      <c r="R89" s="7">
        <v>1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56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57"/>
        <v>0</v>
      </c>
      <c r="BA89" s="11">
        <v>10</v>
      </c>
      <c r="BB89" s="10" t="s">
        <v>62</v>
      </c>
      <c r="BC89" s="11"/>
      <c r="BD89" s="10"/>
      <c r="BE89" s="11"/>
      <c r="BF89" s="10"/>
      <c r="BG89" s="11"/>
      <c r="BH89" s="10"/>
      <c r="BI89" s="7">
        <v>0.3</v>
      </c>
      <c r="BJ89" s="11">
        <v>20</v>
      </c>
      <c r="BK89" s="10" t="s">
        <v>53</v>
      </c>
      <c r="BL89" s="11"/>
      <c r="BM89" s="10"/>
      <c r="BN89" s="11"/>
      <c r="BO89" s="10"/>
      <c r="BP89" s="7">
        <v>0.7</v>
      </c>
      <c r="BQ89" s="7">
        <f t="shared" si="58"/>
        <v>1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59"/>
        <v>0</v>
      </c>
    </row>
    <row r="90" spans="1:86" x14ac:dyDescent="0.2">
      <c r="A90" s="13">
        <v>7</v>
      </c>
      <c r="B90" s="13">
        <v>1</v>
      </c>
      <c r="C90" s="13"/>
      <c r="D90" s="6" t="s">
        <v>372</v>
      </c>
      <c r="E90" s="3" t="s">
        <v>187</v>
      </c>
      <c r="F90" s="6">
        <f t="shared" si="44"/>
        <v>1</v>
      </c>
      <c r="G90" s="6">
        <f t="shared" si="45"/>
        <v>1</v>
      </c>
      <c r="H90" s="6">
        <f t="shared" si="46"/>
        <v>30</v>
      </c>
      <c r="I90" s="6">
        <f t="shared" si="47"/>
        <v>10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20</v>
      </c>
      <c r="N90" s="6">
        <f t="shared" si="52"/>
        <v>0</v>
      </c>
      <c r="O90" s="6">
        <f t="shared" si="53"/>
        <v>0</v>
      </c>
      <c r="P90" s="7">
        <f t="shared" si="54"/>
        <v>1</v>
      </c>
      <c r="Q90" s="7">
        <f t="shared" si="55"/>
        <v>0.7</v>
      </c>
      <c r="R90" s="7">
        <v>1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56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57"/>
        <v>0</v>
      </c>
      <c r="BA90" s="11">
        <v>10</v>
      </c>
      <c r="BB90" s="10" t="s">
        <v>53</v>
      </c>
      <c r="BC90" s="11"/>
      <c r="BD90" s="10"/>
      <c r="BE90" s="11"/>
      <c r="BF90" s="10"/>
      <c r="BG90" s="11"/>
      <c r="BH90" s="10"/>
      <c r="BI90" s="7">
        <v>0.3</v>
      </c>
      <c r="BJ90" s="11">
        <v>20</v>
      </c>
      <c r="BK90" s="10" t="s">
        <v>62</v>
      </c>
      <c r="BL90" s="11"/>
      <c r="BM90" s="10"/>
      <c r="BN90" s="11"/>
      <c r="BO90" s="10"/>
      <c r="BP90" s="7">
        <v>0.7</v>
      </c>
      <c r="BQ90" s="7">
        <f t="shared" si="58"/>
        <v>1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59"/>
        <v>0</v>
      </c>
    </row>
    <row r="91" spans="1:86" x14ac:dyDescent="0.2">
      <c r="A91" s="13">
        <v>7</v>
      </c>
      <c r="B91" s="13">
        <v>1</v>
      </c>
      <c r="C91" s="13"/>
      <c r="D91" s="6" t="s">
        <v>373</v>
      </c>
      <c r="E91" s="3" t="s">
        <v>189</v>
      </c>
      <c r="F91" s="6">
        <f t="shared" si="44"/>
        <v>1</v>
      </c>
      <c r="G91" s="6">
        <f t="shared" si="45"/>
        <v>1</v>
      </c>
      <c r="H91" s="6">
        <f t="shared" si="46"/>
        <v>30</v>
      </c>
      <c r="I91" s="6">
        <f t="shared" si="47"/>
        <v>10</v>
      </c>
      <c r="J91" s="6">
        <f t="shared" si="48"/>
        <v>0</v>
      </c>
      <c r="K91" s="6">
        <f t="shared" si="49"/>
        <v>0</v>
      </c>
      <c r="L91" s="6">
        <f t="shared" si="50"/>
        <v>0</v>
      </c>
      <c r="M91" s="6">
        <f t="shared" si="51"/>
        <v>20</v>
      </c>
      <c r="N91" s="6">
        <f t="shared" si="52"/>
        <v>0</v>
      </c>
      <c r="O91" s="6">
        <f t="shared" si="53"/>
        <v>0</v>
      </c>
      <c r="P91" s="7">
        <f t="shared" si="54"/>
        <v>1</v>
      </c>
      <c r="Q91" s="7">
        <f t="shared" si="55"/>
        <v>0.7</v>
      </c>
      <c r="R91" s="7">
        <v>1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56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57"/>
        <v>0</v>
      </c>
      <c r="BA91" s="11">
        <v>10</v>
      </c>
      <c r="BB91" s="10" t="s">
        <v>62</v>
      </c>
      <c r="BC91" s="11"/>
      <c r="BD91" s="10"/>
      <c r="BE91" s="11"/>
      <c r="BF91" s="10"/>
      <c r="BG91" s="11"/>
      <c r="BH91" s="10"/>
      <c r="BI91" s="7">
        <v>0.3</v>
      </c>
      <c r="BJ91" s="11">
        <v>20</v>
      </c>
      <c r="BK91" s="10" t="s">
        <v>53</v>
      </c>
      <c r="BL91" s="11"/>
      <c r="BM91" s="10"/>
      <c r="BN91" s="11"/>
      <c r="BO91" s="10"/>
      <c r="BP91" s="7">
        <v>0.7</v>
      </c>
      <c r="BQ91" s="7">
        <f t="shared" si="58"/>
        <v>1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59"/>
        <v>0</v>
      </c>
    </row>
    <row r="92" spans="1:86" x14ac:dyDescent="0.2">
      <c r="A92" s="13">
        <v>7</v>
      </c>
      <c r="B92" s="13">
        <v>1</v>
      </c>
      <c r="C92" s="13"/>
      <c r="D92" s="6" t="s">
        <v>374</v>
      </c>
      <c r="E92" s="3" t="s">
        <v>191</v>
      </c>
      <c r="F92" s="6">
        <f t="shared" si="44"/>
        <v>1</v>
      </c>
      <c r="G92" s="6">
        <f t="shared" si="45"/>
        <v>1</v>
      </c>
      <c r="H92" s="6">
        <f t="shared" si="46"/>
        <v>30</v>
      </c>
      <c r="I92" s="6">
        <f t="shared" si="47"/>
        <v>10</v>
      </c>
      <c r="J92" s="6">
        <f t="shared" si="48"/>
        <v>0</v>
      </c>
      <c r="K92" s="6">
        <f t="shared" si="49"/>
        <v>0</v>
      </c>
      <c r="L92" s="6">
        <f t="shared" si="50"/>
        <v>0</v>
      </c>
      <c r="M92" s="6">
        <f t="shared" si="51"/>
        <v>20</v>
      </c>
      <c r="N92" s="6">
        <f t="shared" si="52"/>
        <v>0</v>
      </c>
      <c r="O92" s="6">
        <f t="shared" si="53"/>
        <v>0</v>
      </c>
      <c r="P92" s="7">
        <f t="shared" si="54"/>
        <v>1</v>
      </c>
      <c r="Q92" s="7">
        <f t="shared" si="55"/>
        <v>0.7</v>
      </c>
      <c r="R92" s="7">
        <v>1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56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57"/>
        <v>0</v>
      </c>
      <c r="BA92" s="11">
        <v>10</v>
      </c>
      <c r="BB92" s="10" t="s">
        <v>62</v>
      </c>
      <c r="BC92" s="11"/>
      <c r="BD92" s="10"/>
      <c r="BE92" s="11"/>
      <c r="BF92" s="10"/>
      <c r="BG92" s="11"/>
      <c r="BH92" s="10"/>
      <c r="BI92" s="7">
        <v>0.3</v>
      </c>
      <c r="BJ92" s="11">
        <v>20</v>
      </c>
      <c r="BK92" s="10" t="s">
        <v>53</v>
      </c>
      <c r="BL92" s="11"/>
      <c r="BM92" s="10"/>
      <c r="BN92" s="11"/>
      <c r="BO92" s="10"/>
      <c r="BP92" s="7">
        <v>0.7</v>
      </c>
      <c r="BQ92" s="7">
        <f t="shared" si="58"/>
        <v>1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59"/>
        <v>0</v>
      </c>
    </row>
    <row r="93" spans="1:86" ht="20.100000000000001" customHeight="1" x14ac:dyDescent="0.2">
      <c r="A93" s="14" t="s">
        <v>192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4"/>
      <c r="CH93" s="15"/>
    </row>
    <row r="94" spans="1:86" x14ac:dyDescent="0.2">
      <c r="A94" s="6"/>
      <c r="B94" s="6"/>
      <c r="C94" s="6"/>
      <c r="D94" s="6" t="s">
        <v>193</v>
      </c>
      <c r="E94" s="3" t="s">
        <v>194</v>
      </c>
      <c r="F94" s="6">
        <f>COUNTIF(S94:CF94,"e")</f>
        <v>0</v>
      </c>
      <c r="G94" s="6">
        <f>COUNTIF(S94:CF94,"z")</f>
        <v>1</v>
      </c>
      <c r="H94" s="6">
        <f>SUM(I94:O94)</f>
        <v>4</v>
      </c>
      <c r="I94" s="6">
        <f>S94+AJ94+BA94+BR94</f>
        <v>0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4</v>
      </c>
      <c r="P94" s="7">
        <f>AI94+AZ94+BQ94+CH94</f>
        <v>4</v>
      </c>
      <c r="Q94" s="7">
        <f>AH94+AY94+BP94+CG94</f>
        <v>4</v>
      </c>
      <c r="R94" s="7">
        <v>0.5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>
        <v>4</v>
      </c>
      <c r="AG94" s="10" t="s">
        <v>53</v>
      </c>
      <c r="AH94" s="7">
        <v>4</v>
      </c>
      <c r="AI94" s="7">
        <f>AA94+AH94</f>
        <v>4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5.95" customHeight="1" x14ac:dyDescent="0.2">
      <c r="A95" s="6"/>
      <c r="B95" s="6"/>
      <c r="C95" s="6"/>
      <c r="D95" s="6"/>
      <c r="E95" s="6" t="s">
        <v>63</v>
      </c>
      <c r="F95" s="6">
        <f t="shared" ref="F95:AK95" si="60">SUM(F94:F94)</f>
        <v>0</v>
      </c>
      <c r="G95" s="6">
        <f t="shared" si="60"/>
        <v>1</v>
      </c>
      <c r="H95" s="6">
        <f t="shared" si="60"/>
        <v>4</v>
      </c>
      <c r="I95" s="6">
        <f t="shared" si="60"/>
        <v>0</v>
      </c>
      <c r="J95" s="6">
        <f t="shared" si="60"/>
        <v>0</v>
      </c>
      <c r="K95" s="6">
        <f t="shared" si="60"/>
        <v>0</v>
      </c>
      <c r="L95" s="6">
        <f t="shared" si="60"/>
        <v>0</v>
      </c>
      <c r="M95" s="6">
        <f t="shared" si="60"/>
        <v>0</v>
      </c>
      <c r="N95" s="6">
        <f t="shared" si="60"/>
        <v>0</v>
      </c>
      <c r="O95" s="6">
        <f t="shared" si="60"/>
        <v>4</v>
      </c>
      <c r="P95" s="7">
        <f t="shared" si="60"/>
        <v>4</v>
      </c>
      <c r="Q95" s="7">
        <f t="shared" si="60"/>
        <v>4</v>
      </c>
      <c r="R95" s="7">
        <f t="shared" si="60"/>
        <v>0.5</v>
      </c>
      <c r="S95" s="11">
        <f t="shared" si="60"/>
        <v>0</v>
      </c>
      <c r="T95" s="10">
        <f t="shared" si="60"/>
        <v>0</v>
      </c>
      <c r="U95" s="11">
        <f t="shared" si="60"/>
        <v>0</v>
      </c>
      <c r="V95" s="10">
        <f t="shared" si="60"/>
        <v>0</v>
      </c>
      <c r="W95" s="11">
        <f t="shared" si="60"/>
        <v>0</v>
      </c>
      <c r="X95" s="10">
        <f t="shared" si="60"/>
        <v>0</v>
      </c>
      <c r="Y95" s="11">
        <f t="shared" si="60"/>
        <v>0</v>
      </c>
      <c r="Z95" s="10">
        <f t="shared" si="60"/>
        <v>0</v>
      </c>
      <c r="AA95" s="7">
        <f t="shared" si="60"/>
        <v>0</v>
      </c>
      <c r="AB95" s="11">
        <f t="shared" si="60"/>
        <v>0</v>
      </c>
      <c r="AC95" s="10">
        <f t="shared" si="60"/>
        <v>0</v>
      </c>
      <c r="AD95" s="11">
        <f t="shared" si="60"/>
        <v>0</v>
      </c>
      <c r="AE95" s="10">
        <f t="shared" si="60"/>
        <v>0</v>
      </c>
      <c r="AF95" s="11">
        <f t="shared" si="60"/>
        <v>4</v>
      </c>
      <c r="AG95" s="10">
        <f t="shared" si="60"/>
        <v>0</v>
      </c>
      <c r="AH95" s="7">
        <f t="shared" si="60"/>
        <v>4</v>
      </c>
      <c r="AI95" s="7">
        <f t="shared" si="60"/>
        <v>4</v>
      </c>
      <c r="AJ95" s="11">
        <f t="shared" si="60"/>
        <v>0</v>
      </c>
      <c r="AK95" s="10">
        <f t="shared" si="60"/>
        <v>0</v>
      </c>
      <c r="AL95" s="11">
        <f t="shared" ref="AL95:BQ95" si="61">SUM(AL94:AL94)</f>
        <v>0</v>
      </c>
      <c r="AM95" s="10">
        <f t="shared" si="61"/>
        <v>0</v>
      </c>
      <c r="AN95" s="11">
        <f t="shared" si="61"/>
        <v>0</v>
      </c>
      <c r="AO95" s="10">
        <f t="shared" si="61"/>
        <v>0</v>
      </c>
      <c r="AP95" s="11">
        <f t="shared" si="61"/>
        <v>0</v>
      </c>
      <c r="AQ95" s="10">
        <f t="shared" si="61"/>
        <v>0</v>
      </c>
      <c r="AR95" s="7">
        <f t="shared" si="61"/>
        <v>0</v>
      </c>
      <c r="AS95" s="11">
        <f t="shared" si="61"/>
        <v>0</v>
      </c>
      <c r="AT95" s="10">
        <f t="shared" si="61"/>
        <v>0</v>
      </c>
      <c r="AU95" s="11">
        <f t="shared" si="61"/>
        <v>0</v>
      </c>
      <c r="AV95" s="10">
        <f t="shared" si="61"/>
        <v>0</v>
      </c>
      <c r="AW95" s="11">
        <f t="shared" si="61"/>
        <v>0</v>
      </c>
      <c r="AX95" s="10">
        <f t="shared" si="61"/>
        <v>0</v>
      </c>
      <c r="AY95" s="7">
        <f t="shared" si="61"/>
        <v>0</v>
      </c>
      <c r="AZ95" s="7">
        <f t="shared" si="61"/>
        <v>0</v>
      </c>
      <c r="BA95" s="11">
        <f t="shared" si="61"/>
        <v>0</v>
      </c>
      <c r="BB95" s="10">
        <f t="shared" si="61"/>
        <v>0</v>
      </c>
      <c r="BC95" s="11">
        <f t="shared" si="61"/>
        <v>0</v>
      </c>
      <c r="BD95" s="10">
        <f t="shared" si="61"/>
        <v>0</v>
      </c>
      <c r="BE95" s="11">
        <f t="shared" si="61"/>
        <v>0</v>
      </c>
      <c r="BF95" s="10">
        <f t="shared" si="61"/>
        <v>0</v>
      </c>
      <c r="BG95" s="11">
        <f t="shared" si="61"/>
        <v>0</v>
      </c>
      <c r="BH95" s="10">
        <f t="shared" si="61"/>
        <v>0</v>
      </c>
      <c r="BI95" s="7">
        <f t="shared" si="61"/>
        <v>0</v>
      </c>
      <c r="BJ95" s="11">
        <f t="shared" si="61"/>
        <v>0</v>
      </c>
      <c r="BK95" s="10">
        <f t="shared" si="61"/>
        <v>0</v>
      </c>
      <c r="BL95" s="11">
        <f t="shared" si="61"/>
        <v>0</v>
      </c>
      <c r="BM95" s="10">
        <f t="shared" si="61"/>
        <v>0</v>
      </c>
      <c r="BN95" s="11">
        <f t="shared" si="61"/>
        <v>0</v>
      </c>
      <c r="BO95" s="10">
        <f t="shared" si="61"/>
        <v>0</v>
      </c>
      <c r="BP95" s="7">
        <f t="shared" si="61"/>
        <v>0</v>
      </c>
      <c r="BQ95" s="7">
        <f t="shared" si="61"/>
        <v>0</v>
      </c>
      <c r="BR95" s="11">
        <f t="shared" ref="BR95:CH95" si="62">SUM(BR94:BR94)</f>
        <v>0</v>
      </c>
      <c r="BS95" s="10">
        <f t="shared" si="62"/>
        <v>0</v>
      </c>
      <c r="BT95" s="11">
        <f t="shared" si="62"/>
        <v>0</v>
      </c>
      <c r="BU95" s="10">
        <f t="shared" si="62"/>
        <v>0</v>
      </c>
      <c r="BV95" s="11">
        <f t="shared" si="62"/>
        <v>0</v>
      </c>
      <c r="BW95" s="10">
        <f t="shared" si="62"/>
        <v>0</v>
      </c>
      <c r="BX95" s="11">
        <f t="shared" si="62"/>
        <v>0</v>
      </c>
      <c r="BY95" s="10">
        <f t="shared" si="62"/>
        <v>0</v>
      </c>
      <c r="BZ95" s="7">
        <f t="shared" si="62"/>
        <v>0</v>
      </c>
      <c r="CA95" s="11">
        <f t="shared" si="62"/>
        <v>0</v>
      </c>
      <c r="CB95" s="10">
        <f t="shared" si="62"/>
        <v>0</v>
      </c>
      <c r="CC95" s="11">
        <f t="shared" si="62"/>
        <v>0</v>
      </c>
      <c r="CD95" s="10">
        <f t="shared" si="62"/>
        <v>0</v>
      </c>
      <c r="CE95" s="11">
        <f t="shared" si="62"/>
        <v>0</v>
      </c>
      <c r="CF95" s="10">
        <f t="shared" si="62"/>
        <v>0</v>
      </c>
      <c r="CG95" s="7">
        <f t="shared" si="62"/>
        <v>0</v>
      </c>
      <c r="CH95" s="7">
        <f t="shared" si="62"/>
        <v>0</v>
      </c>
    </row>
    <row r="96" spans="1:86" ht="20.100000000000001" customHeight="1" x14ac:dyDescent="0.2">
      <c r="A96" s="14" t="s">
        <v>195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4"/>
      <c r="CH96" s="15"/>
    </row>
    <row r="97" spans="1:86" x14ac:dyDescent="0.2">
      <c r="A97" s="6"/>
      <c r="B97" s="6"/>
      <c r="C97" s="6"/>
      <c r="D97" s="6" t="s">
        <v>196</v>
      </c>
      <c r="E97" s="3" t="s">
        <v>197</v>
      </c>
      <c r="F97" s="6">
        <f>COUNTIF(S97:CF97,"e")</f>
        <v>0</v>
      </c>
      <c r="G97" s="6">
        <f>COUNTIF(S97:CF97,"z")</f>
        <v>1</v>
      </c>
      <c r="H97" s="6">
        <f>SUM(I97:O97)</f>
        <v>5</v>
      </c>
      <c r="I97" s="6">
        <f>S97+AJ97+BA97+BR97</f>
        <v>5</v>
      </c>
      <c r="J97" s="6">
        <f>U97+AL97+BC97+BT97</f>
        <v>0</v>
      </c>
      <c r="K97" s="6">
        <f>W97+AN97+BE97+BV97</f>
        <v>0</v>
      </c>
      <c r="L97" s="6">
        <f>Y97+AP97+BG97+BX97</f>
        <v>0</v>
      </c>
      <c r="M97" s="6">
        <f>AB97+AS97+BJ97+CA97</f>
        <v>0</v>
      </c>
      <c r="N97" s="6">
        <f>AD97+AU97+BL97+CC97</f>
        <v>0</v>
      </c>
      <c r="O97" s="6">
        <f>AF97+AW97+BN97+CE97</f>
        <v>0</v>
      </c>
      <c r="P97" s="7">
        <f>AI97+AZ97+BQ97+CH97</f>
        <v>0</v>
      </c>
      <c r="Q97" s="7">
        <f>AH97+AY97+BP97+CG97</f>
        <v>0</v>
      </c>
      <c r="R97" s="7">
        <v>0</v>
      </c>
      <c r="S97" s="11">
        <v>5</v>
      </c>
      <c r="T97" s="10" t="s">
        <v>53</v>
      </c>
      <c r="U97" s="11"/>
      <c r="V97" s="10"/>
      <c r="W97" s="11"/>
      <c r="X97" s="10"/>
      <c r="Y97" s="11"/>
      <c r="Z97" s="10"/>
      <c r="AA97" s="7">
        <v>0</v>
      </c>
      <c r="AB97" s="11"/>
      <c r="AC97" s="10"/>
      <c r="AD97" s="11"/>
      <c r="AE97" s="10"/>
      <c r="AF97" s="11"/>
      <c r="AG97" s="10"/>
      <c r="AH97" s="7"/>
      <c r="AI97" s="7">
        <f>AA97+AH97</f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>AR97+AY97</f>
        <v>0</v>
      </c>
      <c r="BA97" s="11"/>
      <c r="BB97" s="10"/>
      <c r="BC97" s="11"/>
      <c r="BD97" s="10"/>
      <c r="BE97" s="11"/>
      <c r="BF97" s="10"/>
      <c r="BG97" s="11"/>
      <c r="BH97" s="10"/>
      <c r="BI97" s="7"/>
      <c r="BJ97" s="11"/>
      <c r="BK97" s="10"/>
      <c r="BL97" s="11"/>
      <c r="BM97" s="10"/>
      <c r="BN97" s="11"/>
      <c r="BO97" s="10"/>
      <c r="BP97" s="7"/>
      <c r="BQ97" s="7">
        <f>BI97+BP97</f>
        <v>0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>BZ97+CG97</f>
        <v>0</v>
      </c>
    </row>
    <row r="98" spans="1:86" x14ac:dyDescent="0.2">
      <c r="A98" s="6"/>
      <c r="B98" s="6"/>
      <c r="C98" s="6"/>
      <c r="D98" s="6" t="s">
        <v>198</v>
      </c>
      <c r="E98" s="3" t="s">
        <v>199</v>
      </c>
      <c r="F98" s="6">
        <f>COUNTIF(S98:CF98,"e")</f>
        <v>0</v>
      </c>
      <c r="G98" s="6">
        <f>COUNTIF(S98:CF98,"z")</f>
        <v>1</v>
      </c>
      <c r="H98" s="6">
        <f>SUM(I98:O98)</f>
        <v>2</v>
      </c>
      <c r="I98" s="6">
        <f>S98+AJ98+BA98+BR98</f>
        <v>2</v>
      </c>
      <c r="J98" s="6">
        <f>U98+AL98+BC98+BT98</f>
        <v>0</v>
      </c>
      <c r="K98" s="6">
        <f>W98+AN98+BE98+BV98</f>
        <v>0</v>
      </c>
      <c r="L98" s="6">
        <f>Y98+AP98+BG98+BX98</f>
        <v>0</v>
      </c>
      <c r="M98" s="6">
        <f>AB98+AS98+BJ98+CA98</f>
        <v>0</v>
      </c>
      <c r="N98" s="6">
        <f>AD98+AU98+BL98+CC98</f>
        <v>0</v>
      </c>
      <c r="O98" s="6">
        <f>AF98+AW98+BN98+CE98</f>
        <v>0</v>
      </c>
      <c r="P98" s="7">
        <f>AI98+AZ98+BQ98+CH98</f>
        <v>0</v>
      </c>
      <c r="Q98" s="7">
        <f>AH98+AY98+BP98+CG98</f>
        <v>0</v>
      </c>
      <c r="R98" s="7">
        <v>0</v>
      </c>
      <c r="S98" s="11">
        <v>2</v>
      </c>
      <c r="T98" s="10" t="s">
        <v>53</v>
      </c>
      <c r="U98" s="11"/>
      <c r="V98" s="10"/>
      <c r="W98" s="11"/>
      <c r="X98" s="10"/>
      <c r="Y98" s="11"/>
      <c r="Z98" s="10"/>
      <c r="AA98" s="7">
        <v>0</v>
      </c>
      <c r="AB98" s="11"/>
      <c r="AC98" s="10"/>
      <c r="AD98" s="11"/>
      <c r="AE98" s="10"/>
      <c r="AF98" s="11"/>
      <c r="AG98" s="10"/>
      <c r="AH98" s="7"/>
      <c r="AI98" s="7">
        <f>AA98+AH98</f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>AR98+AY98</f>
        <v>0</v>
      </c>
      <c r="BA98" s="11"/>
      <c r="BB98" s="10"/>
      <c r="BC98" s="11"/>
      <c r="BD98" s="10"/>
      <c r="BE98" s="11"/>
      <c r="BF98" s="10"/>
      <c r="BG98" s="11"/>
      <c r="BH98" s="10"/>
      <c r="BI98" s="7"/>
      <c r="BJ98" s="11"/>
      <c r="BK98" s="10"/>
      <c r="BL98" s="11"/>
      <c r="BM98" s="10"/>
      <c r="BN98" s="11"/>
      <c r="BO98" s="10"/>
      <c r="BP98" s="7"/>
      <c r="BQ98" s="7">
        <f>BI98+BP98</f>
        <v>0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>BZ98+CG98</f>
        <v>0</v>
      </c>
    </row>
    <row r="99" spans="1:86" ht="15.95" customHeight="1" x14ac:dyDescent="0.2">
      <c r="A99" s="6"/>
      <c r="B99" s="6"/>
      <c r="C99" s="6"/>
      <c r="D99" s="6"/>
      <c r="E99" s="6" t="s">
        <v>63</v>
      </c>
      <c r="F99" s="6">
        <f t="shared" ref="F99:AK99" si="63">SUM(F97:F98)</f>
        <v>0</v>
      </c>
      <c r="G99" s="6">
        <f t="shared" si="63"/>
        <v>2</v>
      </c>
      <c r="H99" s="6">
        <f t="shared" si="63"/>
        <v>7</v>
      </c>
      <c r="I99" s="6">
        <f t="shared" si="63"/>
        <v>7</v>
      </c>
      <c r="J99" s="6">
        <f t="shared" si="63"/>
        <v>0</v>
      </c>
      <c r="K99" s="6">
        <f t="shared" si="63"/>
        <v>0</v>
      </c>
      <c r="L99" s="6">
        <f t="shared" si="63"/>
        <v>0</v>
      </c>
      <c r="M99" s="6">
        <f t="shared" si="63"/>
        <v>0</v>
      </c>
      <c r="N99" s="6">
        <f t="shared" si="63"/>
        <v>0</v>
      </c>
      <c r="O99" s="6">
        <f t="shared" si="63"/>
        <v>0</v>
      </c>
      <c r="P99" s="7">
        <f t="shared" si="63"/>
        <v>0</v>
      </c>
      <c r="Q99" s="7">
        <f t="shared" si="63"/>
        <v>0</v>
      </c>
      <c r="R99" s="7">
        <f t="shared" si="63"/>
        <v>0</v>
      </c>
      <c r="S99" s="11">
        <f t="shared" si="63"/>
        <v>7</v>
      </c>
      <c r="T99" s="10">
        <f t="shared" si="63"/>
        <v>0</v>
      </c>
      <c r="U99" s="11">
        <f t="shared" si="63"/>
        <v>0</v>
      </c>
      <c r="V99" s="10">
        <f t="shared" si="63"/>
        <v>0</v>
      </c>
      <c r="W99" s="11">
        <f t="shared" si="63"/>
        <v>0</v>
      </c>
      <c r="X99" s="10">
        <f t="shared" si="63"/>
        <v>0</v>
      </c>
      <c r="Y99" s="11">
        <f t="shared" si="63"/>
        <v>0</v>
      </c>
      <c r="Z99" s="10">
        <f t="shared" si="63"/>
        <v>0</v>
      </c>
      <c r="AA99" s="7">
        <f t="shared" si="63"/>
        <v>0</v>
      </c>
      <c r="AB99" s="11">
        <f t="shared" si="63"/>
        <v>0</v>
      </c>
      <c r="AC99" s="10">
        <f t="shared" si="63"/>
        <v>0</v>
      </c>
      <c r="AD99" s="11">
        <f t="shared" si="63"/>
        <v>0</v>
      </c>
      <c r="AE99" s="10">
        <f t="shared" si="63"/>
        <v>0</v>
      </c>
      <c r="AF99" s="11">
        <f t="shared" si="63"/>
        <v>0</v>
      </c>
      <c r="AG99" s="10">
        <f t="shared" si="63"/>
        <v>0</v>
      </c>
      <c r="AH99" s="7">
        <f t="shared" si="63"/>
        <v>0</v>
      </c>
      <c r="AI99" s="7">
        <f t="shared" si="63"/>
        <v>0</v>
      </c>
      <c r="AJ99" s="11">
        <f t="shared" si="63"/>
        <v>0</v>
      </c>
      <c r="AK99" s="10">
        <f t="shared" si="63"/>
        <v>0</v>
      </c>
      <c r="AL99" s="11">
        <f t="shared" ref="AL99:BQ99" si="64">SUM(AL97:AL98)</f>
        <v>0</v>
      </c>
      <c r="AM99" s="10">
        <f t="shared" si="64"/>
        <v>0</v>
      </c>
      <c r="AN99" s="11">
        <f t="shared" si="64"/>
        <v>0</v>
      </c>
      <c r="AO99" s="10">
        <f t="shared" si="64"/>
        <v>0</v>
      </c>
      <c r="AP99" s="11">
        <f t="shared" si="64"/>
        <v>0</v>
      </c>
      <c r="AQ99" s="10">
        <f t="shared" si="64"/>
        <v>0</v>
      </c>
      <c r="AR99" s="7">
        <f t="shared" si="64"/>
        <v>0</v>
      </c>
      <c r="AS99" s="11">
        <f t="shared" si="64"/>
        <v>0</v>
      </c>
      <c r="AT99" s="10">
        <f t="shared" si="64"/>
        <v>0</v>
      </c>
      <c r="AU99" s="11">
        <f t="shared" si="64"/>
        <v>0</v>
      </c>
      <c r="AV99" s="10">
        <f t="shared" si="64"/>
        <v>0</v>
      </c>
      <c r="AW99" s="11">
        <f t="shared" si="64"/>
        <v>0</v>
      </c>
      <c r="AX99" s="10">
        <f t="shared" si="64"/>
        <v>0</v>
      </c>
      <c r="AY99" s="7">
        <f t="shared" si="64"/>
        <v>0</v>
      </c>
      <c r="AZ99" s="7">
        <f t="shared" si="64"/>
        <v>0</v>
      </c>
      <c r="BA99" s="11">
        <f t="shared" si="64"/>
        <v>0</v>
      </c>
      <c r="BB99" s="10">
        <f t="shared" si="64"/>
        <v>0</v>
      </c>
      <c r="BC99" s="11">
        <f t="shared" si="64"/>
        <v>0</v>
      </c>
      <c r="BD99" s="10">
        <f t="shared" si="64"/>
        <v>0</v>
      </c>
      <c r="BE99" s="11">
        <f t="shared" si="64"/>
        <v>0</v>
      </c>
      <c r="BF99" s="10">
        <f t="shared" si="64"/>
        <v>0</v>
      </c>
      <c r="BG99" s="11">
        <f t="shared" si="64"/>
        <v>0</v>
      </c>
      <c r="BH99" s="10">
        <f t="shared" si="64"/>
        <v>0</v>
      </c>
      <c r="BI99" s="7">
        <f t="shared" si="64"/>
        <v>0</v>
      </c>
      <c r="BJ99" s="11">
        <f t="shared" si="64"/>
        <v>0</v>
      </c>
      <c r="BK99" s="10">
        <f t="shared" si="64"/>
        <v>0</v>
      </c>
      <c r="BL99" s="11">
        <f t="shared" si="64"/>
        <v>0</v>
      </c>
      <c r="BM99" s="10">
        <f t="shared" si="64"/>
        <v>0</v>
      </c>
      <c r="BN99" s="11">
        <f t="shared" si="64"/>
        <v>0</v>
      </c>
      <c r="BO99" s="10">
        <f t="shared" si="64"/>
        <v>0</v>
      </c>
      <c r="BP99" s="7">
        <f t="shared" si="64"/>
        <v>0</v>
      </c>
      <c r="BQ99" s="7">
        <f t="shared" si="64"/>
        <v>0</v>
      </c>
      <c r="BR99" s="11">
        <f t="shared" ref="BR99:CH99" si="65">SUM(BR97:BR98)</f>
        <v>0</v>
      </c>
      <c r="BS99" s="10">
        <f t="shared" si="65"/>
        <v>0</v>
      </c>
      <c r="BT99" s="11">
        <f t="shared" si="65"/>
        <v>0</v>
      </c>
      <c r="BU99" s="10">
        <f t="shared" si="65"/>
        <v>0</v>
      </c>
      <c r="BV99" s="11">
        <f t="shared" si="65"/>
        <v>0</v>
      </c>
      <c r="BW99" s="10">
        <f t="shared" si="65"/>
        <v>0</v>
      </c>
      <c r="BX99" s="11">
        <f t="shared" si="65"/>
        <v>0</v>
      </c>
      <c r="BY99" s="10">
        <f t="shared" si="65"/>
        <v>0</v>
      </c>
      <c r="BZ99" s="7">
        <f t="shared" si="65"/>
        <v>0</v>
      </c>
      <c r="CA99" s="11">
        <f t="shared" si="65"/>
        <v>0</v>
      </c>
      <c r="CB99" s="10">
        <f t="shared" si="65"/>
        <v>0</v>
      </c>
      <c r="CC99" s="11">
        <f t="shared" si="65"/>
        <v>0</v>
      </c>
      <c r="CD99" s="10">
        <f t="shared" si="65"/>
        <v>0</v>
      </c>
      <c r="CE99" s="11">
        <f t="shared" si="65"/>
        <v>0</v>
      </c>
      <c r="CF99" s="10">
        <f t="shared" si="65"/>
        <v>0</v>
      </c>
      <c r="CG99" s="7">
        <f t="shared" si="65"/>
        <v>0</v>
      </c>
      <c r="CH99" s="7">
        <f t="shared" si="65"/>
        <v>0</v>
      </c>
    </row>
    <row r="100" spans="1:86" ht="20.100000000000001" customHeight="1" x14ac:dyDescent="0.2">
      <c r="A100" s="6"/>
      <c r="B100" s="6"/>
      <c r="C100" s="6"/>
      <c r="D100" s="6"/>
      <c r="E100" s="8" t="s">
        <v>200</v>
      </c>
      <c r="F100" s="6">
        <f>F22+F29+F37+F51+F95+F99</f>
        <v>19</v>
      </c>
      <c r="G100" s="6">
        <f>G22+G29+G37+G51+G95+G99</f>
        <v>33</v>
      </c>
      <c r="H100" s="6">
        <f t="shared" ref="H100:O100" si="66">H22+H29+H37+H51+H99</f>
        <v>1132</v>
      </c>
      <c r="I100" s="6">
        <f t="shared" si="66"/>
        <v>472</v>
      </c>
      <c r="J100" s="6">
        <f t="shared" si="66"/>
        <v>50</v>
      </c>
      <c r="K100" s="6">
        <f t="shared" si="66"/>
        <v>0</v>
      </c>
      <c r="L100" s="6">
        <f t="shared" si="66"/>
        <v>15</v>
      </c>
      <c r="M100" s="6">
        <f t="shared" si="66"/>
        <v>565</v>
      </c>
      <c r="N100" s="6">
        <f t="shared" si="66"/>
        <v>30</v>
      </c>
      <c r="O100" s="6">
        <f t="shared" si="66"/>
        <v>0</v>
      </c>
      <c r="P100" s="7">
        <f>P22+P29+P37+P51+P95+P99</f>
        <v>90</v>
      </c>
      <c r="Q100" s="7">
        <f>Q22+Q29+Q37+Q51+Q95+Q99</f>
        <v>36.17</v>
      </c>
      <c r="R100" s="7">
        <f>R22+R29+R37+R51+R95+R99</f>
        <v>44.97</v>
      </c>
      <c r="S100" s="11">
        <f t="shared" ref="S100:Z100" si="67">S22+S29+S37+S51+S99</f>
        <v>187</v>
      </c>
      <c r="T100" s="10">
        <f t="shared" si="67"/>
        <v>0</v>
      </c>
      <c r="U100" s="11">
        <f t="shared" si="67"/>
        <v>15</v>
      </c>
      <c r="V100" s="10">
        <f t="shared" si="67"/>
        <v>0</v>
      </c>
      <c r="W100" s="11">
        <f t="shared" si="67"/>
        <v>0</v>
      </c>
      <c r="X100" s="10">
        <f t="shared" si="67"/>
        <v>0</v>
      </c>
      <c r="Y100" s="11">
        <f t="shared" si="67"/>
        <v>0</v>
      </c>
      <c r="Z100" s="10">
        <f t="shared" si="67"/>
        <v>0</v>
      </c>
      <c r="AA100" s="7">
        <f>AA22+AA29+AA37+AA51+AA95+AA99</f>
        <v>11</v>
      </c>
      <c r="AB100" s="11">
        <f t="shared" ref="AB100:AG100" si="68">AB22+AB29+AB37+AB51+AB99</f>
        <v>255</v>
      </c>
      <c r="AC100" s="10">
        <f t="shared" si="68"/>
        <v>0</v>
      </c>
      <c r="AD100" s="11">
        <f t="shared" si="68"/>
        <v>30</v>
      </c>
      <c r="AE100" s="10">
        <f t="shared" si="68"/>
        <v>0</v>
      </c>
      <c r="AF100" s="11">
        <f t="shared" si="68"/>
        <v>0</v>
      </c>
      <c r="AG100" s="10">
        <f t="shared" si="68"/>
        <v>0</v>
      </c>
      <c r="AH100" s="7">
        <f>AH22+AH29+AH37+AH51+AH95+AH99</f>
        <v>19</v>
      </c>
      <c r="AI100" s="7">
        <f>AI22+AI29+AI37+AI51+AI95+AI99</f>
        <v>30</v>
      </c>
      <c r="AJ100" s="11">
        <f t="shared" ref="AJ100:AQ100" si="69">AJ22+AJ29+AJ37+AJ51+AJ99</f>
        <v>220</v>
      </c>
      <c r="AK100" s="10">
        <f t="shared" si="69"/>
        <v>0</v>
      </c>
      <c r="AL100" s="11">
        <f t="shared" si="69"/>
        <v>35</v>
      </c>
      <c r="AM100" s="10">
        <f t="shared" si="69"/>
        <v>0</v>
      </c>
      <c r="AN100" s="11">
        <f t="shared" si="69"/>
        <v>0</v>
      </c>
      <c r="AO100" s="10">
        <f t="shared" si="69"/>
        <v>0</v>
      </c>
      <c r="AP100" s="11">
        <f t="shared" si="69"/>
        <v>15</v>
      </c>
      <c r="AQ100" s="10">
        <f t="shared" si="69"/>
        <v>0</v>
      </c>
      <c r="AR100" s="7">
        <f>AR22+AR29+AR37+AR51+AR95+AR99</f>
        <v>18</v>
      </c>
      <c r="AS100" s="11">
        <f t="shared" ref="AS100:AX100" si="70">AS22+AS29+AS37+AS51+AS99</f>
        <v>195</v>
      </c>
      <c r="AT100" s="10">
        <f t="shared" si="70"/>
        <v>0</v>
      </c>
      <c r="AU100" s="11">
        <f t="shared" si="70"/>
        <v>0</v>
      </c>
      <c r="AV100" s="10">
        <f t="shared" si="70"/>
        <v>0</v>
      </c>
      <c r="AW100" s="11">
        <f t="shared" si="70"/>
        <v>0</v>
      </c>
      <c r="AX100" s="10">
        <f t="shared" si="70"/>
        <v>0</v>
      </c>
      <c r="AY100" s="7">
        <f>AY22+AY29+AY37+AY51+AY95+AY99</f>
        <v>12</v>
      </c>
      <c r="AZ100" s="7">
        <f>AZ22+AZ29+AZ37+AZ51+AZ95+AZ99</f>
        <v>30</v>
      </c>
      <c r="BA100" s="11">
        <f t="shared" ref="BA100:BH100" si="71">BA22+BA29+BA37+BA51+BA99</f>
        <v>65</v>
      </c>
      <c r="BB100" s="10">
        <f t="shared" si="71"/>
        <v>0</v>
      </c>
      <c r="BC100" s="11">
        <f t="shared" si="71"/>
        <v>0</v>
      </c>
      <c r="BD100" s="10">
        <f t="shared" si="71"/>
        <v>0</v>
      </c>
      <c r="BE100" s="11">
        <f t="shared" si="71"/>
        <v>0</v>
      </c>
      <c r="BF100" s="10">
        <f t="shared" si="71"/>
        <v>0</v>
      </c>
      <c r="BG100" s="11">
        <f t="shared" si="71"/>
        <v>0</v>
      </c>
      <c r="BH100" s="10">
        <f t="shared" si="71"/>
        <v>0</v>
      </c>
      <c r="BI100" s="7">
        <f>BI22+BI29+BI37+BI51+BI95+BI99</f>
        <v>24.83</v>
      </c>
      <c r="BJ100" s="11">
        <f t="shared" ref="BJ100:BO100" si="72">BJ22+BJ29+BJ37+BJ51+BJ99</f>
        <v>115</v>
      </c>
      <c r="BK100" s="10">
        <f t="shared" si="72"/>
        <v>0</v>
      </c>
      <c r="BL100" s="11">
        <f t="shared" si="72"/>
        <v>0</v>
      </c>
      <c r="BM100" s="10">
        <f t="shared" si="72"/>
        <v>0</v>
      </c>
      <c r="BN100" s="11">
        <f t="shared" si="72"/>
        <v>0</v>
      </c>
      <c r="BO100" s="10">
        <f t="shared" si="72"/>
        <v>0</v>
      </c>
      <c r="BP100" s="7">
        <f>BP22+BP29+BP37+BP51+BP95+BP99</f>
        <v>5.17</v>
      </c>
      <c r="BQ100" s="7">
        <f>BQ22+BQ29+BQ37+BQ51+BQ95+BQ99</f>
        <v>30</v>
      </c>
      <c r="BR100" s="11">
        <f t="shared" ref="BR100:BY100" si="73">BR22+BR29+BR37+BR51+BR99</f>
        <v>0</v>
      </c>
      <c r="BS100" s="10">
        <f t="shared" si="73"/>
        <v>0</v>
      </c>
      <c r="BT100" s="11">
        <f t="shared" si="73"/>
        <v>0</v>
      </c>
      <c r="BU100" s="10">
        <f t="shared" si="73"/>
        <v>0</v>
      </c>
      <c r="BV100" s="11">
        <f t="shared" si="73"/>
        <v>0</v>
      </c>
      <c r="BW100" s="10">
        <f t="shared" si="73"/>
        <v>0</v>
      </c>
      <c r="BX100" s="11">
        <f t="shared" si="73"/>
        <v>0</v>
      </c>
      <c r="BY100" s="10">
        <f t="shared" si="73"/>
        <v>0</v>
      </c>
      <c r="BZ100" s="7">
        <f>BZ22+BZ29+BZ37+BZ51+BZ95+BZ99</f>
        <v>0</v>
      </c>
      <c r="CA100" s="11">
        <f t="shared" ref="CA100:CF100" si="74">CA22+CA29+CA37+CA51+CA99</f>
        <v>0</v>
      </c>
      <c r="CB100" s="10">
        <f t="shared" si="74"/>
        <v>0</v>
      </c>
      <c r="CC100" s="11">
        <f t="shared" si="74"/>
        <v>0</v>
      </c>
      <c r="CD100" s="10">
        <f t="shared" si="74"/>
        <v>0</v>
      </c>
      <c r="CE100" s="11">
        <f t="shared" si="74"/>
        <v>0</v>
      </c>
      <c r="CF100" s="10">
        <f t="shared" si="74"/>
        <v>0</v>
      </c>
      <c r="CG100" s="7">
        <f>CG22+CG29+CG37+CG51+CG95+CG99</f>
        <v>0</v>
      </c>
      <c r="CH100" s="7">
        <f>CH22+CH29+CH37+CH51+CH95+CH99</f>
        <v>0</v>
      </c>
    </row>
    <row r="102" spans="1:86" x14ac:dyDescent="0.2">
      <c r="D102" s="3" t="s">
        <v>22</v>
      </c>
      <c r="E102" s="3" t="s">
        <v>201</v>
      </c>
    </row>
    <row r="103" spans="1:86" x14ac:dyDescent="0.2">
      <c r="D103" s="3" t="s">
        <v>26</v>
      </c>
      <c r="E103" s="3" t="s">
        <v>202</v>
      </c>
    </row>
    <row r="104" spans="1:86" x14ac:dyDescent="0.2">
      <c r="D104" s="12" t="s">
        <v>32</v>
      </c>
      <c r="E104" s="12"/>
    </row>
    <row r="105" spans="1:86" x14ac:dyDescent="0.2">
      <c r="D105" s="3" t="s">
        <v>34</v>
      </c>
      <c r="E105" s="3" t="s">
        <v>203</v>
      </c>
    </row>
    <row r="106" spans="1:86" x14ac:dyDescent="0.2">
      <c r="D106" s="3" t="s">
        <v>35</v>
      </c>
      <c r="E106" s="3" t="s">
        <v>204</v>
      </c>
    </row>
    <row r="107" spans="1:86" x14ac:dyDescent="0.2">
      <c r="D107" s="3" t="s">
        <v>36</v>
      </c>
      <c r="E107" s="3" t="s">
        <v>205</v>
      </c>
    </row>
    <row r="108" spans="1:86" x14ac:dyDescent="0.2">
      <c r="D108" s="3" t="s">
        <v>37</v>
      </c>
      <c r="E108" s="3" t="s">
        <v>206</v>
      </c>
      <c r="M108" s="9"/>
      <c r="U108" s="9"/>
      <c r="AC108" s="9"/>
    </row>
    <row r="109" spans="1:86" x14ac:dyDescent="0.2">
      <c r="D109" s="12" t="s">
        <v>33</v>
      </c>
      <c r="E109" s="12"/>
    </row>
    <row r="110" spans="1:86" x14ac:dyDescent="0.2">
      <c r="D110" s="3" t="s">
        <v>38</v>
      </c>
      <c r="E110" s="3" t="s">
        <v>207</v>
      </c>
    </row>
    <row r="111" spans="1:86" x14ac:dyDescent="0.2">
      <c r="D111" s="3" t="s">
        <v>39</v>
      </c>
      <c r="E111" s="3" t="s">
        <v>208</v>
      </c>
    </row>
    <row r="112" spans="1:86" x14ac:dyDescent="0.2">
      <c r="D112" s="3" t="s">
        <v>40</v>
      </c>
      <c r="E112" s="3" t="s">
        <v>209</v>
      </c>
    </row>
  </sheetData>
  <mergeCells count="96">
    <mergeCell ref="A11:CG11"/>
    <mergeCell ref="A12:C14"/>
    <mergeCell ref="D12:D15"/>
    <mergeCell ref="E12:E15"/>
    <mergeCell ref="F12:G12"/>
    <mergeCell ref="F13:F15"/>
    <mergeCell ref="P12:P15"/>
    <mergeCell ref="Q12:Q15"/>
    <mergeCell ref="R12:R15"/>
    <mergeCell ref="S12:AZ12"/>
    <mergeCell ref="H13:H15"/>
    <mergeCell ref="I13:O13"/>
    <mergeCell ref="S15:T15"/>
    <mergeCell ref="U15:V15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W15:X15"/>
    <mergeCell ref="Y15:Z15"/>
    <mergeCell ref="AA14:AA15"/>
    <mergeCell ref="AB14:AG14"/>
    <mergeCell ref="AB15:AC15"/>
    <mergeCell ref="S13:AI13"/>
    <mergeCell ref="S14:Z14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AS14:AX14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I14:BI15"/>
    <mergeCell ref="BJ14:BO14"/>
    <mergeCell ref="A23:CH23"/>
    <mergeCell ref="A30:CH30"/>
    <mergeCell ref="A38:CH38"/>
    <mergeCell ref="A52:CH52"/>
    <mergeCell ref="C53:C56"/>
    <mergeCell ref="A53:A56"/>
    <mergeCell ref="B53:B56"/>
    <mergeCell ref="C57:C58"/>
    <mergeCell ref="A57:A58"/>
    <mergeCell ref="B57:B58"/>
    <mergeCell ref="C59:C72"/>
    <mergeCell ref="A59:A72"/>
    <mergeCell ref="B59:B72"/>
    <mergeCell ref="C73:C80"/>
    <mergeCell ref="A73:A80"/>
    <mergeCell ref="B73:B80"/>
    <mergeCell ref="C81:C87"/>
    <mergeCell ref="A81:A87"/>
    <mergeCell ref="B81:B87"/>
    <mergeCell ref="D109:E109"/>
    <mergeCell ref="C88:C92"/>
    <mergeCell ref="A88:A92"/>
    <mergeCell ref="B88:B92"/>
    <mergeCell ref="A93:CH93"/>
    <mergeCell ref="A96:CH96"/>
    <mergeCell ref="D104:E10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72C644C3798478E4DEAAB60BA740C" ma:contentTypeVersion="6" ma:contentTypeDescription="Utwórz nowy dokument." ma:contentTypeScope="" ma:versionID="6561215f9b728a44e95c6028700554a3">
  <xsd:schema xmlns:xsd="http://www.w3.org/2001/XMLSchema" xmlns:xs="http://www.w3.org/2001/XMLSchema" xmlns:p="http://schemas.microsoft.com/office/2006/metadata/properties" xmlns:ns2="da926b76-1486-4dd5-a010-88026bd3bdb3" targetNamespace="http://schemas.microsoft.com/office/2006/metadata/properties" ma:root="true" ma:fieldsID="62a930d861d254c740113bd0e5b7e228" ns2:_="">
    <xsd:import namespace="da926b76-1486-4dd5-a010-88026bd3b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26b76-1486-4dd5-a010-88026bd3b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B153C-8C2D-46B7-9478-FAF4BC985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926b76-1486-4dd5-a010-88026bd3b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5A6F3E-8848-4A55-830D-CBCF683390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DB278-BE14-4D12-8AF8-36ACD4C5BD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ocena, analiza i zarządzanie ja</vt:lpstr>
      <vt:lpstr>technologia i biotechnologia ży</vt:lpstr>
      <vt:lpstr>technologia rybna</vt:lpstr>
      <vt:lpstr>żywienie człowieka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2021-06-15T12:51:46Z</dcterms:created>
  <dcterms:modified xsi:type="dcterms:W3CDTF">2021-06-29T09:12:01Z</dcterms:modified>
</cp:coreProperties>
</file>