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165" activeTab="0"/>
  </bookViews>
  <sheets>
    <sheet name="Technologia chemiczna" sheetId="1" r:id="rId1"/>
  </sheets>
  <definedNames/>
  <calcPr fullCalcOnLoad="1"/>
</workbook>
</file>

<file path=xl/sharedStrings.xml><?xml version="1.0" encoding="utf-8"?>
<sst xmlns="http://schemas.openxmlformats.org/spreadsheetml/2006/main" count="500" uniqueCount="243">
  <si>
    <t>Wydział Technologii i Inżynierii Chemicznej</t>
  </si>
  <si>
    <t>Nazwa kierunku studiów</t>
  </si>
  <si>
    <t>Technologia chemiczna</t>
  </si>
  <si>
    <t>Dziedziny nauki</t>
  </si>
  <si>
    <t>dziedzina nauk inżynieryjno-technicznych</t>
  </si>
  <si>
    <t>Dyscypliny naukowe</t>
  </si>
  <si>
    <t>inżynieria chemiczna (100%)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</si>
  <si>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</si>
  <si>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</si>
  <si>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</si>
  <si>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</si>
  <si>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</si>
  <si>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</si>
  <si>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</si>
  <si>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</si>
  <si>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</si>
  <si>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</si>
  <si>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</si>
  <si>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TCH_1A_S_2021_2022_Z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</si>
  <si>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</si>
  <si>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</si>
  <si>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</si>
  <si>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</si>
  <si>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</si>
  <si>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</si>
  <si>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</si>
  <si>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</si>
  <si>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</si>
  <si>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</si>
  <si>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</si>
  <si>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</si>
  <si>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</si>
  <si>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</si>
  <si>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</si>
  <si>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</si>
  <si>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</si>
  <si>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LK</t>
  </si>
  <si>
    <t>L</t>
  </si>
  <si>
    <t>P</t>
  </si>
  <si>
    <t>PD</t>
  </si>
  <si>
    <t>PR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</si>
  <si>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</si>
  <si>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</si>
  <si>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</si>
  <si>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</si>
  <si>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</si>
  <si>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</si>
  <si>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</si>
  <si>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</si>
  <si>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</si>
  <si>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</si>
  <si>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</si>
  <si>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</si>
  <si>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</si>
  <si>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</si>
  <si>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</si>
  <si>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</si>
  <si>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</si>
  <si>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</si>
  <si>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</si>
  <si>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</si>
  <si>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</si>
  <si>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Ekologiczne i etyczne problemy w produkcji chemicznej</t>
  </si>
  <si>
    <t>A02</t>
  </si>
  <si>
    <t>Podstawy marketingu</t>
  </si>
  <si>
    <t>A03</t>
  </si>
  <si>
    <t>Bezpieczeństwo pracy i ergonomia</t>
  </si>
  <si>
    <t>A04</t>
  </si>
  <si>
    <t>Ochrona własności intelektualnej i przemysłowej</t>
  </si>
  <si>
    <t>A05</t>
  </si>
  <si>
    <t>Psychologia</t>
  </si>
  <si>
    <t>A06a</t>
  </si>
  <si>
    <t>Wychowanie fizyczne 1</t>
  </si>
  <si>
    <t>A06b</t>
  </si>
  <si>
    <t>Wychowanie fizyczne 2</t>
  </si>
  <si>
    <t>Blok obieralny 50</t>
  </si>
  <si>
    <t>Blok obieralny 51</t>
  </si>
  <si>
    <t>Blok obieralny 52</t>
  </si>
  <si>
    <t>e</t>
  </si>
  <si>
    <t>Blok obieralny 4</t>
  </si>
  <si>
    <t>Blok obieralny 5</t>
  </si>
  <si>
    <t>A10</t>
  </si>
  <si>
    <t>Technologie informacyjne</t>
  </si>
  <si>
    <t>A14</t>
  </si>
  <si>
    <t>Informatyka chemiczna</t>
  </si>
  <si>
    <t>A15</t>
  </si>
  <si>
    <t>Podstawy zarządzania organizacjami</t>
  </si>
  <si>
    <t>Razem</t>
  </si>
  <si>
    <t>Moduły/Przedmioty kształcenia podstawowego</t>
  </si>
  <si>
    <t>B01</t>
  </si>
  <si>
    <t>Matematyka  1</t>
  </si>
  <si>
    <t>B02</t>
  </si>
  <si>
    <t>Matematyka  2</t>
  </si>
  <si>
    <t>B03</t>
  </si>
  <si>
    <t>Fizyka</t>
  </si>
  <si>
    <t>B04</t>
  </si>
  <si>
    <t>Chemia fizyczna 1</t>
  </si>
  <si>
    <t>B05</t>
  </si>
  <si>
    <t>Chemia fizyczna 2</t>
  </si>
  <si>
    <t>B06</t>
  </si>
  <si>
    <t>Chemia ogólna i nieorganiczna 1</t>
  </si>
  <si>
    <t>B07</t>
  </si>
  <si>
    <t>Chemia ogólna i nieorganiczna 2</t>
  </si>
  <si>
    <t>B08</t>
  </si>
  <si>
    <t>Chemia analityczna</t>
  </si>
  <si>
    <t>Blok obieralny 1</t>
  </si>
  <si>
    <t>B10</t>
  </si>
  <si>
    <t>Chemia organiczna 1</t>
  </si>
  <si>
    <t>B11</t>
  </si>
  <si>
    <t>Chemia organiczna 2</t>
  </si>
  <si>
    <t>B13</t>
  </si>
  <si>
    <t>Grafika inżynierska</t>
  </si>
  <si>
    <t>Moduły/Przedmioty kształcenia kierunkowego</t>
  </si>
  <si>
    <t>C01</t>
  </si>
  <si>
    <t>Zarządzanie jakością i produktami chemicznymi</t>
  </si>
  <si>
    <t>C02</t>
  </si>
  <si>
    <t>Elementy automatyki i pomiary</t>
  </si>
  <si>
    <t>C03</t>
  </si>
  <si>
    <t>Maszynoznawstwo i aparatura przemysłu chemicznego</t>
  </si>
  <si>
    <t>C04</t>
  </si>
  <si>
    <t>Analiza techniczna</t>
  </si>
  <si>
    <t>C05</t>
  </si>
  <si>
    <t>Surowce przemysłu syntezy chemicznej</t>
  </si>
  <si>
    <t>C06</t>
  </si>
  <si>
    <t>Podstawy technologii chemicznej</t>
  </si>
  <si>
    <t>C07</t>
  </si>
  <si>
    <t>Podstawy technologii chemicznej - Laboratorium</t>
  </si>
  <si>
    <t>C08</t>
  </si>
  <si>
    <t>Inżynieria chemiczna</t>
  </si>
  <si>
    <t>C10</t>
  </si>
  <si>
    <t>Termodynamika techniczna i chemiczna</t>
  </si>
  <si>
    <t>C11</t>
  </si>
  <si>
    <t>Projekt technologiczny</t>
  </si>
  <si>
    <t>C12</t>
  </si>
  <si>
    <t>Chemia polimerów</t>
  </si>
  <si>
    <t>C13</t>
  </si>
  <si>
    <t>Technologia organiczna</t>
  </si>
  <si>
    <t>C14</t>
  </si>
  <si>
    <t>Technologia nieorganiczna</t>
  </si>
  <si>
    <t>C15</t>
  </si>
  <si>
    <t>Technologia polimerów</t>
  </si>
  <si>
    <t>C16</t>
  </si>
  <si>
    <t>Wybrane zagadnienia z technologii nieorganicznej</t>
  </si>
  <si>
    <t>C17</t>
  </si>
  <si>
    <t>Seminarium</t>
  </si>
  <si>
    <t>C18</t>
  </si>
  <si>
    <t>Pracownia dyplomowa</t>
  </si>
  <si>
    <t>C19</t>
  </si>
  <si>
    <t>Praca dyplomowa - projekt inżynierski</t>
  </si>
  <si>
    <t>C20</t>
  </si>
  <si>
    <t>Wybrane zagadnienia z technologii chemicznej organicznej</t>
  </si>
  <si>
    <t>C21</t>
  </si>
  <si>
    <t>Wybrane zagadnienia z technologii polimerów</t>
  </si>
  <si>
    <t>Blok obieralny 9</t>
  </si>
  <si>
    <t>Blok obieralny 10</t>
  </si>
  <si>
    <t>Blok obieralny 11</t>
  </si>
  <si>
    <t>Blok obieralny 12</t>
  </si>
  <si>
    <t>Blok obieralny 13</t>
  </si>
  <si>
    <t>Blok obieralny 14</t>
  </si>
  <si>
    <t>Blok obieralny 15</t>
  </si>
  <si>
    <t>Moduły/Przedmioty obieralne</t>
  </si>
  <si>
    <t>A07a-1</t>
  </si>
  <si>
    <t>Język obcy 1 (angielski)</t>
  </si>
  <si>
    <t>A07a-2</t>
  </si>
  <si>
    <t>Język obcy 1 (niemiecki)</t>
  </si>
  <si>
    <t>A07b-1</t>
  </si>
  <si>
    <t>Język obcy 2 (angielski)</t>
  </si>
  <si>
    <t>A07b-2</t>
  </si>
  <si>
    <t>Język obcy 2 (niemiecki)</t>
  </si>
  <si>
    <t>A07c-1</t>
  </si>
  <si>
    <t>Język obcy 3 (angielski)</t>
  </si>
  <si>
    <t>A07c-2</t>
  </si>
  <si>
    <t>Język obcy 3 (niemiecki)</t>
  </si>
  <si>
    <t>A08a</t>
  </si>
  <si>
    <t>Angielska terminologia chemiczna</t>
  </si>
  <si>
    <t>A08b</t>
  </si>
  <si>
    <t>Angielska terminologia techniczna</t>
  </si>
  <si>
    <t>A09a</t>
  </si>
  <si>
    <t>Elementy prawa</t>
  </si>
  <si>
    <t>A09b</t>
  </si>
  <si>
    <t>Ekonomiczno-prawne aspekty przedsiębiorczości</t>
  </si>
  <si>
    <t>B09a</t>
  </si>
  <si>
    <t>Elementy elektrotechniki i elektroniki</t>
  </si>
  <si>
    <t>B09b</t>
  </si>
  <si>
    <t>Podstawy elektrotechniki</t>
  </si>
  <si>
    <t>O01a</t>
  </si>
  <si>
    <t>Podstawy wytrzymałości i części maszyn</t>
  </si>
  <si>
    <t>O01b</t>
  </si>
  <si>
    <t>Inżynieria bioprocesowa</t>
  </si>
  <si>
    <t>O02a</t>
  </si>
  <si>
    <t>Technologia wody</t>
  </si>
  <si>
    <t>O02b</t>
  </si>
  <si>
    <t>Technologia ścieków</t>
  </si>
  <si>
    <t>O03a</t>
  </si>
  <si>
    <t>Procesy jednostkowe w technologii chemicznej</t>
  </si>
  <si>
    <t>O03b</t>
  </si>
  <si>
    <t>Operacje jednostkowe w technologii chemicznej</t>
  </si>
  <si>
    <t>O04a</t>
  </si>
  <si>
    <t>Materiałoznawstwo</t>
  </si>
  <si>
    <t>O04b</t>
  </si>
  <si>
    <t>Korozja materiałów</t>
  </si>
  <si>
    <t>O05a</t>
  </si>
  <si>
    <t>Technologia polimerowych materiałów naturalnych i syntetycznych</t>
  </si>
  <si>
    <t>O05b</t>
  </si>
  <si>
    <t>Polimerowe kompozyty konstrukcyjne</t>
  </si>
  <si>
    <t>O06a</t>
  </si>
  <si>
    <t>Materiały wysokiej czystości i specjalnego przeznaczenia</t>
  </si>
  <si>
    <t>O06b</t>
  </si>
  <si>
    <t>Energetyka w przemyśle chemicznym</t>
  </si>
  <si>
    <t>O07a</t>
  </si>
  <si>
    <t>Rozprzestrzenianie zanieczyszczeń</t>
  </si>
  <si>
    <t>O07b</t>
  </si>
  <si>
    <t>Zagospodarowanie odpadów</t>
  </si>
  <si>
    <t>Praktyki zawodowe</t>
  </si>
  <si>
    <t>P01</t>
  </si>
  <si>
    <t>Praktyka zawodowa</t>
  </si>
  <si>
    <t>Przedmioty jednorazowe</t>
  </si>
  <si>
    <t>A11</t>
  </si>
  <si>
    <t>Szkolenie BHP ZUT</t>
  </si>
  <si>
    <t>Przedmioty dodatkowe</t>
  </si>
  <si>
    <t>A12</t>
  </si>
  <si>
    <t>Podstawy informacji naukowej</t>
  </si>
  <si>
    <t>A13</t>
  </si>
  <si>
    <t>Szkolenie biblioteczne ZUT</t>
  </si>
  <si>
    <t>Przedmioty uzupełniające</t>
  </si>
  <si>
    <t>U01</t>
  </si>
  <si>
    <t>Chemia nieorganiczna (zajęcia uzupełniające)</t>
  </si>
  <si>
    <t>U02</t>
  </si>
  <si>
    <t>Chemia organiczna (zajęcia uzupełniające)</t>
  </si>
  <si>
    <t>U03</t>
  </si>
  <si>
    <t>Fizyka (zajęcia uzupełniajace)</t>
  </si>
  <si>
    <t>SUMA</t>
  </si>
  <si>
    <t>liczba obieranych elementów</t>
  </si>
  <si>
    <t>forma zaliczenia</t>
  </si>
  <si>
    <t>wykłady</t>
  </si>
  <si>
    <t>ćwiczenia audytoryjne</t>
  </si>
  <si>
    <t>lektorat</t>
  </si>
  <si>
    <t>laboratoria</t>
  </si>
  <si>
    <t>projekty</t>
  </si>
  <si>
    <t>praca dyplomowa</t>
  </si>
  <si>
    <t>praktyki</t>
  </si>
  <si>
    <t>seminaria dyplomowe</t>
  </si>
  <si>
    <t xml:space="preserve">Załącznik nr 4 do uchwały nr 158 Senatu ZUT z dnia 28 czerwca 2021 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</si>
</sst>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209550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88200" y="0"/>
          <a:ext cx="7315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132"/>
  <sheetViews>
    <sheetView tabSelected="1" zoomScalePageLayoutView="0" workbookViewId="0" topLeftCell="AV1">
      <selection activeCell="BT7" sqref="BT7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7" width="4.28125" style="0" customWidth="1"/>
    <col min="18" max="20" width="4.710937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8515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1" width="3.8515625" style="0" customWidth="1"/>
    <col min="42" max="42" width="3.57421875" style="0" customWidth="1"/>
    <col min="43" max="43" width="2.00390625" style="0" customWidth="1"/>
    <col min="44" max="44" width="3.57421875" style="0" customWidth="1"/>
    <col min="45" max="45" width="2.00390625" style="0" customWidth="1"/>
    <col min="46" max="46" width="3.57421875" style="0" customWidth="1"/>
    <col min="47" max="47" width="2.00390625" style="0" customWidth="1"/>
    <col min="48" max="48" width="3.8515625" style="0" customWidth="1"/>
    <col min="49" max="49" width="3.57421875" style="0" customWidth="1"/>
    <col min="50" max="50" width="2.00390625" style="0" customWidth="1"/>
    <col min="51" max="51" width="3.57421875" style="0" customWidth="1"/>
    <col min="52" max="52" width="2.00390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57421875" style="0" customWidth="1"/>
    <col min="68" max="68" width="2.00390625" style="0" customWidth="1"/>
    <col min="69" max="69" width="3.8515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3" width="3.8515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8515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57421875" style="0" customWidth="1"/>
    <col min="100" max="100" width="2.00390625" style="0" customWidth="1"/>
    <col min="101" max="101" width="3.57421875" style="0" customWidth="1"/>
    <col min="102" max="102" width="2.00390625" style="0" customWidth="1"/>
    <col min="103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8515625" style="0" customWidth="1"/>
    <col min="112" max="112" width="3.57421875" style="0" customWidth="1"/>
    <col min="113" max="113" width="2.00390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57421875" style="0" customWidth="1"/>
    <col min="119" max="119" width="2.00390625" style="0" customWidth="1"/>
    <col min="120" max="120" width="3.57421875" style="0" customWidth="1"/>
    <col min="121" max="121" width="2.00390625" style="0" customWidth="1"/>
    <col min="122" max="122" width="3.57421875" style="0" customWidth="1"/>
    <col min="123" max="123" width="2.00390625" style="0" customWidth="1"/>
    <col min="124" max="125" width="3.8515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57421875" style="0" customWidth="1"/>
    <col min="131" max="131" width="2.00390625" style="0" customWidth="1"/>
    <col min="132" max="132" width="3.8515625" style="0" customWidth="1"/>
    <col min="133" max="133" width="3.57421875" style="0" customWidth="1"/>
    <col min="134" max="134" width="2.00390625" style="0" customWidth="1"/>
    <col min="135" max="135" width="3.57421875" style="0" customWidth="1"/>
    <col min="136" max="136" width="2.00390625" style="0" customWidth="1"/>
    <col min="137" max="137" width="3.57421875" style="0" customWidth="1"/>
    <col min="138" max="138" width="2.00390625" style="0" customWidth="1"/>
    <col min="139" max="139" width="3.57421875" style="0" customWidth="1"/>
    <col min="140" max="140" width="2.00390625" style="0" customWidth="1"/>
    <col min="141" max="141" width="3.57421875" style="0" customWidth="1"/>
    <col min="142" max="142" width="2.00390625" style="0" customWidth="1"/>
    <col min="143" max="143" width="3.57421875" style="0" customWidth="1"/>
    <col min="144" max="144" width="2.00390625" style="0" customWidth="1"/>
    <col min="145" max="146" width="3.8515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1" width="3.57421875" style="0" customWidth="1"/>
    <col min="152" max="152" width="2.00390625" style="0" customWidth="1"/>
    <col min="153" max="153" width="3.8515625" style="0" customWidth="1"/>
    <col min="154" max="154" width="3.57421875" style="0" customWidth="1"/>
    <col min="155" max="155" width="2.00390625" style="0" customWidth="1"/>
    <col min="156" max="156" width="3.57421875" style="0" customWidth="1"/>
    <col min="157" max="157" width="2.00390625" style="0" customWidth="1"/>
    <col min="158" max="158" width="3.57421875" style="0" customWidth="1"/>
    <col min="159" max="159" width="2.00390625" style="0" customWidth="1"/>
    <col min="160" max="160" width="3.57421875" style="0" customWidth="1"/>
    <col min="161" max="161" width="2.00390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7" width="3.8515625" style="0" customWidth="1"/>
    <col min="168" max="168" width="3.57421875" style="0" hidden="1" customWidth="1"/>
    <col min="169" max="169" width="2.00390625" style="0" hidden="1" customWidth="1"/>
    <col min="170" max="170" width="3.57421875" style="0" hidden="1" customWidth="1"/>
    <col min="171" max="171" width="2.00390625" style="0" hidden="1" customWidth="1"/>
    <col min="172" max="172" width="3.57421875" style="0" hidden="1" customWidth="1"/>
    <col min="173" max="173" width="2.00390625" style="0" hidden="1" customWidth="1"/>
    <col min="174" max="174" width="3.8515625" style="0" hidden="1" customWidth="1"/>
    <col min="175" max="175" width="3.57421875" style="0" hidden="1" customWidth="1"/>
    <col min="176" max="176" width="2.00390625" style="0" hidden="1" customWidth="1"/>
    <col min="177" max="177" width="3.57421875" style="0" hidden="1" customWidth="1"/>
    <col min="178" max="178" width="2.00390625" style="0" hidden="1" customWidth="1"/>
    <col min="179" max="179" width="3.57421875" style="0" hidden="1" customWidth="1"/>
    <col min="180" max="180" width="2.00390625" style="0" hidden="1" customWidth="1"/>
    <col min="181" max="181" width="3.57421875" style="0" hidden="1" customWidth="1"/>
    <col min="182" max="182" width="2.00390625" style="0" hidden="1" customWidth="1"/>
    <col min="183" max="183" width="3.57421875" style="0" hidden="1" customWidth="1"/>
    <col min="184" max="184" width="2.00390625" style="0" hidden="1" customWidth="1"/>
    <col min="185" max="185" width="3.57421875" style="0" hidden="1" customWidth="1"/>
    <col min="186" max="186" width="2.00390625" style="0" hidden="1" customWidth="1"/>
    <col min="187" max="188" width="3.8515625" style="0" hidden="1" customWidth="1"/>
  </cols>
  <sheetData>
    <row r="1" ht="15.75">
      <c r="E1" s="2" t="s">
        <v>0</v>
      </c>
    </row>
    <row r="2" spans="5:143" ht="12.75">
      <c r="E2" t="s">
        <v>1</v>
      </c>
      <c r="F2" s="1" t="s">
        <v>2</v>
      </c>
      <c r="EM2" s="12"/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85" ht="12.75">
      <c r="E7" t="s">
        <v>11</v>
      </c>
      <c r="F7" s="1" t="s">
        <v>12</v>
      </c>
      <c r="CG7" t="s">
        <v>13</v>
      </c>
    </row>
    <row r="8" spans="5:85" ht="12.75">
      <c r="E8" t="s">
        <v>14</v>
      </c>
      <c r="F8" s="1" t="s">
        <v>15</v>
      </c>
      <c r="CG8" t="s">
        <v>16</v>
      </c>
    </row>
    <row r="9" spans="5:85" ht="12.75">
      <c r="E9" t="s">
        <v>17</v>
      </c>
      <c r="F9" s="1" t="s">
        <v>18</v>
      </c>
      <c r="CG9" t="s">
        <v>242</v>
      </c>
    </row>
    <row r="11" spans="1:187" ht="12.75">
      <c r="A11" s="22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</row>
    <row r="12" spans="1:188" ht="12" customHeight="1">
      <c r="A12" s="18" t="s">
        <v>20</v>
      </c>
      <c r="B12" s="18"/>
      <c r="C12" s="18"/>
      <c r="D12" s="21" t="s">
        <v>24</v>
      </c>
      <c r="E12" s="17" t="s">
        <v>25</v>
      </c>
      <c r="F12" s="17" t="s">
        <v>26</v>
      </c>
      <c r="G12" s="17"/>
      <c r="H12" s="17" t="s">
        <v>29</v>
      </c>
      <c r="I12" s="17"/>
      <c r="J12" s="17"/>
      <c r="K12" s="17"/>
      <c r="L12" s="17"/>
      <c r="M12" s="17"/>
      <c r="N12" s="17"/>
      <c r="O12" s="17"/>
      <c r="P12" s="17"/>
      <c r="Q12" s="17"/>
      <c r="R12" s="21" t="s">
        <v>42</v>
      </c>
      <c r="S12" s="21" t="s">
        <v>43</v>
      </c>
      <c r="T12" s="21" t="s">
        <v>44</v>
      </c>
      <c r="U12" s="19" t="s">
        <v>45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 t="s">
        <v>50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 t="s">
        <v>53</v>
      </c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 t="s">
        <v>56</v>
      </c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</row>
    <row r="13" spans="1:188" ht="12" customHeight="1">
      <c r="A13" s="18"/>
      <c r="B13" s="18"/>
      <c r="C13" s="18"/>
      <c r="D13" s="21"/>
      <c r="E13" s="17"/>
      <c r="F13" s="21" t="s">
        <v>27</v>
      </c>
      <c r="G13" s="21" t="s">
        <v>28</v>
      </c>
      <c r="H13" s="21" t="s">
        <v>30</v>
      </c>
      <c r="I13" s="17" t="s">
        <v>31</v>
      </c>
      <c r="J13" s="17"/>
      <c r="K13" s="17"/>
      <c r="L13" s="17"/>
      <c r="M13" s="17"/>
      <c r="N13" s="17"/>
      <c r="O13" s="17"/>
      <c r="P13" s="17"/>
      <c r="Q13" s="17"/>
      <c r="R13" s="21"/>
      <c r="S13" s="21"/>
      <c r="T13" s="21"/>
      <c r="U13" s="19" t="s">
        <v>46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 t="s">
        <v>49</v>
      </c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 t="s">
        <v>51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 t="s">
        <v>52</v>
      </c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 t="s">
        <v>54</v>
      </c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 t="s">
        <v>55</v>
      </c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 t="s">
        <v>57</v>
      </c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 t="s">
        <v>58</v>
      </c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</row>
    <row r="14" spans="1:188" ht="24" customHeight="1">
      <c r="A14" s="18"/>
      <c r="B14" s="18"/>
      <c r="C14" s="18"/>
      <c r="D14" s="21"/>
      <c r="E14" s="17"/>
      <c r="F14" s="21"/>
      <c r="G14" s="21"/>
      <c r="H14" s="21"/>
      <c r="I14" s="17" t="s">
        <v>32</v>
      </c>
      <c r="J14" s="17"/>
      <c r="K14" s="17"/>
      <c r="L14" s="17" t="s">
        <v>33</v>
      </c>
      <c r="M14" s="17"/>
      <c r="N14" s="17"/>
      <c r="O14" s="17"/>
      <c r="P14" s="17"/>
      <c r="Q14" s="17"/>
      <c r="R14" s="21"/>
      <c r="S14" s="21"/>
      <c r="T14" s="21"/>
      <c r="U14" s="20" t="s">
        <v>32</v>
      </c>
      <c r="V14" s="20"/>
      <c r="W14" s="20"/>
      <c r="X14" s="20"/>
      <c r="Y14" s="20"/>
      <c r="Z14" s="20"/>
      <c r="AA14" s="18" t="s">
        <v>47</v>
      </c>
      <c r="AB14" s="20" t="s">
        <v>33</v>
      </c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8" t="s">
        <v>47</v>
      </c>
      <c r="AO14" s="18" t="s">
        <v>48</v>
      </c>
      <c r="AP14" s="20" t="s">
        <v>32</v>
      </c>
      <c r="AQ14" s="20"/>
      <c r="AR14" s="20"/>
      <c r="AS14" s="20"/>
      <c r="AT14" s="20"/>
      <c r="AU14" s="20"/>
      <c r="AV14" s="18" t="s">
        <v>47</v>
      </c>
      <c r="AW14" s="20" t="s">
        <v>33</v>
      </c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18" t="s">
        <v>47</v>
      </c>
      <c r="BJ14" s="18" t="s">
        <v>48</v>
      </c>
      <c r="BK14" s="20" t="s">
        <v>32</v>
      </c>
      <c r="BL14" s="20"/>
      <c r="BM14" s="20"/>
      <c r="BN14" s="20"/>
      <c r="BO14" s="20"/>
      <c r="BP14" s="20"/>
      <c r="BQ14" s="18" t="s">
        <v>47</v>
      </c>
      <c r="BR14" s="20" t="s">
        <v>33</v>
      </c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18" t="s">
        <v>47</v>
      </c>
      <c r="CE14" s="18" t="s">
        <v>48</v>
      </c>
      <c r="CF14" s="20" t="s">
        <v>32</v>
      </c>
      <c r="CG14" s="20"/>
      <c r="CH14" s="20"/>
      <c r="CI14" s="20"/>
      <c r="CJ14" s="20"/>
      <c r="CK14" s="20"/>
      <c r="CL14" s="18" t="s">
        <v>47</v>
      </c>
      <c r="CM14" s="20" t="s">
        <v>33</v>
      </c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18" t="s">
        <v>47</v>
      </c>
      <c r="CZ14" s="18" t="s">
        <v>48</v>
      </c>
      <c r="DA14" s="20" t="s">
        <v>32</v>
      </c>
      <c r="DB14" s="20"/>
      <c r="DC14" s="20"/>
      <c r="DD14" s="20"/>
      <c r="DE14" s="20"/>
      <c r="DF14" s="20"/>
      <c r="DG14" s="18" t="s">
        <v>47</v>
      </c>
      <c r="DH14" s="20" t="s">
        <v>33</v>
      </c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18" t="s">
        <v>47</v>
      </c>
      <c r="DU14" s="18" t="s">
        <v>48</v>
      </c>
      <c r="DV14" s="20" t="s">
        <v>32</v>
      </c>
      <c r="DW14" s="20"/>
      <c r="DX14" s="20"/>
      <c r="DY14" s="20"/>
      <c r="DZ14" s="20"/>
      <c r="EA14" s="20"/>
      <c r="EB14" s="18" t="s">
        <v>47</v>
      </c>
      <c r="EC14" s="20" t="s">
        <v>33</v>
      </c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18" t="s">
        <v>47</v>
      </c>
      <c r="EP14" s="18" t="s">
        <v>48</v>
      </c>
      <c r="EQ14" s="20" t="s">
        <v>32</v>
      </c>
      <c r="ER14" s="20"/>
      <c r="ES14" s="20"/>
      <c r="ET14" s="20"/>
      <c r="EU14" s="20"/>
      <c r="EV14" s="20"/>
      <c r="EW14" s="18" t="s">
        <v>47</v>
      </c>
      <c r="EX14" s="20" t="s">
        <v>33</v>
      </c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18" t="s">
        <v>47</v>
      </c>
      <c r="FK14" s="18" t="s">
        <v>48</v>
      </c>
      <c r="FL14" s="20" t="s">
        <v>32</v>
      </c>
      <c r="FM14" s="20"/>
      <c r="FN14" s="20"/>
      <c r="FO14" s="20"/>
      <c r="FP14" s="20"/>
      <c r="FQ14" s="20"/>
      <c r="FR14" s="18" t="s">
        <v>47</v>
      </c>
      <c r="FS14" s="20" t="s">
        <v>33</v>
      </c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18" t="s">
        <v>47</v>
      </c>
      <c r="GF14" s="18" t="s">
        <v>48</v>
      </c>
    </row>
    <row r="15" spans="1:188" ht="24" customHeight="1">
      <c r="A15" s="4" t="s">
        <v>21</v>
      </c>
      <c r="B15" s="4" t="s">
        <v>22</v>
      </c>
      <c r="C15" s="4" t="s">
        <v>23</v>
      </c>
      <c r="D15" s="21"/>
      <c r="E15" s="17"/>
      <c r="F15" s="21"/>
      <c r="G15" s="21"/>
      <c r="H15" s="21"/>
      <c r="I15" s="5" t="s">
        <v>34</v>
      </c>
      <c r="J15" s="5" t="s">
        <v>35</v>
      </c>
      <c r="K15" s="5" t="s">
        <v>36</v>
      </c>
      <c r="L15" s="5" t="s">
        <v>35</v>
      </c>
      <c r="M15" s="5" t="s">
        <v>37</v>
      </c>
      <c r="N15" s="5" t="s">
        <v>38</v>
      </c>
      <c r="O15" s="5" t="s">
        <v>39</v>
      </c>
      <c r="P15" s="5" t="s">
        <v>40</v>
      </c>
      <c r="Q15" s="5" t="s">
        <v>41</v>
      </c>
      <c r="R15" s="21"/>
      <c r="S15" s="21"/>
      <c r="T15" s="21"/>
      <c r="U15" s="17" t="s">
        <v>34</v>
      </c>
      <c r="V15" s="17"/>
      <c r="W15" s="17" t="s">
        <v>35</v>
      </c>
      <c r="X15" s="17"/>
      <c r="Y15" s="17" t="s">
        <v>36</v>
      </c>
      <c r="Z15" s="17"/>
      <c r="AA15" s="18"/>
      <c r="AB15" s="17" t="s">
        <v>35</v>
      </c>
      <c r="AC15" s="17"/>
      <c r="AD15" s="17" t="s">
        <v>37</v>
      </c>
      <c r="AE15" s="17"/>
      <c r="AF15" s="17" t="s">
        <v>38</v>
      </c>
      <c r="AG15" s="17"/>
      <c r="AH15" s="17" t="s">
        <v>39</v>
      </c>
      <c r="AI15" s="17"/>
      <c r="AJ15" s="17" t="s">
        <v>40</v>
      </c>
      <c r="AK15" s="17"/>
      <c r="AL15" s="17" t="s">
        <v>41</v>
      </c>
      <c r="AM15" s="17"/>
      <c r="AN15" s="18"/>
      <c r="AO15" s="18"/>
      <c r="AP15" s="17" t="s">
        <v>34</v>
      </c>
      <c r="AQ15" s="17"/>
      <c r="AR15" s="17" t="s">
        <v>35</v>
      </c>
      <c r="AS15" s="17"/>
      <c r="AT15" s="17" t="s">
        <v>36</v>
      </c>
      <c r="AU15" s="17"/>
      <c r="AV15" s="18"/>
      <c r="AW15" s="17" t="s">
        <v>35</v>
      </c>
      <c r="AX15" s="17"/>
      <c r="AY15" s="17" t="s">
        <v>37</v>
      </c>
      <c r="AZ15" s="17"/>
      <c r="BA15" s="17" t="s">
        <v>38</v>
      </c>
      <c r="BB15" s="17"/>
      <c r="BC15" s="17" t="s">
        <v>39</v>
      </c>
      <c r="BD15" s="17"/>
      <c r="BE15" s="17" t="s">
        <v>40</v>
      </c>
      <c r="BF15" s="17"/>
      <c r="BG15" s="17" t="s">
        <v>41</v>
      </c>
      <c r="BH15" s="17"/>
      <c r="BI15" s="18"/>
      <c r="BJ15" s="18"/>
      <c r="BK15" s="17" t="s">
        <v>34</v>
      </c>
      <c r="BL15" s="17"/>
      <c r="BM15" s="17" t="s">
        <v>35</v>
      </c>
      <c r="BN15" s="17"/>
      <c r="BO15" s="17" t="s">
        <v>36</v>
      </c>
      <c r="BP15" s="17"/>
      <c r="BQ15" s="18"/>
      <c r="BR15" s="17" t="s">
        <v>35</v>
      </c>
      <c r="BS15" s="17"/>
      <c r="BT15" s="17" t="s">
        <v>37</v>
      </c>
      <c r="BU15" s="17"/>
      <c r="BV15" s="17" t="s">
        <v>38</v>
      </c>
      <c r="BW15" s="17"/>
      <c r="BX15" s="17" t="s">
        <v>39</v>
      </c>
      <c r="BY15" s="17"/>
      <c r="BZ15" s="17" t="s">
        <v>40</v>
      </c>
      <c r="CA15" s="17"/>
      <c r="CB15" s="17" t="s">
        <v>41</v>
      </c>
      <c r="CC15" s="17"/>
      <c r="CD15" s="18"/>
      <c r="CE15" s="18"/>
      <c r="CF15" s="17" t="s">
        <v>34</v>
      </c>
      <c r="CG15" s="17"/>
      <c r="CH15" s="17" t="s">
        <v>35</v>
      </c>
      <c r="CI15" s="17"/>
      <c r="CJ15" s="17" t="s">
        <v>36</v>
      </c>
      <c r="CK15" s="17"/>
      <c r="CL15" s="18"/>
      <c r="CM15" s="17" t="s">
        <v>35</v>
      </c>
      <c r="CN15" s="17"/>
      <c r="CO15" s="17" t="s">
        <v>37</v>
      </c>
      <c r="CP15" s="17"/>
      <c r="CQ15" s="17" t="s">
        <v>38</v>
      </c>
      <c r="CR15" s="17"/>
      <c r="CS15" s="17" t="s">
        <v>39</v>
      </c>
      <c r="CT15" s="17"/>
      <c r="CU15" s="17" t="s">
        <v>40</v>
      </c>
      <c r="CV15" s="17"/>
      <c r="CW15" s="17" t="s">
        <v>41</v>
      </c>
      <c r="CX15" s="17"/>
      <c r="CY15" s="18"/>
      <c r="CZ15" s="18"/>
      <c r="DA15" s="17" t="s">
        <v>34</v>
      </c>
      <c r="DB15" s="17"/>
      <c r="DC15" s="17" t="s">
        <v>35</v>
      </c>
      <c r="DD15" s="17"/>
      <c r="DE15" s="17" t="s">
        <v>36</v>
      </c>
      <c r="DF15" s="17"/>
      <c r="DG15" s="18"/>
      <c r="DH15" s="17" t="s">
        <v>35</v>
      </c>
      <c r="DI15" s="17"/>
      <c r="DJ15" s="17" t="s">
        <v>37</v>
      </c>
      <c r="DK15" s="17"/>
      <c r="DL15" s="17" t="s">
        <v>38</v>
      </c>
      <c r="DM15" s="17"/>
      <c r="DN15" s="17" t="s">
        <v>39</v>
      </c>
      <c r="DO15" s="17"/>
      <c r="DP15" s="17" t="s">
        <v>40</v>
      </c>
      <c r="DQ15" s="17"/>
      <c r="DR15" s="17" t="s">
        <v>41</v>
      </c>
      <c r="DS15" s="17"/>
      <c r="DT15" s="18"/>
      <c r="DU15" s="18"/>
      <c r="DV15" s="17" t="s">
        <v>34</v>
      </c>
      <c r="DW15" s="17"/>
      <c r="DX15" s="17" t="s">
        <v>35</v>
      </c>
      <c r="DY15" s="17"/>
      <c r="DZ15" s="17" t="s">
        <v>36</v>
      </c>
      <c r="EA15" s="17"/>
      <c r="EB15" s="18"/>
      <c r="EC15" s="17" t="s">
        <v>35</v>
      </c>
      <c r="ED15" s="17"/>
      <c r="EE15" s="17" t="s">
        <v>37</v>
      </c>
      <c r="EF15" s="17"/>
      <c r="EG15" s="17" t="s">
        <v>38</v>
      </c>
      <c r="EH15" s="17"/>
      <c r="EI15" s="17" t="s">
        <v>39</v>
      </c>
      <c r="EJ15" s="17"/>
      <c r="EK15" s="17" t="s">
        <v>40</v>
      </c>
      <c r="EL15" s="17"/>
      <c r="EM15" s="17" t="s">
        <v>41</v>
      </c>
      <c r="EN15" s="17"/>
      <c r="EO15" s="18"/>
      <c r="EP15" s="18"/>
      <c r="EQ15" s="17" t="s">
        <v>34</v>
      </c>
      <c r="ER15" s="17"/>
      <c r="ES15" s="17" t="s">
        <v>35</v>
      </c>
      <c r="ET15" s="17"/>
      <c r="EU15" s="17" t="s">
        <v>36</v>
      </c>
      <c r="EV15" s="17"/>
      <c r="EW15" s="18"/>
      <c r="EX15" s="17" t="s">
        <v>35</v>
      </c>
      <c r="EY15" s="17"/>
      <c r="EZ15" s="17" t="s">
        <v>37</v>
      </c>
      <c r="FA15" s="17"/>
      <c r="FB15" s="17" t="s">
        <v>38</v>
      </c>
      <c r="FC15" s="17"/>
      <c r="FD15" s="17" t="s">
        <v>39</v>
      </c>
      <c r="FE15" s="17"/>
      <c r="FF15" s="17" t="s">
        <v>40</v>
      </c>
      <c r="FG15" s="17"/>
      <c r="FH15" s="17" t="s">
        <v>41</v>
      </c>
      <c r="FI15" s="17"/>
      <c r="FJ15" s="18"/>
      <c r="FK15" s="18"/>
      <c r="FL15" s="17" t="s">
        <v>34</v>
      </c>
      <c r="FM15" s="17"/>
      <c r="FN15" s="17" t="s">
        <v>35</v>
      </c>
      <c r="FO15" s="17"/>
      <c r="FP15" s="17" t="s">
        <v>36</v>
      </c>
      <c r="FQ15" s="17"/>
      <c r="FR15" s="18"/>
      <c r="FS15" s="17" t="s">
        <v>35</v>
      </c>
      <c r="FT15" s="17"/>
      <c r="FU15" s="17" t="s">
        <v>37</v>
      </c>
      <c r="FV15" s="17"/>
      <c r="FW15" s="17" t="s">
        <v>38</v>
      </c>
      <c r="FX15" s="17"/>
      <c r="FY15" s="17" t="s">
        <v>39</v>
      </c>
      <c r="FZ15" s="17"/>
      <c r="GA15" s="17" t="s">
        <v>40</v>
      </c>
      <c r="GB15" s="17"/>
      <c r="GC15" s="17" t="s">
        <v>41</v>
      </c>
      <c r="GD15" s="17"/>
      <c r="GE15" s="18"/>
      <c r="GF15" s="18"/>
    </row>
    <row r="16" spans="1:188" ht="19.5" customHeight="1">
      <c r="A16" s="13" t="s">
        <v>59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3"/>
      <c r="GF16" s="14"/>
    </row>
    <row r="17" spans="1:188" ht="12.75">
      <c r="A17" s="6"/>
      <c r="B17" s="6"/>
      <c r="C17" s="6"/>
      <c r="D17" s="6" t="s">
        <v>61</v>
      </c>
      <c r="E17" s="3" t="s">
        <v>62</v>
      </c>
      <c r="F17" s="6">
        <f aca="true" t="shared" si="0" ref="F17:F23">COUNTIF(U17:GD17,"e")</f>
        <v>0</v>
      </c>
      <c r="G17" s="6">
        <f aca="true" t="shared" si="1" ref="G17:G23">COUNTIF(U17:GD17,"z")</f>
        <v>1</v>
      </c>
      <c r="H17" s="6">
        <f aca="true" t="shared" si="2" ref="H17:H31">SUM(I17:Q17)</f>
        <v>30</v>
      </c>
      <c r="I17" s="6">
        <f aca="true" t="shared" si="3" ref="I17:I31">U17+AP17+BK17+CF17+DA17+DV17+EQ17+FL17</f>
        <v>30</v>
      </c>
      <c r="J17" s="6">
        <f aca="true" t="shared" si="4" ref="J17:J31">W17+AR17+BM17+CH17+DC17+DX17+ES17+FN17</f>
        <v>0</v>
      </c>
      <c r="K17" s="6">
        <f aca="true" t="shared" si="5" ref="K17:K31">Y17+AT17+BO17+CJ17+DE17+DZ17+EU17+FP17</f>
        <v>0</v>
      </c>
      <c r="L17" s="6">
        <f aca="true" t="shared" si="6" ref="L17:L31">AB17+AW17+BR17+CM17+DH17+EC17+EX17+FS17</f>
        <v>0</v>
      </c>
      <c r="M17" s="6">
        <f aca="true" t="shared" si="7" ref="M17:M31">AD17+AY17+BT17+CO17+DJ17+EE17+EZ17+FU17</f>
        <v>0</v>
      </c>
      <c r="N17" s="6">
        <f aca="true" t="shared" si="8" ref="N17:N31">AF17+BA17+BV17+CQ17+DL17+EG17+FB17+FW17</f>
        <v>0</v>
      </c>
      <c r="O17" s="6">
        <f aca="true" t="shared" si="9" ref="O17:O31">AH17+BC17+BX17+CS17+DN17+EI17+FD17+FY17</f>
        <v>0</v>
      </c>
      <c r="P17" s="6">
        <f aca="true" t="shared" si="10" ref="P17:P31">AJ17+BE17+BZ17+CU17+DP17+EK17+FF17+GA17</f>
        <v>0</v>
      </c>
      <c r="Q17" s="6">
        <f aca="true" t="shared" si="11" ref="Q17:Q31">AL17+BG17+CB17+CW17+DR17+EM17+FH17+GC17</f>
        <v>0</v>
      </c>
      <c r="R17" s="7">
        <f aca="true" t="shared" si="12" ref="R17:R31">AO17+BJ17+CE17+CZ17+DU17+EP17+FK17+GF17</f>
        <v>2</v>
      </c>
      <c r="S17" s="7">
        <f aca="true" t="shared" si="13" ref="S17:S31">AN17+BI17+CD17+CY17+DT17+EO17+FJ17+GE17</f>
        <v>0</v>
      </c>
      <c r="T17" s="7">
        <v>1.2</v>
      </c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aca="true" t="shared" si="14" ref="AO17:AO31">AA17+AN17</f>
        <v>0</v>
      </c>
      <c r="AP17" s="11"/>
      <c r="AQ17" s="10"/>
      <c r="AR17" s="11"/>
      <c r="AS17" s="10"/>
      <c r="AT17" s="11"/>
      <c r="AU17" s="10"/>
      <c r="AV17" s="7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aca="true" t="shared" si="15" ref="BJ17:BJ31">AV17+BI17</f>
        <v>0</v>
      </c>
      <c r="BK17" s="11">
        <v>30</v>
      </c>
      <c r="BL17" s="10" t="s">
        <v>60</v>
      </c>
      <c r="BM17" s="11"/>
      <c r="BN17" s="10"/>
      <c r="BO17" s="11"/>
      <c r="BP17" s="10"/>
      <c r="BQ17" s="7">
        <v>2</v>
      </c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aca="true" t="shared" si="16" ref="CE17:CE31">BQ17+CD17</f>
        <v>2</v>
      </c>
      <c r="CF17" s="11"/>
      <c r="CG17" s="10"/>
      <c r="CH17" s="11"/>
      <c r="CI17" s="10"/>
      <c r="CJ17" s="11"/>
      <c r="CK17" s="10"/>
      <c r="CL17" s="7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7" ref="CZ17:CZ31">CL17+CY17</f>
        <v>0</v>
      </c>
      <c r="DA17" s="11"/>
      <c r="DB17" s="10"/>
      <c r="DC17" s="11"/>
      <c r="DD17" s="10"/>
      <c r="DE17" s="11"/>
      <c r="DF17" s="10"/>
      <c r="DG17" s="7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aca="true" t="shared" si="18" ref="DU17:DU31">DG17+DT17</f>
        <v>0</v>
      </c>
      <c r="DV17" s="11"/>
      <c r="DW17" s="10"/>
      <c r="DX17" s="11"/>
      <c r="DY17" s="10"/>
      <c r="DZ17" s="11"/>
      <c r="EA17" s="10"/>
      <c r="EB17" s="7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aca="true" t="shared" si="19" ref="EP17:EP31">EB17+EO17</f>
        <v>0</v>
      </c>
      <c r="EQ17" s="11"/>
      <c r="ER17" s="10"/>
      <c r="ES17" s="11"/>
      <c r="ET17" s="10"/>
      <c r="EU17" s="11"/>
      <c r="EV17" s="10"/>
      <c r="EW17" s="7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aca="true" t="shared" si="20" ref="FK17:FK31">EW17+FJ17</f>
        <v>0</v>
      </c>
      <c r="FL17" s="11"/>
      <c r="FM17" s="10"/>
      <c r="FN17" s="11"/>
      <c r="FO17" s="10"/>
      <c r="FP17" s="11"/>
      <c r="FQ17" s="10"/>
      <c r="FR17" s="7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aca="true" t="shared" si="21" ref="GF17:GF31">FR17+GE17</f>
        <v>0</v>
      </c>
    </row>
    <row r="18" spans="1:188" ht="12.75">
      <c r="A18" s="6"/>
      <c r="B18" s="6"/>
      <c r="C18" s="6"/>
      <c r="D18" s="6" t="s">
        <v>63</v>
      </c>
      <c r="E18" s="3" t="s">
        <v>64</v>
      </c>
      <c r="F18" s="6">
        <f t="shared" si="0"/>
        <v>0</v>
      </c>
      <c r="G18" s="6">
        <f t="shared" si="1"/>
        <v>1</v>
      </c>
      <c r="H18" s="6">
        <f t="shared" si="2"/>
        <v>15</v>
      </c>
      <c r="I18" s="6">
        <f t="shared" si="3"/>
        <v>15</v>
      </c>
      <c r="J18" s="6">
        <f t="shared" si="4"/>
        <v>0</v>
      </c>
      <c r="K18" s="6">
        <f t="shared" si="5"/>
        <v>0</v>
      </c>
      <c r="L18" s="6">
        <f t="shared" si="6"/>
        <v>0</v>
      </c>
      <c r="M18" s="6">
        <f t="shared" si="7"/>
        <v>0</v>
      </c>
      <c r="N18" s="6">
        <f t="shared" si="8"/>
        <v>0</v>
      </c>
      <c r="O18" s="6">
        <f t="shared" si="9"/>
        <v>0</v>
      </c>
      <c r="P18" s="6">
        <f t="shared" si="10"/>
        <v>0</v>
      </c>
      <c r="Q18" s="6">
        <f t="shared" si="11"/>
        <v>0</v>
      </c>
      <c r="R18" s="7">
        <f t="shared" si="12"/>
        <v>1</v>
      </c>
      <c r="S18" s="7">
        <f t="shared" si="13"/>
        <v>0</v>
      </c>
      <c r="T18" s="7">
        <v>0.57</v>
      </c>
      <c r="U18" s="11">
        <v>15</v>
      </c>
      <c r="V18" s="10" t="s">
        <v>60</v>
      </c>
      <c r="W18" s="11"/>
      <c r="X18" s="10"/>
      <c r="Y18" s="11"/>
      <c r="Z18" s="10"/>
      <c r="AA18" s="7">
        <v>1</v>
      </c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4"/>
        <v>1</v>
      </c>
      <c r="AP18" s="11"/>
      <c r="AQ18" s="10"/>
      <c r="AR18" s="11"/>
      <c r="AS18" s="10"/>
      <c r="AT18" s="11"/>
      <c r="AU18" s="10"/>
      <c r="AV18" s="7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5"/>
        <v>0</v>
      </c>
      <c r="BK18" s="11"/>
      <c r="BL18" s="10"/>
      <c r="BM18" s="11"/>
      <c r="BN18" s="10"/>
      <c r="BO18" s="11"/>
      <c r="BP18" s="10"/>
      <c r="BQ18" s="7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6"/>
        <v>0</v>
      </c>
      <c r="CF18" s="11"/>
      <c r="CG18" s="10"/>
      <c r="CH18" s="11"/>
      <c r="CI18" s="10"/>
      <c r="CJ18" s="11"/>
      <c r="CK18" s="10"/>
      <c r="CL18" s="7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7"/>
        <v>0</v>
      </c>
      <c r="DA18" s="11"/>
      <c r="DB18" s="10"/>
      <c r="DC18" s="11"/>
      <c r="DD18" s="10"/>
      <c r="DE18" s="11"/>
      <c r="DF18" s="10"/>
      <c r="DG18" s="7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8"/>
        <v>0</v>
      </c>
      <c r="DV18" s="11"/>
      <c r="DW18" s="10"/>
      <c r="DX18" s="11"/>
      <c r="DY18" s="10"/>
      <c r="DZ18" s="11"/>
      <c r="EA18" s="10"/>
      <c r="EB18" s="7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9"/>
        <v>0</v>
      </c>
      <c r="EQ18" s="11"/>
      <c r="ER18" s="10"/>
      <c r="ES18" s="11"/>
      <c r="ET18" s="10"/>
      <c r="EU18" s="11"/>
      <c r="EV18" s="10"/>
      <c r="EW18" s="7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20"/>
        <v>0</v>
      </c>
      <c r="FL18" s="11"/>
      <c r="FM18" s="10"/>
      <c r="FN18" s="11"/>
      <c r="FO18" s="10"/>
      <c r="FP18" s="11"/>
      <c r="FQ18" s="10"/>
      <c r="FR18" s="7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21"/>
        <v>0</v>
      </c>
    </row>
    <row r="19" spans="1:188" ht="12.75">
      <c r="A19" s="6"/>
      <c r="B19" s="6"/>
      <c r="C19" s="6"/>
      <c r="D19" s="6" t="s">
        <v>65</v>
      </c>
      <c r="E19" s="3" t="s">
        <v>66</v>
      </c>
      <c r="F19" s="6">
        <f t="shared" si="0"/>
        <v>0</v>
      </c>
      <c r="G19" s="6">
        <f t="shared" si="1"/>
        <v>2</v>
      </c>
      <c r="H19" s="6">
        <f t="shared" si="2"/>
        <v>30</v>
      </c>
      <c r="I19" s="6">
        <f t="shared" si="3"/>
        <v>15</v>
      </c>
      <c r="J19" s="6">
        <f t="shared" si="4"/>
        <v>15</v>
      </c>
      <c r="K19" s="6">
        <f t="shared" si="5"/>
        <v>0</v>
      </c>
      <c r="L19" s="6">
        <f t="shared" si="6"/>
        <v>0</v>
      </c>
      <c r="M19" s="6">
        <f t="shared" si="7"/>
        <v>0</v>
      </c>
      <c r="N19" s="6">
        <f t="shared" si="8"/>
        <v>0</v>
      </c>
      <c r="O19" s="6">
        <f t="shared" si="9"/>
        <v>0</v>
      </c>
      <c r="P19" s="6">
        <f t="shared" si="10"/>
        <v>0</v>
      </c>
      <c r="Q19" s="6">
        <f t="shared" si="11"/>
        <v>0</v>
      </c>
      <c r="R19" s="7">
        <f t="shared" si="12"/>
        <v>3</v>
      </c>
      <c r="S19" s="7">
        <f t="shared" si="13"/>
        <v>0</v>
      </c>
      <c r="T19" s="7">
        <v>1.53</v>
      </c>
      <c r="U19" s="11">
        <v>15</v>
      </c>
      <c r="V19" s="10" t="s">
        <v>60</v>
      </c>
      <c r="W19" s="11">
        <v>15</v>
      </c>
      <c r="X19" s="10" t="s">
        <v>60</v>
      </c>
      <c r="Y19" s="11"/>
      <c r="Z19" s="10"/>
      <c r="AA19" s="7">
        <v>3</v>
      </c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4"/>
        <v>3</v>
      </c>
      <c r="AP19" s="11"/>
      <c r="AQ19" s="10"/>
      <c r="AR19" s="11"/>
      <c r="AS19" s="10"/>
      <c r="AT19" s="11"/>
      <c r="AU19" s="10"/>
      <c r="AV19" s="7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5"/>
        <v>0</v>
      </c>
      <c r="BK19" s="11"/>
      <c r="BL19" s="10"/>
      <c r="BM19" s="11"/>
      <c r="BN19" s="10"/>
      <c r="BO19" s="11"/>
      <c r="BP19" s="10"/>
      <c r="BQ19" s="7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6"/>
        <v>0</v>
      </c>
      <c r="CF19" s="11"/>
      <c r="CG19" s="10"/>
      <c r="CH19" s="11"/>
      <c r="CI19" s="10"/>
      <c r="CJ19" s="11"/>
      <c r="CK19" s="10"/>
      <c r="CL19" s="7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7"/>
        <v>0</v>
      </c>
      <c r="DA19" s="11"/>
      <c r="DB19" s="10"/>
      <c r="DC19" s="11"/>
      <c r="DD19" s="10"/>
      <c r="DE19" s="11"/>
      <c r="DF19" s="10"/>
      <c r="DG19" s="7"/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8"/>
        <v>0</v>
      </c>
      <c r="DV19" s="11"/>
      <c r="DW19" s="10"/>
      <c r="DX19" s="11"/>
      <c r="DY19" s="10"/>
      <c r="DZ19" s="11"/>
      <c r="EA19" s="10"/>
      <c r="EB19" s="7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9"/>
        <v>0</v>
      </c>
      <c r="EQ19" s="11"/>
      <c r="ER19" s="10"/>
      <c r="ES19" s="11"/>
      <c r="ET19" s="10"/>
      <c r="EU19" s="11"/>
      <c r="EV19" s="10"/>
      <c r="EW19" s="7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20"/>
        <v>0</v>
      </c>
      <c r="FL19" s="11"/>
      <c r="FM19" s="10"/>
      <c r="FN19" s="11"/>
      <c r="FO19" s="10"/>
      <c r="FP19" s="11"/>
      <c r="FQ19" s="10"/>
      <c r="FR19" s="7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21"/>
        <v>0</v>
      </c>
    </row>
    <row r="20" spans="1:188" ht="12.75">
      <c r="A20" s="6"/>
      <c r="B20" s="6"/>
      <c r="C20" s="6"/>
      <c r="D20" s="6" t="s">
        <v>67</v>
      </c>
      <c r="E20" s="3" t="s">
        <v>68</v>
      </c>
      <c r="F20" s="6">
        <f t="shared" si="0"/>
        <v>0</v>
      </c>
      <c r="G20" s="6">
        <f t="shared" si="1"/>
        <v>1</v>
      </c>
      <c r="H20" s="6">
        <f t="shared" si="2"/>
        <v>15</v>
      </c>
      <c r="I20" s="6">
        <f t="shared" si="3"/>
        <v>15</v>
      </c>
      <c r="J20" s="6">
        <f t="shared" si="4"/>
        <v>0</v>
      </c>
      <c r="K20" s="6">
        <f t="shared" si="5"/>
        <v>0</v>
      </c>
      <c r="L20" s="6">
        <f t="shared" si="6"/>
        <v>0</v>
      </c>
      <c r="M20" s="6">
        <f t="shared" si="7"/>
        <v>0</v>
      </c>
      <c r="N20" s="6">
        <f t="shared" si="8"/>
        <v>0</v>
      </c>
      <c r="O20" s="6">
        <f t="shared" si="9"/>
        <v>0</v>
      </c>
      <c r="P20" s="6">
        <f t="shared" si="10"/>
        <v>0</v>
      </c>
      <c r="Q20" s="6">
        <f t="shared" si="11"/>
        <v>0</v>
      </c>
      <c r="R20" s="7">
        <f t="shared" si="12"/>
        <v>0</v>
      </c>
      <c r="S20" s="7">
        <f t="shared" si="13"/>
        <v>0</v>
      </c>
      <c r="T20" s="7">
        <v>0</v>
      </c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4"/>
        <v>0</v>
      </c>
      <c r="AP20" s="11"/>
      <c r="AQ20" s="10"/>
      <c r="AR20" s="11"/>
      <c r="AS20" s="10"/>
      <c r="AT20" s="11"/>
      <c r="AU20" s="10"/>
      <c r="AV20" s="7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5"/>
        <v>0</v>
      </c>
      <c r="BK20" s="11">
        <v>15</v>
      </c>
      <c r="BL20" s="10" t="s">
        <v>60</v>
      </c>
      <c r="BM20" s="11"/>
      <c r="BN20" s="10"/>
      <c r="BO20" s="11"/>
      <c r="BP20" s="10"/>
      <c r="BQ20" s="7">
        <v>0</v>
      </c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6"/>
        <v>0</v>
      </c>
      <c r="CF20" s="11"/>
      <c r="CG20" s="10"/>
      <c r="CH20" s="11"/>
      <c r="CI20" s="10"/>
      <c r="CJ20" s="11"/>
      <c r="CK20" s="10"/>
      <c r="CL20" s="7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7"/>
        <v>0</v>
      </c>
      <c r="DA20" s="11"/>
      <c r="DB20" s="10"/>
      <c r="DC20" s="11"/>
      <c r="DD20" s="10"/>
      <c r="DE20" s="11"/>
      <c r="DF20" s="10"/>
      <c r="DG20" s="7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8"/>
        <v>0</v>
      </c>
      <c r="DV20" s="11"/>
      <c r="DW20" s="10"/>
      <c r="DX20" s="11"/>
      <c r="DY20" s="10"/>
      <c r="DZ20" s="11"/>
      <c r="EA20" s="10"/>
      <c r="EB20" s="7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9"/>
        <v>0</v>
      </c>
      <c r="EQ20" s="11"/>
      <c r="ER20" s="10"/>
      <c r="ES20" s="11"/>
      <c r="ET20" s="10"/>
      <c r="EU20" s="11"/>
      <c r="EV20" s="10"/>
      <c r="EW20" s="7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20"/>
        <v>0</v>
      </c>
      <c r="FL20" s="11"/>
      <c r="FM20" s="10"/>
      <c r="FN20" s="11"/>
      <c r="FO20" s="10"/>
      <c r="FP20" s="11"/>
      <c r="FQ20" s="10"/>
      <c r="FR20" s="7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21"/>
        <v>0</v>
      </c>
    </row>
    <row r="21" spans="1:188" ht="12.75">
      <c r="A21" s="6"/>
      <c r="B21" s="6"/>
      <c r="C21" s="6"/>
      <c r="D21" s="6" t="s">
        <v>69</v>
      </c>
      <c r="E21" s="3" t="s">
        <v>70</v>
      </c>
      <c r="F21" s="6">
        <f t="shared" si="0"/>
        <v>0</v>
      </c>
      <c r="G21" s="6">
        <f t="shared" si="1"/>
        <v>1</v>
      </c>
      <c r="H21" s="6">
        <f t="shared" si="2"/>
        <v>45</v>
      </c>
      <c r="I21" s="6">
        <f t="shared" si="3"/>
        <v>45</v>
      </c>
      <c r="J21" s="6">
        <f t="shared" si="4"/>
        <v>0</v>
      </c>
      <c r="K21" s="6">
        <f t="shared" si="5"/>
        <v>0</v>
      </c>
      <c r="L21" s="6">
        <f t="shared" si="6"/>
        <v>0</v>
      </c>
      <c r="M21" s="6">
        <f t="shared" si="7"/>
        <v>0</v>
      </c>
      <c r="N21" s="6">
        <f t="shared" si="8"/>
        <v>0</v>
      </c>
      <c r="O21" s="6">
        <f t="shared" si="9"/>
        <v>0</v>
      </c>
      <c r="P21" s="6">
        <f t="shared" si="10"/>
        <v>0</v>
      </c>
      <c r="Q21" s="6">
        <f t="shared" si="11"/>
        <v>0</v>
      </c>
      <c r="R21" s="7">
        <f t="shared" si="12"/>
        <v>3</v>
      </c>
      <c r="S21" s="7">
        <f t="shared" si="13"/>
        <v>0</v>
      </c>
      <c r="T21" s="7">
        <v>1.6</v>
      </c>
      <c r="U21" s="11">
        <v>45</v>
      </c>
      <c r="V21" s="10" t="s">
        <v>60</v>
      </c>
      <c r="W21" s="11"/>
      <c r="X21" s="10"/>
      <c r="Y21" s="11"/>
      <c r="Z21" s="10"/>
      <c r="AA21" s="7">
        <v>3</v>
      </c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4"/>
        <v>3</v>
      </c>
      <c r="AP21" s="11"/>
      <c r="AQ21" s="10"/>
      <c r="AR21" s="11"/>
      <c r="AS21" s="10"/>
      <c r="AT21" s="11"/>
      <c r="AU21" s="10"/>
      <c r="AV21" s="7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5"/>
        <v>0</v>
      </c>
      <c r="BK21" s="11"/>
      <c r="BL21" s="10"/>
      <c r="BM21" s="11"/>
      <c r="BN21" s="10"/>
      <c r="BO21" s="11"/>
      <c r="BP21" s="10"/>
      <c r="BQ21" s="7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6"/>
        <v>0</v>
      </c>
      <c r="CF21" s="11"/>
      <c r="CG21" s="10"/>
      <c r="CH21" s="11"/>
      <c r="CI21" s="10"/>
      <c r="CJ21" s="11"/>
      <c r="CK21" s="10"/>
      <c r="CL21" s="7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7"/>
        <v>0</v>
      </c>
      <c r="DA21" s="11"/>
      <c r="DB21" s="10"/>
      <c r="DC21" s="11"/>
      <c r="DD21" s="10"/>
      <c r="DE21" s="11"/>
      <c r="DF21" s="10"/>
      <c r="DG21" s="7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8"/>
        <v>0</v>
      </c>
      <c r="DV21" s="11"/>
      <c r="DW21" s="10"/>
      <c r="DX21" s="11"/>
      <c r="DY21" s="10"/>
      <c r="DZ21" s="11"/>
      <c r="EA21" s="10"/>
      <c r="EB21" s="7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9"/>
        <v>0</v>
      </c>
      <c r="EQ21" s="11"/>
      <c r="ER21" s="10"/>
      <c r="ES21" s="11"/>
      <c r="ET21" s="10"/>
      <c r="EU21" s="11"/>
      <c r="EV21" s="10"/>
      <c r="EW21" s="7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20"/>
        <v>0</v>
      </c>
      <c r="FL21" s="11"/>
      <c r="FM21" s="10"/>
      <c r="FN21" s="11"/>
      <c r="FO21" s="10"/>
      <c r="FP21" s="11"/>
      <c r="FQ21" s="10"/>
      <c r="FR21" s="7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21"/>
        <v>0</v>
      </c>
    </row>
    <row r="22" spans="1:188" ht="12.75">
      <c r="A22" s="6"/>
      <c r="B22" s="6"/>
      <c r="C22" s="6"/>
      <c r="D22" s="6" t="s">
        <v>71</v>
      </c>
      <c r="E22" s="3" t="s">
        <v>72</v>
      </c>
      <c r="F22" s="6">
        <f t="shared" si="0"/>
        <v>0</v>
      </c>
      <c r="G22" s="6">
        <f t="shared" si="1"/>
        <v>1</v>
      </c>
      <c r="H22" s="6">
        <f t="shared" si="2"/>
        <v>30</v>
      </c>
      <c r="I22" s="6">
        <f t="shared" si="3"/>
        <v>0</v>
      </c>
      <c r="J22" s="6">
        <f t="shared" si="4"/>
        <v>0</v>
      </c>
      <c r="K22" s="6">
        <f t="shared" si="5"/>
        <v>0</v>
      </c>
      <c r="L22" s="6">
        <f t="shared" si="6"/>
        <v>30</v>
      </c>
      <c r="M22" s="6">
        <f t="shared" si="7"/>
        <v>0</v>
      </c>
      <c r="N22" s="6">
        <f t="shared" si="8"/>
        <v>0</v>
      </c>
      <c r="O22" s="6">
        <f t="shared" si="9"/>
        <v>0</v>
      </c>
      <c r="P22" s="6">
        <f t="shared" si="10"/>
        <v>0</v>
      </c>
      <c r="Q22" s="6">
        <f t="shared" si="11"/>
        <v>0</v>
      </c>
      <c r="R22" s="7">
        <f t="shared" si="12"/>
        <v>0</v>
      </c>
      <c r="S22" s="7">
        <f t="shared" si="13"/>
        <v>0</v>
      </c>
      <c r="T22" s="7">
        <v>0</v>
      </c>
      <c r="U22" s="11"/>
      <c r="V22" s="10"/>
      <c r="W22" s="11"/>
      <c r="X22" s="10"/>
      <c r="Y22" s="11"/>
      <c r="Z22" s="10"/>
      <c r="AA22" s="7"/>
      <c r="AB22" s="11">
        <v>30</v>
      </c>
      <c r="AC22" s="10" t="s">
        <v>60</v>
      </c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>
        <v>0</v>
      </c>
      <c r="AO22" s="7">
        <f t="shared" si="14"/>
        <v>0</v>
      </c>
      <c r="AP22" s="11"/>
      <c r="AQ22" s="10"/>
      <c r="AR22" s="11"/>
      <c r="AS22" s="10"/>
      <c r="AT22" s="11"/>
      <c r="AU22" s="10"/>
      <c r="AV22" s="7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5"/>
        <v>0</v>
      </c>
      <c r="BK22" s="11"/>
      <c r="BL22" s="10"/>
      <c r="BM22" s="11"/>
      <c r="BN22" s="10"/>
      <c r="BO22" s="11"/>
      <c r="BP22" s="10"/>
      <c r="BQ22" s="7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6"/>
        <v>0</v>
      </c>
      <c r="CF22" s="11"/>
      <c r="CG22" s="10"/>
      <c r="CH22" s="11"/>
      <c r="CI22" s="10"/>
      <c r="CJ22" s="11"/>
      <c r="CK22" s="10"/>
      <c r="CL22" s="7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7"/>
        <v>0</v>
      </c>
      <c r="DA22" s="11"/>
      <c r="DB22" s="10"/>
      <c r="DC22" s="11"/>
      <c r="DD22" s="10"/>
      <c r="DE22" s="11"/>
      <c r="DF22" s="10"/>
      <c r="DG22" s="7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8"/>
        <v>0</v>
      </c>
      <c r="DV22" s="11"/>
      <c r="DW22" s="10"/>
      <c r="DX22" s="11"/>
      <c r="DY22" s="10"/>
      <c r="DZ22" s="11"/>
      <c r="EA22" s="10"/>
      <c r="EB22" s="7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9"/>
        <v>0</v>
      </c>
      <c r="EQ22" s="11"/>
      <c r="ER22" s="10"/>
      <c r="ES22" s="11"/>
      <c r="ET22" s="10"/>
      <c r="EU22" s="11"/>
      <c r="EV22" s="10"/>
      <c r="EW22" s="7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20"/>
        <v>0</v>
      </c>
      <c r="FL22" s="11"/>
      <c r="FM22" s="10"/>
      <c r="FN22" s="11"/>
      <c r="FO22" s="10"/>
      <c r="FP22" s="11"/>
      <c r="FQ22" s="10"/>
      <c r="FR22" s="7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21"/>
        <v>0</v>
      </c>
    </row>
    <row r="23" spans="1:188" ht="12.75">
      <c r="A23" s="6"/>
      <c r="B23" s="6"/>
      <c r="C23" s="6"/>
      <c r="D23" s="6" t="s">
        <v>73</v>
      </c>
      <c r="E23" s="3" t="s">
        <v>74</v>
      </c>
      <c r="F23" s="6">
        <f t="shared" si="0"/>
        <v>0</v>
      </c>
      <c r="G23" s="6">
        <f t="shared" si="1"/>
        <v>1</v>
      </c>
      <c r="H23" s="6">
        <f t="shared" si="2"/>
        <v>30</v>
      </c>
      <c r="I23" s="6">
        <f t="shared" si="3"/>
        <v>0</v>
      </c>
      <c r="J23" s="6">
        <f t="shared" si="4"/>
        <v>0</v>
      </c>
      <c r="K23" s="6">
        <f t="shared" si="5"/>
        <v>0</v>
      </c>
      <c r="L23" s="6">
        <f t="shared" si="6"/>
        <v>30</v>
      </c>
      <c r="M23" s="6">
        <f t="shared" si="7"/>
        <v>0</v>
      </c>
      <c r="N23" s="6">
        <f t="shared" si="8"/>
        <v>0</v>
      </c>
      <c r="O23" s="6">
        <f t="shared" si="9"/>
        <v>0</v>
      </c>
      <c r="P23" s="6">
        <f t="shared" si="10"/>
        <v>0</v>
      </c>
      <c r="Q23" s="6">
        <f t="shared" si="11"/>
        <v>0</v>
      </c>
      <c r="R23" s="7">
        <f t="shared" si="12"/>
        <v>0</v>
      </c>
      <c r="S23" s="7">
        <f t="shared" si="13"/>
        <v>0</v>
      </c>
      <c r="T23" s="7">
        <v>0</v>
      </c>
      <c r="U23" s="11"/>
      <c r="V23" s="10"/>
      <c r="W23" s="11"/>
      <c r="X23" s="10"/>
      <c r="Y23" s="11"/>
      <c r="Z23" s="10"/>
      <c r="AA23" s="7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4"/>
        <v>0</v>
      </c>
      <c r="AP23" s="11"/>
      <c r="AQ23" s="10"/>
      <c r="AR23" s="11"/>
      <c r="AS23" s="10"/>
      <c r="AT23" s="11"/>
      <c r="AU23" s="10"/>
      <c r="AV23" s="7"/>
      <c r="AW23" s="11">
        <v>30</v>
      </c>
      <c r="AX23" s="10" t="s">
        <v>60</v>
      </c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>
        <v>0</v>
      </c>
      <c r="BJ23" s="7">
        <f t="shared" si="15"/>
        <v>0</v>
      </c>
      <c r="BK23" s="11"/>
      <c r="BL23" s="10"/>
      <c r="BM23" s="11"/>
      <c r="BN23" s="10"/>
      <c r="BO23" s="11"/>
      <c r="BP23" s="10"/>
      <c r="BQ23" s="7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6"/>
        <v>0</v>
      </c>
      <c r="CF23" s="11"/>
      <c r="CG23" s="10"/>
      <c r="CH23" s="11"/>
      <c r="CI23" s="10"/>
      <c r="CJ23" s="11"/>
      <c r="CK23" s="10"/>
      <c r="CL23" s="7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7"/>
        <v>0</v>
      </c>
      <c r="DA23" s="11"/>
      <c r="DB23" s="10"/>
      <c r="DC23" s="11"/>
      <c r="DD23" s="10"/>
      <c r="DE23" s="11"/>
      <c r="DF23" s="10"/>
      <c r="DG23" s="7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8"/>
        <v>0</v>
      </c>
      <c r="DV23" s="11"/>
      <c r="DW23" s="10"/>
      <c r="DX23" s="11"/>
      <c r="DY23" s="10"/>
      <c r="DZ23" s="11"/>
      <c r="EA23" s="10"/>
      <c r="EB23" s="7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9"/>
        <v>0</v>
      </c>
      <c r="EQ23" s="11"/>
      <c r="ER23" s="10"/>
      <c r="ES23" s="11"/>
      <c r="ET23" s="10"/>
      <c r="EU23" s="11"/>
      <c r="EV23" s="10"/>
      <c r="EW23" s="7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20"/>
        <v>0</v>
      </c>
      <c r="FL23" s="11"/>
      <c r="FM23" s="10"/>
      <c r="FN23" s="11"/>
      <c r="FO23" s="10"/>
      <c r="FP23" s="11"/>
      <c r="FQ23" s="10"/>
      <c r="FR23" s="7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21"/>
        <v>0</v>
      </c>
    </row>
    <row r="24" spans="1:188" ht="12.75">
      <c r="A24" s="6">
        <v>50</v>
      </c>
      <c r="B24" s="6">
        <v>1</v>
      </c>
      <c r="C24" s="6"/>
      <c r="D24" s="6"/>
      <c r="E24" s="3" t="s">
        <v>75</v>
      </c>
      <c r="F24" s="6">
        <f>$B$24*COUNTIF(U24:GD24,"e")</f>
        <v>0</v>
      </c>
      <c r="G24" s="6">
        <f>$B$24*COUNTIF(U24:GD24,"z")</f>
        <v>1</v>
      </c>
      <c r="H24" s="6">
        <f t="shared" si="2"/>
        <v>30</v>
      </c>
      <c r="I24" s="6">
        <f t="shared" si="3"/>
        <v>0</v>
      </c>
      <c r="J24" s="6">
        <f t="shared" si="4"/>
        <v>0</v>
      </c>
      <c r="K24" s="6">
        <f t="shared" si="5"/>
        <v>30</v>
      </c>
      <c r="L24" s="6">
        <f t="shared" si="6"/>
        <v>0</v>
      </c>
      <c r="M24" s="6">
        <f t="shared" si="7"/>
        <v>0</v>
      </c>
      <c r="N24" s="6">
        <f t="shared" si="8"/>
        <v>0</v>
      </c>
      <c r="O24" s="6">
        <f t="shared" si="9"/>
        <v>0</v>
      </c>
      <c r="P24" s="6">
        <f t="shared" si="10"/>
        <v>0</v>
      </c>
      <c r="Q24" s="6">
        <f t="shared" si="11"/>
        <v>0</v>
      </c>
      <c r="R24" s="7">
        <f t="shared" si="12"/>
        <v>2</v>
      </c>
      <c r="S24" s="7">
        <f t="shared" si="13"/>
        <v>0</v>
      </c>
      <c r="T24" s="7">
        <f>$B$24*2</f>
        <v>2</v>
      </c>
      <c r="U24" s="11"/>
      <c r="V24" s="10"/>
      <c r="W24" s="11"/>
      <c r="X24" s="10"/>
      <c r="Y24" s="11"/>
      <c r="Z24" s="10"/>
      <c r="AA24" s="7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4"/>
        <v>0</v>
      </c>
      <c r="AP24" s="11"/>
      <c r="AQ24" s="10"/>
      <c r="AR24" s="11"/>
      <c r="AS24" s="10"/>
      <c r="AT24" s="11"/>
      <c r="AU24" s="10"/>
      <c r="AV24" s="7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5"/>
        <v>0</v>
      </c>
      <c r="BK24" s="11"/>
      <c r="BL24" s="10"/>
      <c r="BM24" s="11"/>
      <c r="BN24" s="10"/>
      <c r="BO24" s="11">
        <f>$B$24*30</f>
        <v>30</v>
      </c>
      <c r="BP24" s="10" t="s">
        <v>60</v>
      </c>
      <c r="BQ24" s="7">
        <f>$B$24*2</f>
        <v>2</v>
      </c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6"/>
        <v>2</v>
      </c>
      <c r="CF24" s="11"/>
      <c r="CG24" s="10"/>
      <c r="CH24" s="11"/>
      <c r="CI24" s="10"/>
      <c r="CJ24" s="11"/>
      <c r="CK24" s="10"/>
      <c r="CL24" s="7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7"/>
        <v>0</v>
      </c>
      <c r="DA24" s="11"/>
      <c r="DB24" s="10"/>
      <c r="DC24" s="11"/>
      <c r="DD24" s="10"/>
      <c r="DE24" s="11"/>
      <c r="DF24" s="10"/>
      <c r="DG24" s="7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8"/>
        <v>0</v>
      </c>
      <c r="DV24" s="11"/>
      <c r="DW24" s="10"/>
      <c r="DX24" s="11"/>
      <c r="DY24" s="10"/>
      <c r="DZ24" s="11"/>
      <c r="EA24" s="10"/>
      <c r="EB24" s="7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9"/>
        <v>0</v>
      </c>
      <c r="EQ24" s="11"/>
      <c r="ER24" s="10"/>
      <c r="ES24" s="11"/>
      <c r="ET24" s="10"/>
      <c r="EU24" s="11"/>
      <c r="EV24" s="10"/>
      <c r="EW24" s="7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20"/>
        <v>0</v>
      </c>
      <c r="FL24" s="11"/>
      <c r="FM24" s="10"/>
      <c r="FN24" s="11"/>
      <c r="FO24" s="10"/>
      <c r="FP24" s="11"/>
      <c r="FQ24" s="10"/>
      <c r="FR24" s="7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21"/>
        <v>0</v>
      </c>
    </row>
    <row r="25" spans="1:188" ht="12.75">
      <c r="A25" s="6">
        <v>51</v>
      </c>
      <c r="B25" s="6">
        <v>1</v>
      </c>
      <c r="C25" s="6"/>
      <c r="D25" s="6"/>
      <c r="E25" s="3" t="s">
        <v>76</v>
      </c>
      <c r="F25" s="6">
        <f>$B$25*COUNTIF(U25:GD25,"e")</f>
        <v>0</v>
      </c>
      <c r="G25" s="6">
        <f>$B$25*COUNTIF(U25:GD25,"z")</f>
        <v>1</v>
      </c>
      <c r="H25" s="6">
        <f t="shared" si="2"/>
        <v>60</v>
      </c>
      <c r="I25" s="6">
        <f t="shared" si="3"/>
        <v>0</v>
      </c>
      <c r="J25" s="6">
        <f t="shared" si="4"/>
        <v>0</v>
      </c>
      <c r="K25" s="6">
        <f t="shared" si="5"/>
        <v>60</v>
      </c>
      <c r="L25" s="6">
        <f t="shared" si="6"/>
        <v>0</v>
      </c>
      <c r="M25" s="6">
        <f t="shared" si="7"/>
        <v>0</v>
      </c>
      <c r="N25" s="6">
        <f t="shared" si="8"/>
        <v>0</v>
      </c>
      <c r="O25" s="6">
        <f t="shared" si="9"/>
        <v>0</v>
      </c>
      <c r="P25" s="6">
        <f t="shared" si="10"/>
        <v>0</v>
      </c>
      <c r="Q25" s="6">
        <f t="shared" si="11"/>
        <v>0</v>
      </c>
      <c r="R25" s="7">
        <f t="shared" si="12"/>
        <v>2</v>
      </c>
      <c r="S25" s="7">
        <f t="shared" si="13"/>
        <v>0</v>
      </c>
      <c r="T25" s="7">
        <f>$B$25*2</f>
        <v>2</v>
      </c>
      <c r="U25" s="11"/>
      <c r="V25" s="10"/>
      <c r="W25" s="11"/>
      <c r="X25" s="10"/>
      <c r="Y25" s="11"/>
      <c r="Z25" s="10"/>
      <c r="AA25" s="7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4"/>
        <v>0</v>
      </c>
      <c r="AP25" s="11"/>
      <c r="AQ25" s="10"/>
      <c r="AR25" s="11"/>
      <c r="AS25" s="10"/>
      <c r="AT25" s="11"/>
      <c r="AU25" s="10"/>
      <c r="AV25" s="7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5"/>
        <v>0</v>
      </c>
      <c r="BK25" s="11"/>
      <c r="BL25" s="10"/>
      <c r="BM25" s="11"/>
      <c r="BN25" s="10"/>
      <c r="BO25" s="11"/>
      <c r="BP25" s="10"/>
      <c r="BQ25" s="7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6"/>
        <v>0</v>
      </c>
      <c r="CF25" s="11"/>
      <c r="CG25" s="10"/>
      <c r="CH25" s="11"/>
      <c r="CI25" s="10"/>
      <c r="CJ25" s="11">
        <f>$B$25*60</f>
        <v>60</v>
      </c>
      <c r="CK25" s="10" t="s">
        <v>60</v>
      </c>
      <c r="CL25" s="7">
        <f>$B$25*2</f>
        <v>2</v>
      </c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7"/>
        <v>2</v>
      </c>
      <c r="DA25" s="11"/>
      <c r="DB25" s="10"/>
      <c r="DC25" s="11"/>
      <c r="DD25" s="10"/>
      <c r="DE25" s="11"/>
      <c r="DF25" s="10"/>
      <c r="DG25" s="7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8"/>
        <v>0</v>
      </c>
      <c r="DV25" s="11"/>
      <c r="DW25" s="10"/>
      <c r="DX25" s="11"/>
      <c r="DY25" s="10"/>
      <c r="DZ25" s="11"/>
      <c r="EA25" s="10"/>
      <c r="EB25" s="7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9"/>
        <v>0</v>
      </c>
      <c r="EQ25" s="11"/>
      <c r="ER25" s="10"/>
      <c r="ES25" s="11"/>
      <c r="ET25" s="10"/>
      <c r="EU25" s="11"/>
      <c r="EV25" s="10"/>
      <c r="EW25" s="7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20"/>
        <v>0</v>
      </c>
      <c r="FL25" s="11"/>
      <c r="FM25" s="10"/>
      <c r="FN25" s="11"/>
      <c r="FO25" s="10"/>
      <c r="FP25" s="11"/>
      <c r="FQ25" s="10"/>
      <c r="FR25" s="7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21"/>
        <v>0</v>
      </c>
    </row>
    <row r="26" spans="1:188" ht="12.75">
      <c r="A26" s="6">
        <v>52</v>
      </c>
      <c r="B26" s="6">
        <v>1</v>
      </c>
      <c r="C26" s="6"/>
      <c r="D26" s="6"/>
      <c r="E26" s="3" t="s">
        <v>77</v>
      </c>
      <c r="F26" s="6">
        <f>$B$26*COUNTIF(U26:GD26,"e")</f>
        <v>1</v>
      </c>
      <c r="G26" s="6">
        <f>$B$26*COUNTIF(U26:GD26,"z")</f>
        <v>0</v>
      </c>
      <c r="H26" s="6">
        <f t="shared" si="2"/>
        <v>60</v>
      </c>
      <c r="I26" s="6">
        <f t="shared" si="3"/>
        <v>0</v>
      </c>
      <c r="J26" s="6">
        <f t="shared" si="4"/>
        <v>0</v>
      </c>
      <c r="K26" s="6">
        <f t="shared" si="5"/>
        <v>60</v>
      </c>
      <c r="L26" s="6">
        <f t="shared" si="6"/>
        <v>0</v>
      </c>
      <c r="M26" s="6">
        <f t="shared" si="7"/>
        <v>0</v>
      </c>
      <c r="N26" s="6">
        <f t="shared" si="8"/>
        <v>0</v>
      </c>
      <c r="O26" s="6">
        <f t="shared" si="9"/>
        <v>0</v>
      </c>
      <c r="P26" s="6">
        <f t="shared" si="10"/>
        <v>0</v>
      </c>
      <c r="Q26" s="6">
        <f t="shared" si="11"/>
        <v>0</v>
      </c>
      <c r="R26" s="7">
        <f t="shared" si="12"/>
        <v>3</v>
      </c>
      <c r="S26" s="7">
        <f t="shared" si="13"/>
        <v>0</v>
      </c>
      <c r="T26" s="7">
        <f>$B$26*2.2</f>
        <v>2.2</v>
      </c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4"/>
        <v>0</v>
      </c>
      <c r="AP26" s="11"/>
      <c r="AQ26" s="10"/>
      <c r="AR26" s="11"/>
      <c r="AS26" s="10"/>
      <c r="AT26" s="11"/>
      <c r="AU26" s="10"/>
      <c r="AV26" s="7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5"/>
        <v>0</v>
      </c>
      <c r="BK26" s="11"/>
      <c r="BL26" s="10"/>
      <c r="BM26" s="11"/>
      <c r="BN26" s="10"/>
      <c r="BO26" s="11"/>
      <c r="BP26" s="10"/>
      <c r="BQ26" s="7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6"/>
        <v>0</v>
      </c>
      <c r="CF26" s="11"/>
      <c r="CG26" s="10"/>
      <c r="CH26" s="11"/>
      <c r="CI26" s="10"/>
      <c r="CJ26" s="11"/>
      <c r="CK26" s="10"/>
      <c r="CL26" s="7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7"/>
        <v>0</v>
      </c>
      <c r="DA26" s="11"/>
      <c r="DB26" s="10"/>
      <c r="DC26" s="11"/>
      <c r="DD26" s="10"/>
      <c r="DE26" s="11">
        <f>$B$26*60</f>
        <v>60</v>
      </c>
      <c r="DF26" s="10" t="s">
        <v>78</v>
      </c>
      <c r="DG26" s="7">
        <f>$B$26*3</f>
        <v>3</v>
      </c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8"/>
        <v>3</v>
      </c>
      <c r="DV26" s="11"/>
      <c r="DW26" s="10"/>
      <c r="DX26" s="11"/>
      <c r="DY26" s="10"/>
      <c r="DZ26" s="11"/>
      <c r="EA26" s="10"/>
      <c r="EB26" s="7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9"/>
        <v>0</v>
      </c>
      <c r="EQ26" s="11"/>
      <c r="ER26" s="10"/>
      <c r="ES26" s="11"/>
      <c r="ET26" s="10"/>
      <c r="EU26" s="11"/>
      <c r="EV26" s="10"/>
      <c r="EW26" s="7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20"/>
        <v>0</v>
      </c>
      <c r="FL26" s="11"/>
      <c r="FM26" s="10"/>
      <c r="FN26" s="11"/>
      <c r="FO26" s="10"/>
      <c r="FP26" s="11"/>
      <c r="FQ26" s="10"/>
      <c r="FR26" s="7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21"/>
        <v>0</v>
      </c>
    </row>
    <row r="27" spans="1:188" ht="12.75">
      <c r="A27" s="6">
        <v>4</v>
      </c>
      <c r="B27" s="6">
        <v>1</v>
      </c>
      <c r="C27" s="6"/>
      <c r="D27" s="6"/>
      <c r="E27" s="3" t="s">
        <v>79</v>
      </c>
      <c r="F27" s="6">
        <f>$B$27*COUNTIF(U27:GD27,"e")</f>
        <v>0</v>
      </c>
      <c r="G27" s="6">
        <f>$B$27*COUNTIF(U27:GD27,"z")</f>
        <v>1</v>
      </c>
      <c r="H27" s="6">
        <f t="shared" si="2"/>
        <v>30</v>
      </c>
      <c r="I27" s="6">
        <f t="shared" si="3"/>
        <v>0</v>
      </c>
      <c r="J27" s="6">
        <f t="shared" si="4"/>
        <v>30</v>
      </c>
      <c r="K27" s="6">
        <f t="shared" si="5"/>
        <v>0</v>
      </c>
      <c r="L27" s="6">
        <f t="shared" si="6"/>
        <v>0</v>
      </c>
      <c r="M27" s="6">
        <f t="shared" si="7"/>
        <v>0</v>
      </c>
      <c r="N27" s="6">
        <f t="shared" si="8"/>
        <v>0</v>
      </c>
      <c r="O27" s="6">
        <f t="shared" si="9"/>
        <v>0</v>
      </c>
      <c r="P27" s="6">
        <f t="shared" si="10"/>
        <v>0</v>
      </c>
      <c r="Q27" s="6">
        <f t="shared" si="11"/>
        <v>0</v>
      </c>
      <c r="R27" s="7">
        <f t="shared" si="12"/>
        <v>2</v>
      </c>
      <c r="S27" s="7">
        <f t="shared" si="13"/>
        <v>0</v>
      </c>
      <c r="T27" s="7">
        <f>$B$27*1.3</f>
        <v>1.3</v>
      </c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4"/>
        <v>0</v>
      </c>
      <c r="AP27" s="11"/>
      <c r="AQ27" s="10"/>
      <c r="AR27" s="11"/>
      <c r="AS27" s="10"/>
      <c r="AT27" s="11"/>
      <c r="AU27" s="10"/>
      <c r="AV27" s="7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5"/>
        <v>0</v>
      </c>
      <c r="BK27" s="11"/>
      <c r="BL27" s="10"/>
      <c r="BM27" s="11"/>
      <c r="BN27" s="10"/>
      <c r="BO27" s="11"/>
      <c r="BP27" s="10"/>
      <c r="BQ27" s="7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6"/>
        <v>0</v>
      </c>
      <c r="CF27" s="11"/>
      <c r="CG27" s="10"/>
      <c r="CH27" s="11"/>
      <c r="CI27" s="10"/>
      <c r="CJ27" s="11"/>
      <c r="CK27" s="10"/>
      <c r="CL27" s="7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7"/>
        <v>0</v>
      </c>
      <c r="DA27" s="11"/>
      <c r="DB27" s="10"/>
      <c r="DC27" s="11">
        <f>$B$27*30</f>
        <v>30</v>
      </c>
      <c r="DD27" s="10" t="s">
        <v>60</v>
      </c>
      <c r="DE27" s="11"/>
      <c r="DF27" s="10"/>
      <c r="DG27" s="7">
        <f>$B$27*2</f>
        <v>2</v>
      </c>
      <c r="DH27" s="11"/>
      <c r="DI27" s="10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8"/>
        <v>2</v>
      </c>
      <c r="DV27" s="11"/>
      <c r="DW27" s="10"/>
      <c r="DX27" s="11"/>
      <c r="DY27" s="10"/>
      <c r="DZ27" s="11"/>
      <c r="EA27" s="10"/>
      <c r="EB27" s="7"/>
      <c r="EC27" s="11"/>
      <c r="ED27" s="10"/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9"/>
        <v>0</v>
      </c>
      <c r="EQ27" s="11"/>
      <c r="ER27" s="10"/>
      <c r="ES27" s="11"/>
      <c r="ET27" s="10"/>
      <c r="EU27" s="11"/>
      <c r="EV27" s="10"/>
      <c r="EW27" s="7"/>
      <c r="EX27" s="11"/>
      <c r="EY27" s="10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/>
      <c r="FK27" s="7">
        <f t="shared" si="20"/>
        <v>0</v>
      </c>
      <c r="FL27" s="11"/>
      <c r="FM27" s="10"/>
      <c r="FN27" s="11"/>
      <c r="FO27" s="10"/>
      <c r="FP27" s="11"/>
      <c r="FQ27" s="10"/>
      <c r="FR27" s="7"/>
      <c r="FS27" s="11"/>
      <c r="FT27" s="10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t="shared" si="21"/>
        <v>0</v>
      </c>
    </row>
    <row r="28" spans="1:188" ht="12.75">
      <c r="A28" s="6">
        <v>5</v>
      </c>
      <c r="B28" s="6">
        <v>1</v>
      </c>
      <c r="C28" s="6"/>
      <c r="D28" s="6"/>
      <c r="E28" s="3" t="s">
        <v>80</v>
      </c>
      <c r="F28" s="6">
        <f>$B$28*COUNTIF(U28:GD28,"e")</f>
        <v>0</v>
      </c>
      <c r="G28" s="6">
        <f>$B$28*COUNTIF(U28:GD28,"z")</f>
        <v>1</v>
      </c>
      <c r="H28" s="6">
        <f t="shared" si="2"/>
        <v>15</v>
      </c>
      <c r="I28" s="6">
        <f t="shared" si="3"/>
        <v>15</v>
      </c>
      <c r="J28" s="6">
        <f t="shared" si="4"/>
        <v>0</v>
      </c>
      <c r="K28" s="6">
        <f t="shared" si="5"/>
        <v>0</v>
      </c>
      <c r="L28" s="6">
        <f t="shared" si="6"/>
        <v>0</v>
      </c>
      <c r="M28" s="6">
        <f t="shared" si="7"/>
        <v>0</v>
      </c>
      <c r="N28" s="6">
        <f t="shared" si="8"/>
        <v>0</v>
      </c>
      <c r="O28" s="6">
        <f t="shared" si="9"/>
        <v>0</v>
      </c>
      <c r="P28" s="6">
        <f t="shared" si="10"/>
        <v>0</v>
      </c>
      <c r="Q28" s="6">
        <f t="shared" si="11"/>
        <v>0</v>
      </c>
      <c r="R28" s="7">
        <f t="shared" si="12"/>
        <v>2</v>
      </c>
      <c r="S28" s="7">
        <f t="shared" si="13"/>
        <v>0</v>
      </c>
      <c r="T28" s="7">
        <f>$B$28*0.53</f>
        <v>0.53</v>
      </c>
      <c r="U28" s="11"/>
      <c r="V28" s="10"/>
      <c r="W28" s="11"/>
      <c r="X28" s="10"/>
      <c r="Y28" s="11"/>
      <c r="Z28" s="10"/>
      <c r="AA28" s="7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14"/>
        <v>0</v>
      </c>
      <c r="AP28" s="11"/>
      <c r="AQ28" s="10"/>
      <c r="AR28" s="11"/>
      <c r="AS28" s="10"/>
      <c r="AT28" s="11"/>
      <c r="AU28" s="10"/>
      <c r="AV28" s="7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15"/>
        <v>0</v>
      </c>
      <c r="BK28" s="11"/>
      <c r="BL28" s="10"/>
      <c r="BM28" s="11"/>
      <c r="BN28" s="10"/>
      <c r="BO28" s="11"/>
      <c r="BP28" s="10"/>
      <c r="BQ28" s="7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16"/>
        <v>0</v>
      </c>
      <c r="CF28" s="11"/>
      <c r="CG28" s="10"/>
      <c r="CH28" s="11"/>
      <c r="CI28" s="10"/>
      <c r="CJ28" s="11"/>
      <c r="CK28" s="10"/>
      <c r="CL28" s="7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7"/>
        <v>0</v>
      </c>
      <c r="DA28" s="11"/>
      <c r="DB28" s="10"/>
      <c r="DC28" s="11"/>
      <c r="DD28" s="10"/>
      <c r="DE28" s="11"/>
      <c r="DF28" s="10"/>
      <c r="DG28" s="7"/>
      <c r="DH28" s="11"/>
      <c r="DI28" s="10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18"/>
        <v>0</v>
      </c>
      <c r="DV28" s="11">
        <f>$B$28*15</f>
        <v>15</v>
      </c>
      <c r="DW28" s="10" t="s">
        <v>60</v>
      </c>
      <c r="DX28" s="11"/>
      <c r="DY28" s="10"/>
      <c r="DZ28" s="11"/>
      <c r="EA28" s="10"/>
      <c r="EB28" s="7">
        <f>$B$28*2</f>
        <v>2</v>
      </c>
      <c r="EC28" s="11"/>
      <c r="ED28" s="10"/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19"/>
        <v>2</v>
      </c>
      <c r="EQ28" s="11"/>
      <c r="ER28" s="10"/>
      <c r="ES28" s="11"/>
      <c r="ET28" s="10"/>
      <c r="EU28" s="11"/>
      <c r="EV28" s="10"/>
      <c r="EW28" s="7"/>
      <c r="EX28" s="11"/>
      <c r="EY28" s="10"/>
      <c r="EZ28" s="11"/>
      <c r="FA28" s="10"/>
      <c r="FB28" s="11"/>
      <c r="FC28" s="10"/>
      <c r="FD28" s="11"/>
      <c r="FE28" s="10"/>
      <c r="FF28" s="11"/>
      <c r="FG28" s="10"/>
      <c r="FH28" s="11"/>
      <c r="FI28" s="10"/>
      <c r="FJ28" s="7"/>
      <c r="FK28" s="7">
        <f t="shared" si="20"/>
        <v>0</v>
      </c>
      <c r="FL28" s="11"/>
      <c r="FM28" s="10"/>
      <c r="FN28" s="11"/>
      <c r="FO28" s="10"/>
      <c r="FP28" s="11"/>
      <c r="FQ28" s="10"/>
      <c r="FR28" s="7"/>
      <c r="FS28" s="11"/>
      <c r="FT28" s="10"/>
      <c r="FU28" s="11"/>
      <c r="FV28" s="10"/>
      <c r="FW28" s="11"/>
      <c r="FX28" s="10"/>
      <c r="FY28" s="11"/>
      <c r="FZ28" s="10"/>
      <c r="GA28" s="11"/>
      <c r="GB28" s="10"/>
      <c r="GC28" s="11"/>
      <c r="GD28" s="10"/>
      <c r="GE28" s="7"/>
      <c r="GF28" s="7">
        <f t="shared" si="21"/>
        <v>0</v>
      </c>
    </row>
    <row r="29" spans="1:188" ht="12.75">
      <c r="A29" s="6"/>
      <c r="B29" s="6"/>
      <c r="C29" s="6"/>
      <c r="D29" s="6" t="s">
        <v>81</v>
      </c>
      <c r="E29" s="3" t="s">
        <v>82</v>
      </c>
      <c r="F29" s="6">
        <f>COUNTIF(U29:GD29,"e")</f>
        <v>0</v>
      </c>
      <c r="G29" s="6">
        <f>COUNTIF(U29:GD29,"z")</f>
        <v>2</v>
      </c>
      <c r="H29" s="6">
        <f t="shared" si="2"/>
        <v>45</v>
      </c>
      <c r="I29" s="6">
        <f t="shared" si="3"/>
        <v>15</v>
      </c>
      <c r="J29" s="6">
        <f t="shared" si="4"/>
        <v>30</v>
      </c>
      <c r="K29" s="6">
        <f t="shared" si="5"/>
        <v>0</v>
      </c>
      <c r="L29" s="6">
        <f t="shared" si="6"/>
        <v>0</v>
      </c>
      <c r="M29" s="6">
        <f t="shared" si="7"/>
        <v>0</v>
      </c>
      <c r="N29" s="6">
        <f t="shared" si="8"/>
        <v>0</v>
      </c>
      <c r="O29" s="6">
        <f t="shared" si="9"/>
        <v>0</v>
      </c>
      <c r="P29" s="6">
        <f t="shared" si="10"/>
        <v>0</v>
      </c>
      <c r="Q29" s="6">
        <f t="shared" si="11"/>
        <v>0</v>
      </c>
      <c r="R29" s="7">
        <f t="shared" si="12"/>
        <v>3</v>
      </c>
      <c r="S29" s="7">
        <f t="shared" si="13"/>
        <v>0</v>
      </c>
      <c r="T29" s="7">
        <v>1.77</v>
      </c>
      <c r="U29" s="11">
        <v>15</v>
      </c>
      <c r="V29" s="10" t="s">
        <v>60</v>
      </c>
      <c r="W29" s="11">
        <v>30</v>
      </c>
      <c r="X29" s="10" t="s">
        <v>60</v>
      </c>
      <c r="Y29" s="11"/>
      <c r="Z29" s="10"/>
      <c r="AA29" s="7">
        <v>3</v>
      </c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14"/>
        <v>3</v>
      </c>
      <c r="AP29" s="11"/>
      <c r="AQ29" s="10"/>
      <c r="AR29" s="11"/>
      <c r="AS29" s="10"/>
      <c r="AT29" s="11"/>
      <c r="AU29" s="10"/>
      <c r="AV29" s="7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15"/>
        <v>0</v>
      </c>
      <c r="BK29" s="11"/>
      <c r="BL29" s="10"/>
      <c r="BM29" s="11"/>
      <c r="BN29" s="10"/>
      <c r="BO29" s="11"/>
      <c r="BP29" s="10"/>
      <c r="BQ29" s="7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16"/>
        <v>0</v>
      </c>
      <c r="CF29" s="11"/>
      <c r="CG29" s="10"/>
      <c r="CH29" s="11"/>
      <c r="CI29" s="10"/>
      <c r="CJ29" s="11"/>
      <c r="CK29" s="10"/>
      <c r="CL29" s="7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17"/>
        <v>0</v>
      </c>
      <c r="DA29" s="11"/>
      <c r="DB29" s="10"/>
      <c r="DC29" s="11"/>
      <c r="DD29" s="10"/>
      <c r="DE29" s="11"/>
      <c r="DF29" s="10"/>
      <c r="DG29" s="7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si="18"/>
        <v>0</v>
      </c>
      <c r="DV29" s="11"/>
      <c r="DW29" s="10"/>
      <c r="DX29" s="11"/>
      <c r="DY29" s="10"/>
      <c r="DZ29" s="11"/>
      <c r="EA29" s="10"/>
      <c r="EB29" s="7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si="19"/>
        <v>0</v>
      </c>
      <c r="EQ29" s="11"/>
      <c r="ER29" s="10"/>
      <c r="ES29" s="11"/>
      <c r="ET29" s="10"/>
      <c r="EU29" s="11"/>
      <c r="EV29" s="10"/>
      <c r="EW29" s="7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si="20"/>
        <v>0</v>
      </c>
      <c r="FL29" s="11"/>
      <c r="FM29" s="10"/>
      <c r="FN29" s="11"/>
      <c r="FO29" s="10"/>
      <c r="FP29" s="11"/>
      <c r="FQ29" s="10"/>
      <c r="FR29" s="7"/>
      <c r="FS29" s="11"/>
      <c r="FT29" s="10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si="21"/>
        <v>0</v>
      </c>
    </row>
    <row r="30" spans="1:188" ht="12.75">
      <c r="A30" s="6"/>
      <c r="B30" s="6"/>
      <c r="C30" s="6"/>
      <c r="D30" s="6" t="s">
        <v>83</v>
      </c>
      <c r="E30" s="3" t="s">
        <v>84</v>
      </c>
      <c r="F30" s="6">
        <f>COUNTIF(U30:GD30,"e")</f>
        <v>0</v>
      </c>
      <c r="G30" s="6">
        <f>COUNTIF(U30:GD30,"z")</f>
        <v>2</v>
      </c>
      <c r="H30" s="6">
        <f t="shared" si="2"/>
        <v>45</v>
      </c>
      <c r="I30" s="6">
        <f t="shared" si="3"/>
        <v>15</v>
      </c>
      <c r="J30" s="6">
        <f t="shared" si="4"/>
        <v>30</v>
      </c>
      <c r="K30" s="6">
        <f t="shared" si="5"/>
        <v>0</v>
      </c>
      <c r="L30" s="6">
        <f t="shared" si="6"/>
        <v>0</v>
      </c>
      <c r="M30" s="6">
        <f t="shared" si="7"/>
        <v>0</v>
      </c>
      <c r="N30" s="6">
        <f t="shared" si="8"/>
        <v>0</v>
      </c>
      <c r="O30" s="6">
        <f t="shared" si="9"/>
        <v>0</v>
      </c>
      <c r="P30" s="6">
        <f t="shared" si="10"/>
        <v>0</v>
      </c>
      <c r="Q30" s="6">
        <f t="shared" si="11"/>
        <v>0</v>
      </c>
      <c r="R30" s="7">
        <f t="shared" si="12"/>
        <v>3</v>
      </c>
      <c r="S30" s="7">
        <f t="shared" si="13"/>
        <v>0</v>
      </c>
      <c r="T30" s="7">
        <v>1.77</v>
      </c>
      <c r="U30" s="11"/>
      <c r="V30" s="10"/>
      <c r="W30" s="11"/>
      <c r="X30" s="10"/>
      <c r="Y30" s="11"/>
      <c r="Z30" s="10"/>
      <c r="AA30" s="7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14"/>
        <v>0</v>
      </c>
      <c r="AP30" s="11">
        <v>15</v>
      </c>
      <c r="AQ30" s="10" t="s">
        <v>60</v>
      </c>
      <c r="AR30" s="11">
        <v>30</v>
      </c>
      <c r="AS30" s="10" t="s">
        <v>60</v>
      </c>
      <c r="AT30" s="11"/>
      <c r="AU30" s="10"/>
      <c r="AV30" s="7">
        <v>3</v>
      </c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15"/>
        <v>3</v>
      </c>
      <c r="BK30" s="11"/>
      <c r="BL30" s="10"/>
      <c r="BM30" s="11"/>
      <c r="BN30" s="10"/>
      <c r="BO30" s="11"/>
      <c r="BP30" s="10"/>
      <c r="BQ30" s="7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16"/>
        <v>0</v>
      </c>
      <c r="CF30" s="11"/>
      <c r="CG30" s="10"/>
      <c r="CH30" s="11"/>
      <c r="CI30" s="10"/>
      <c r="CJ30" s="11"/>
      <c r="CK30" s="10"/>
      <c r="CL30" s="7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17"/>
        <v>0</v>
      </c>
      <c r="DA30" s="11"/>
      <c r="DB30" s="10"/>
      <c r="DC30" s="11"/>
      <c r="DD30" s="10"/>
      <c r="DE30" s="11"/>
      <c r="DF30" s="10"/>
      <c r="DG30" s="7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18"/>
        <v>0</v>
      </c>
      <c r="DV30" s="11"/>
      <c r="DW30" s="10"/>
      <c r="DX30" s="11"/>
      <c r="DY30" s="10"/>
      <c r="DZ30" s="11"/>
      <c r="EA30" s="10"/>
      <c r="EB30" s="7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19"/>
        <v>0</v>
      </c>
      <c r="EQ30" s="11"/>
      <c r="ER30" s="10"/>
      <c r="ES30" s="11"/>
      <c r="ET30" s="10"/>
      <c r="EU30" s="11"/>
      <c r="EV30" s="10"/>
      <c r="EW30" s="7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20"/>
        <v>0</v>
      </c>
      <c r="FL30" s="11"/>
      <c r="FM30" s="10"/>
      <c r="FN30" s="11"/>
      <c r="FO30" s="10"/>
      <c r="FP30" s="11"/>
      <c r="FQ30" s="10"/>
      <c r="FR30" s="7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21"/>
        <v>0</v>
      </c>
    </row>
    <row r="31" spans="1:188" ht="12.75">
      <c r="A31" s="6"/>
      <c r="B31" s="6"/>
      <c r="C31" s="6"/>
      <c r="D31" s="6" t="s">
        <v>85</v>
      </c>
      <c r="E31" s="3" t="s">
        <v>86</v>
      </c>
      <c r="F31" s="6">
        <f>COUNTIF(U31:GD31,"e")</f>
        <v>0</v>
      </c>
      <c r="G31" s="6">
        <f>COUNTIF(U31:GD31,"z")</f>
        <v>1</v>
      </c>
      <c r="H31" s="6">
        <f t="shared" si="2"/>
        <v>15</v>
      </c>
      <c r="I31" s="6">
        <f t="shared" si="3"/>
        <v>15</v>
      </c>
      <c r="J31" s="6">
        <f t="shared" si="4"/>
        <v>0</v>
      </c>
      <c r="K31" s="6">
        <f t="shared" si="5"/>
        <v>0</v>
      </c>
      <c r="L31" s="6">
        <f t="shared" si="6"/>
        <v>0</v>
      </c>
      <c r="M31" s="6">
        <f t="shared" si="7"/>
        <v>0</v>
      </c>
      <c r="N31" s="6">
        <f t="shared" si="8"/>
        <v>0</v>
      </c>
      <c r="O31" s="6">
        <f t="shared" si="9"/>
        <v>0</v>
      </c>
      <c r="P31" s="6">
        <f t="shared" si="10"/>
        <v>0</v>
      </c>
      <c r="Q31" s="6">
        <f t="shared" si="11"/>
        <v>0</v>
      </c>
      <c r="R31" s="7">
        <f t="shared" si="12"/>
        <v>1</v>
      </c>
      <c r="S31" s="7">
        <f t="shared" si="13"/>
        <v>0</v>
      </c>
      <c r="T31" s="7">
        <v>0.57</v>
      </c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14"/>
        <v>0</v>
      </c>
      <c r="AP31" s="11">
        <v>15</v>
      </c>
      <c r="AQ31" s="10" t="s">
        <v>60</v>
      </c>
      <c r="AR31" s="11"/>
      <c r="AS31" s="10"/>
      <c r="AT31" s="11"/>
      <c r="AU31" s="10"/>
      <c r="AV31" s="7">
        <v>1</v>
      </c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15"/>
        <v>1</v>
      </c>
      <c r="BK31" s="11"/>
      <c r="BL31" s="10"/>
      <c r="BM31" s="11"/>
      <c r="BN31" s="10"/>
      <c r="BO31" s="11"/>
      <c r="BP31" s="10"/>
      <c r="BQ31" s="7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16"/>
        <v>0</v>
      </c>
      <c r="CF31" s="11"/>
      <c r="CG31" s="10"/>
      <c r="CH31" s="11"/>
      <c r="CI31" s="10"/>
      <c r="CJ31" s="11"/>
      <c r="CK31" s="10"/>
      <c r="CL31" s="7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17"/>
        <v>0</v>
      </c>
      <c r="DA31" s="11"/>
      <c r="DB31" s="10"/>
      <c r="DC31" s="11"/>
      <c r="DD31" s="10"/>
      <c r="DE31" s="11"/>
      <c r="DF31" s="10"/>
      <c r="DG31" s="7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18"/>
        <v>0</v>
      </c>
      <c r="DV31" s="11"/>
      <c r="DW31" s="10"/>
      <c r="DX31" s="11"/>
      <c r="DY31" s="10"/>
      <c r="DZ31" s="11"/>
      <c r="EA31" s="10"/>
      <c r="EB31" s="7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19"/>
        <v>0</v>
      </c>
      <c r="EQ31" s="11"/>
      <c r="ER31" s="10"/>
      <c r="ES31" s="11"/>
      <c r="ET31" s="10"/>
      <c r="EU31" s="11"/>
      <c r="EV31" s="10"/>
      <c r="EW31" s="7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20"/>
        <v>0</v>
      </c>
      <c r="FL31" s="11"/>
      <c r="FM31" s="10"/>
      <c r="FN31" s="11"/>
      <c r="FO31" s="10"/>
      <c r="FP31" s="11"/>
      <c r="FQ31" s="10"/>
      <c r="FR31" s="7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21"/>
        <v>0</v>
      </c>
    </row>
    <row r="32" spans="1:188" ht="15.75" customHeight="1">
      <c r="A32" s="6"/>
      <c r="B32" s="6"/>
      <c r="C32" s="6"/>
      <c r="D32" s="6"/>
      <c r="E32" s="6" t="s">
        <v>87</v>
      </c>
      <c r="F32" s="6">
        <f aca="true" t="shared" si="22" ref="F32:AK32">SUM(F17:F31)</f>
        <v>1</v>
      </c>
      <c r="G32" s="6">
        <f t="shared" si="22"/>
        <v>17</v>
      </c>
      <c r="H32" s="6">
        <f t="shared" si="22"/>
        <v>495</v>
      </c>
      <c r="I32" s="6">
        <f t="shared" si="22"/>
        <v>180</v>
      </c>
      <c r="J32" s="6">
        <f t="shared" si="22"/>
        <v>105</v>
      </c>
      <c r="K32" s="6">
        <f t="shared" si="22"/>
        <v>150</v>
      </c>
      <c r="L32" s="6">
        <f t="shared" si="22"/>
        <v>60</v>
      </c>
      <c r="M32" s="6">
        <f t="shared" si="22"/>
        <v>0</v>
      </c>
      <c r="N32" s="6">
        <f t="shared" si="22"/>
        <v>0</v>
      </c>
      <c r="O32" s="6">
        <f t="shared" si="22"/>
        <v>0</v>
      </c>
      <c r="P32" s="6">
        <f t="shared" si="22"/>
        <v>0</v>
      </c>
      <c r="Q32" s="6">
        <f t="shared" si="22"/>
        <v>0</v>
      </c>
      <c r="R32" s="7">
        <f t="shared" si="22"/>
        <v>27</v>
      </c>
      <c r="S32" s="7">
        <f t="shared" si="22"/>
        <v>0</v>
      </c>
      <c r="T32" s="7">
        <f t="shared" si="22"/>
        <v>17.040000000000003</v>
      </c>
      <c r="U32" s="11">
        <f t="shared" si="22"/>
        <v>90</v>
      </c>
      <c r="V32" s="10">
        <f t="shared" si="22"/>
        <v>0</v>
      </c>
      <c r="W32" s="11">
        <f t="shared" si="22"/>
        <v>45</v>
      </c>
      <c r="X32" s="10">
        <f t="shared" si="22"/>
        <v>0</v>
      </c>
      <c r="Y32" s="11">
        <f t="shared" si="22"/>
        <v>0</v>
      </c>
      <c r="Z32" s="10">
        <f t="shared" si="22"/>
        <v>0</v>
      </c>
      <c r="AA32" s="7">
        <f t="shared" si="22"/>
        <v>10</v>
      </c>
      <c r="AB32" s="11">
        <f t="shared" si="22"/>
        <v>30</v>
      </c>
      <c r="AC32" s="10">
        <f t="shared" si="22"/>
        <v>0</v>
      </c>
      <c r="AD32" s="11">
        <f t="shared" si="22"/>
        <v>0</v>
      </c>
      <c r="AE32" s="10">
        <f t="shared" si="22"/>
        <v>0</v>
      </c>
      <c r="AF32" s="11">
        <f t="shared" si="22"/>
        <v>0</v>
      </c>
      <c r="AG32" s="10">
        <f t="shared" si="22"/>
        <v>0</v>
      </c>
      <c r="AH32" s="11">
        <f t="shared" si="22"/>
        <v>0</v>
      </c>
      <c r="AI32" s="10">
        <f t="shared" si="22"/>
        <v>0</v>
      </c>
      <c r="AJ32" s="11">
        <f t="shared" si="22"/>
        <v>0</v>
      </c>
      <c r="AK32" s="10">
        <f t="shared" si="22"/>
        <v>0</v>
      </c>
      <c r="AL32" s="11">
        <f aca="true" t="shared" si="23" ref="AL32:BQ32">SUM(AL17:AL31)</f>
        <v>0</v>
      </c>
      <c r="AM32" s="10">
        <f t="shared" si="23"/>
        <v>0</v>
      </c>
      <c r="AN32" s="7">
        <f t="shared" si="23"/>
        <v>0</v>
      </c>
      <c r="AO32" s="7">
        <f t="shared" si="23"/>
        <v>10</v>
      </c>
      <c r="AP32" s="11">
        <f t="shared" si="23"/>
        <v>30</v>
      </c>
      <c r="AQ32" s="10">
        <f t="shared" si="23"/>
        <v>0</v>
      </c>
      <c r="AR32" s="11">
        <f t="shared" si="23"/>
        <v>30</v>
      </c>
      <c r="AS32" s="10">
        <f t="shared" si="23"/>
        <v>0</v>
      </c>
      <c r="AT32" s="11">
        <f t="shared" si="23"/>
        <v>0</v>
      </c>
      <c r="AU32" s="10">
        <f t="shared" si="23"/>
        <v>0</v>
      </c>
      <c r="AV32" s="7">
        <f t="shared" si="23"/>
        <v>4</v>
      </c>
      <c r="AW32" s="11">
        <f t="shared" si="23"/>
        <v>30</v>
      </c>
      <c r="AX32" s="10">
        <f t="shared" si="23"/>
        <v>0</v>
      </c>
      <c r="AY32" s="11">
        <f t="shared" si="23"/>
        <v>0</v>
      </c>
      <c r="AZ32" s="10">
        <f t="shared" si="23"/>
        <v>0</v>
      </c>
      <c r="BA32" s="11">
        <f t="shared" si="23"/>
        <v>0</v>
      </c>
      <c r="BB32" s="10">
        <f t="shared" si="23"/>
        <v>0</v>
      </c>
      <c r="BC32" s="11">
        <f t="shared" si="23"/>
        <v>0</v>
      </c>
      <c r="BD32" s="10">
        <f t="shared" si="23"/>
        <v>0</v>
      </c>
      <c r="BE32" s="11">
        <f t="shared" si="23"/>
        <v>0</v>
      </c>
      <c r="BF32" s="10">
        <f t="shared" si="23"/>
        <v>0</v>
      </c>
      <c r="BG32" s="11">
        <f t="shared" si="23"/>
        <v>0</v>
      </c>
      <c r="BH32" s="10">
        <f t="shared" si="23"/>
        <v>0</v>
      </c>
      <c r="BI32" s="7">
        <f t="shared" si="23"/>
        <v>0</v>
      </c>
      <c r="BJ32" s="7">
        <f t="shared" si="23"/>
        <v>4</v>
      </c>
      <c r="BK32" s="11">
        <f t="shared" si="23"/>
        <v>45</v>
      </c>
      <c r="BL32" s="10">
        <f t="shared" si="23"/>
        <v>0</v>
      </c>
      <c r="BM32" s="11">
        <f t="shared" si="23"/>
        <v>0</v>
      </c>
      <c r="BN32" s="10">
        <f t="shared" si="23"/>
        <v>0</v>
      </c>
      <c r="BO32" s="11">
        <f t="shared" si="23"/>
        <v>30</v>
      </c>
      <c r="BP32" s="10">
        <f t="shared" si="23"/>
        <v>0</v>
      </c>
      <c r="BQ32" s="7">
        <f t="shared" si="23"/>
        <v>4</v>
      </c>
      <c r="BR32" s="11">
        <f aca="true" t="shared" si="24" ref="BR32:CW32">SUM(BR17:BR31)</f>
        <v>0</v>
      </c>
      <c r="BS32" s="10">
        <f t="shared" si="24"/>
        <v>0</v>
      </c>
      <c r="BT32" s="11">
        <f t="shared" si="24"/>
        <v>0</v>
      </c>
      <c r="BU32" s="10">
        <f t="shared" si="24"/>
        <v>0</v>
      </c>
      <c r="BV32" s="11">
        <f t="shared" si="24"/>
        <v>0</v>
      </c>
      <c r="BW32" s="10">
        <f t="shared" si="24"/>
        <v>0</v>
      </c>
      <c r="BX32" s="11">
        <f t="shared" si="24"/>
        <v>0</v>
      </c>
      <c r="BY32" s="10">
        <f t="shared" si="24"/>
        <v>0</v>
      </c>
      <c r="BZ32" s="11">
        <f t="shared" si="24"/>
        <v>0</v>
      </c>
      <c r="CA32" s="10">
        <f t="shared" si="24"/>
        <v>0</v>
      </c>
      <c r="CB32" s="11">
        <f t="shared" si="24"/>
        <v>0</v>
      </c>
      <c r="CC32" s="10">
        <f t="shared" si="24"/>
        <v>0</v>
      </c>
      <c r="CD32" s="7">
        <f t="shared" si="24"/>
        <v>0</v>
      </c>
      <c r="CE32" s="7">
        <f t="shared" si="24"/>
        <v>4</v>
      </c>
      <c r="CF32" s="11">
        <f t="shared" si="24"/>
        <v>0</v>
      </c>
      <c r="CG32" s="10">
        <f t="shared" si="24"/>
        <v>0</v>
      </c>
      <c r="CH32" s="11">
        <f t="shared" si="24"/>
        <v>0</v>
      </c>
      <c r="CI32" s="10">
        <f t="shared" si="24"/>
        <v>0</v>
      </c>
      <c r="CJ32" s="11">
        <f t="shared" si="24"/>
        <v>60</v>
      </c>
      <c r="CK32" s="10">
        <f t="shared" si="24"/>
        <v>0</v>
      </c>
      <c r="CL32" s="7">
        <f t="shared" si="24"/>
        <v>2</v>
      </c>
      <c r="CM32" s="11">
        <f t="shared" si="24"/>
        <v>0</v>
      </c>
      <c r="CN32" s="10">
        <f t="shared" si="24"/>
        <v>0</v>
      </c>
      <c r="CO32" s="11">
        <f t="shared" si="24"/>
        <v>0</v>
      </c>
      <c r="CP32" s="10">
        <f t="shared" si="24"/>
        <v>0</v>
      </c>
      <c r="CQ32" s="11">
        <f t="shared" si="24"/>
        <v>0</v>
      </c>
      <c r="CR32" s="10">
        <f t="shared" si="24"/>
        <v>0</v>
      </c>
      <c r="CS32" s="11">
        <f t="shared" si="24"/>
        <v>0</v>
      </c>
      <c r="CT32" s="10">
        <f t="shared" si="24"/>
        <v>0</v>
      </c>
      <c r="CU32" s="11">
        <f t="shared" si="24"/>
        <v>0</v>
      </c>
      <c r="CV32" s="10">
        <f t="shared" si="24"/>
        <v>0</v>
      </c>
      <c r="CW32" s="11">
        <f t="shared" si="24"/>
        <v>0</v>
      </c>
      <c r="CX32" s="10">
        <f aca="true" t="shared" si="25" ref="CX32:EC32">SUM(CX17:CX31)</f>
        <v>0</v>
      </c>
      <c r="CY32" s="7">
        <f t="shared" si="25"/>
        <v>0</v>
      </c>
      <c r="CZ32" s="7">
        <f t="shared" si="25"/>
        <v>2</v>
      </c>
      <c r="DA32" s="11">
        <f t="shared" si="25"/>
        <v>0</v>
      </c>
      <c r="DB32" s="10">
        <f t="shared" si="25"/>
        <v>0</v>
      </c>
      <c r="DC32" s="11">
        <f t="shared" si="25"/>
        <v>30</v>
      </c>
      <c r="DD32" s="10">
        <f t="shared" si="25"/>
        <v>0</v>
      </c>
      <c r="DE32" s="11">
        <f t="shared" si="25"/>
        <v>60</v>
      </c>
      <c r="DF32" s="10">
        <f t="shared" si="25"/>
        <v>0</v>
      </c>
      <c r="DG32" s="7">
        <f t="shared" si="25"/>
        <v>5</v>
      </c>
      <c r="DH32" s="11">
        <f t="shared" si="25"/>
        <v>0</v>
      </c>
      <c r="DI32" s="10">
        <f t="shared" si="25"/>
        <v>0</v>
      </c>
      <c r="DJ32" s="11">
        <f t="shared" si="25"/>
        <v>0</v>
      </c>
      <c r="DK32" s="10">
        <f t="shared" si="25"/>
        <v>0</v>
      </c>
      <c r="DL32" s="11">
        <f t="shared" si="25"/>
        <v>0</v>
      </c>
      <c r="DM32" s="10">
        <f t="shared" si="25"/>
        <v>0</v>
      </c>
      <c r="DN32" s="11">
        <f t="shared" si="25"/>
        <v>0</v>
      </c>
      <c r="DO32" s="10">
        <f t="shared" si="25"/>
        <v>0</v>
      </c>
      <c r="DP32" s="11">
        <f t="shared" si="25"/>
        <v>0</v>
      </c>
      <c r="DQ32" s="10">
        <f t="shared" si="25"/>
        <v>0</v>
      </c>
      <c r="DR32" s="11">
        <f t="shared" si="25"/>
        <v>0</v>
      </c>
      <c r="DS32" s="10">
        <f t="shared" si="25"/>
        <v>0</v>
      </c>
      <c r="DT32" s="7">
        <f t="shared" si="25"/>
        <v>0</v>
      </c>
      <c r="DU32" s="7">
        <f t="shared" si="25"/>
        <v>5</v>
      </c>
      <c r="DV32" s="11">
        <f t="shared" si="25"/>
        <v>15</v>
      </c>
      <c r="DW32" s="10">
        <f t="shared" si="25"/>
        <v>0</v>
      </c>
      <c r="DX32" s="11">
        <f t="shared" si="25"/>
        <v>0</v>
      </c>
      <c r="DY32" s="10">
        <f t="shared" si="25"/>
        <v>0</v>
      </c>
      <c r="DZ32" s="11">
        <f t="shared" si="25"/>
        <v>0</v>
      </c>
      <c r="EA32" s="10">
        <f t="shared" si="25"/>
        <v>0</v>
      </c>
      <c r="EB32" s="7">
        <f t="shared" si="25"/>
        <v>2</v>
      </c>
      <c r="EC32" s="11">
        <f t="shared" si="25"/>
        <v>0</v>
      </c>
      <c r="ED32" s="10">
        <f aca="true" t="shared" si="26" ref="ED32:FI32">SUM(ED17:ED31)</f>
        <v>0</v>
      </c>
      <c r="EE32" s="11">
        <f t="shared" si="26"/>
        <v>0</v>
      </c>
      <c r="EF32" s="10">
        <f t="shared" si="26"/>
        <v>0</v>
      </c>
      <c r="EG32" s="11">
        <f t="shared" si="26"/>
        <v>0</v>
      </c>
      <c r="EH32" s="10">
        <f t="shared" si="26"/>
        <v>0</v>
      </c>
      <c r="EI32" s="11">
        <f t="shared" si="26"/>
        <v>0</v>
      </c>
      <c r="EJ32" s="10">
        <f t="shared" si="26"/>
        <v>0</v>
      </c>
      <c r="EK32" s="11">
        <f t="shared" si="26"/>
        <v>0</v>
      </c>
      <c r="EL32" s="10">
        <f t="shared" si="26"/>
        <v>0</v>
      </c>
      <c r="EM32" s="11">
        <f t="shared" si="26"/>
        <v>0</v>
      </c>
      <c r="EN32" s="10">
        <f t="shared" si="26"/>
        <v>0</v>
      </c>
      <c r="EO32" s="7">
        <f t="shared" si="26"/>
        <v>0</v>
      </c>
      <c r="EP32" s="7">
        <f t="shared" si="26"/>
        <v>2</v>
      </c>
      <c r="EQ32" s="11">
        <f t="shared" si="26"/>
        <v>0</v>
      </c>
      <c r="ER32" s="10">
        <f t="shared" si="26"/>
        <v>0</v>
      </c>
      <c r="ES32" s="11">
        <f t="shared" si="26"/>
        <v>0</v>
      </c>
      <c r="ET32" s="10">
        <f t="shared" si="26"/>
        <v>0</v>
      </c>
      <c r="EU32" s="11">
        <f t="shared" si="26"/>
        <v>0</v>
      </c>
      <c r="EV32" s="10">
        <f t="shared" si="26"/>
        <v>0</v>
      </c>
      <c r="EW32" s="7">
        <f t="shared" si="26"/>
        <v>0</v>
      </c>
      <c r="EX32" s="11">
        <f t="shared" si="26"/>
        <v>0</v>
      </c>
      <c r="EY32" s="10">
        <f t="shared" si="26"/>
        <v>0</v>
      </c>
      <c r="EZ32" s="11">
        <f t="shared" si="26"/>
        <v>0</v>
      </c>
      <c r="FA32" s="10">
        <f t="shared" si="26"/>
        <v>0</v>
      </c>
      <c r="FB32" s="11">
        <f t="shared" si="26"/>
        <v>0</v>
      </c>
      <c r="FC32" s="10">
        <f t="shared" si="26"/>
        <v>0</v>
      </c>
      <c r="FD32" s="11">
        <f t="shared" si="26"/>
        <v>0</v>
      </c>
      <c r="FE32" s="10">
        <f t="shared" si="26"/>
        <v>0</v>
      </c>
      <c r="FF32" s="11">
        <f t="shared" si="26"/>
        <v>0</v>
      </c>
      <c r="FG32" s="10">
        <f t="shared" si="26"/>
        <v>0</v>
      </c>
      <c r="FH32" s="11">
        <f t="shared" si="26"/>
        <v>0</v>
      </c>
      <c r="FI32" s="10">
        <f t="shared" si="26"/>
        <v>0</v>
      </c>
      <c r="FJ32" s="7">
        <f aca="true" t="shared" si="27" ref="FJ32:GF32">SUM(FJ17:FJ31)</f>
        <v>0</v>
      </c>
      <c r="FK32" s="7">
        <f t="shared" si="27"/>
        <v>0</v>
      </c>
      <c r="FL32" s="11">
        <f t="shared" si="27"/>
        <v>0</v>
      </c>
      <c r="FM32" s="10">
        <f t="shared" si="27"/>
        <v>0</v>
      </c>
      <c r="FN32" s="11">
        <f t="shared" si="27"/>
        <v>0</v>
      </c>
      <c r="FO32" s="10">
        <f t="shared" si="27"/>
        <v>0</v>
      </c>
      <c r="FP32" s="11">
        <f t="shared" si="27"/>
        <v>0</v>
      </c>
      <c r="FQ32" s="10">
        <f t="shared" si="27"/>
        <v>0</v>
      </c>
      <c r="FR32" s="7">
        <f t="shared" si="27"/>
        <v>0</v>
      </c>
      <c r="FS32" s="11">
        <f t="shared" si="27"/>
        <v>0</v>
      </c>
      <c r="FT32" s="10">
        <f t="shared" si="27"/>
        <v>0</v>
      </c>
      <c r="FU32" s="11">
        <f t="shared" si="27"/>
        <v>0</v>
      </c>
      <c r="FV32" s="10">
        <f t="shared" si="27"/>
        <v>0</v>
      </c>
      <c r="FW32" s="11">
        <f t="shared" si="27"/>
        <v>0</v>
      </c>
      <c r="FX32" s="10">
        <f t="shared" si="27"/>
        <v>0</v>
      </c>
      <c r="FY32" s="11">
        <f t="shared" si="27"/>
        <v>0</v>
      </c>
      <c r="FZ32" s="10">
        <f t="shared" si="27"/>
        <v>0</v>
      </c>
      <c r="GA32" s="11">
        <f t="shared" si="27"/>
        <v>0</v>
      </c>
      <c r="GB32" s="10">
        <f t="shared" si="27"/>
        <v>0</v>
      </c>
      <c r="GC32" s="11">
        <f t="shared" si="27"/>
        <v>0</v>
      </c>
      <c r="GD32" s="10">
        <f t="shared" si="27"/>
        <v>0</v>
      </c>
      <c r="GE32" s="7">
        <f t="shared" si="27"/>
        <v>0</v>
      </c>
      <c r="GF32" s="7">
        <f t="shared" si="27"/>
        <v>0</v>
      </c>
    </row>
    <row r="33" spans="1:188" ht="19.5" customHeight="1">
      <c r="A33" s="13" t="s">
        <v>88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3"/>
      <c r="GF33" s="14"/>
    </row>
    <row r="34" spans="1:188" ht="12.75">
      <c r="A34" s="6"/>
      <c r="B34" s="6"/>
      <c r="C34" s="6"/>
      <c r="D34" s="6" t="s">
        <v>89</v>
      </c>
      <c r="E34" s="3" t="s">
        <v>90</v>
      </c>
      <c r="F34" s="6">
        <f aca="true" t="shared" si="28" ref="F34:F41">COUNTIF(U34:GD34,"e")</f>
        <v>1</v>
      </c>
      <c r="G34" s="6">
        <f aca="true" t="shared" si="29" ref="G34:G41">COUNTIF(U34:GD34,"z")</f>
        <v>1</v>
      </c>
      <c r="H34" s="6">
        <f aca="true" t="shared" si="30" ref="H34:H45">SUM(I34:Q34)</f>
        <v>90</v>
      </c>
      <c r="I34" s="6">
        <f aca="true" t="shared" si="31" ref="I34:I45">U34+AP34+BK34+CF34+DA34+DV34+EQ34+FL34</f>
        <v>45</v>
      </c>
      <c r="J34" s="6">
        <f aca="true" t="shared" si="32" ref="J34:J45">W34+AR34+BM34+CH34+DC34+DX34+ES34+FN34</f>
        <v>45</v>
      </c>
      <c r="K34" s="6">
        <f aca="true" t="shared" si="33" ref="K34:K45">Y34+AT34+BO34+CJ34+DE34+DZ34+EU34+FP34</f>
        <v>0</v>
      </c>
      <c r="L34" s="6">
        <f aca="true" t="shared" si="34" ref="L34:L45">AB34+AW34+BR34+CM34+DH34+EC34+EX34+FS34</f>
        <v>0</v>
      </c>
      <c r="M34" s="6">
        <f aca="true" t="shared" si="35" ref="M34:M45">AD34+AY34+BT34+CO34+DJ34+EE34+EZ34+FU34</f>
        <v>0</v>
      </c>
      <c r="N34" s="6">
        <f aca="true" t="shared" si="36" ref="N34:N45">AF34+BA34+BV34+CQ34+DL34+EG34+FB34+FW34</f>
        <v>0</v>
      </c>
      <c r="O34" s="6">
        <f aca="true" t="shared" si="37" ref="O34:O45">AH34+BC34+BX34+CS34+DN34+EI34+FD34+FY34</f>
        <v>0</v>
      </c>
      <c r="P34" s="6">
        <f aca="true" t="shared" si="38" ref="P34:P45">AJ34+BE34+BZ34+CU34+DP34+EK34+FF34+GA34</f>
        <v>0</v>
      </c>
      <c r="Q34" s="6">
        <f aca="true" t="shared" si="39" ref="Q34:Q45">AL34+BG34+CB34+CW34+DR34+EM34+FH34+GC34</f>
        <v>0</v>
      </c>
      <c r="R34" s="7">
        <f aca="true" t="shared" si="40" ref="R34:R45">AO34+BJ34+CE34+CZ34+DU34+EP34+FK34+GF34</f>
        <v>9</v>
      </c>
      <c r="S34" s="7">
        <f aca="true" t="shared" si="41" ref="S34:S45">AN34+BI34+CD34+CY34+DT34+EO34+FJ34+GE34</f>
        <v>0</v>
      </c>
      <c r="T34" s="7">
        <v>3.5</v>
      </c>
      <c r="U34" s="11">
        <v>45</v>
      </c>
      <c r="V34" s="10" t="s">
        <v>78</v>
      </c>
      <c r="W34" s="11">
        <v>45</v>
      </c>
      <c r="X34" s="10" t="s">
        <v>60</v>
      </c>
      <c r="Y34" s="11"/>
      <c r="Z34" s="10"/>
      <c r="AA34" s="7">
        <v>9</v>
      </c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aca="true" t="shared" si="42" ref="AO34:AO45">AA34+AN34</f>
        <v>9</v>
      </c>
      <c r="AP34" s="11"/>
      <c r="AQ34" s="10"/>
      <c r="AR34" s="11"/>
      <c r="AS34" s="10"/>
      <c r="AT34" s="11"/>
      <c r="AU34" s="10"/>
      <c r="AV34" s="7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aca="true" t="shared" si="43" ref="BJ34:BJ45">AV34+BI34</f>
        <v>0</v>
      </c>
      <c r="BK34" s="11"/>
      <c r="BL34" s="10"/>
      <c r="BM34" s="11"/>
      <c r="BN34" s="10"/>
      <c r="BO34" s="11"/>
      <c r="BP34" s="10"/>
      <c r="BQ34" s="7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aca="true" t="shared" si="44" ref="CE34:CE45">BQ34+CD34</f>
        <v>0</v>
      </c>
      <c r="CF34" s="11"/>
      <c r="CG34" s="10"/>
      <c r="CH34" s="11"/>
      <c r="CI34" s="10"/>
      <c r="CJ34" s="11"/>
      <c r="CK34" s="10"/>
      <c r="CL34" s="7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aca="true" t="shared" si="45" ref="CZ34:CZ45">CL34+CY34</f>
        <v>0</v>
      </c>
      <c r="DA34" s="11"/>
      <c r="DB34" s="10"/>
      <c r="DC34" s="11"/>
      <c r="DD34" s="10"/>
      <c r="DE34" s="11"/>
      <c r="DF34" s="10"/>
      <c r="DG34" s="7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aca="true" t="shared" si="46" ref="DU34:DU45">DG34+DT34</f>
        <v>0</v>
      </c>
      <c r="DV34" s="11"/>
      <c r="DW34" s="10"/>
      <c r="DX34" s="11"/>
      <c r="DY34" s="10"/>
      <c r="DZ34" s="11"/>
      <c r="EA34" s="10"/>
      <c r="EB34" s="7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aca="true" t="shared" si="47" ref="EP34:EP45">EB34+EO34</f>
        <v>0</v>
      </c>
      <c r="EQ34" s="11"/>
      <c r="ER34" s="10"/>
      <c r="ES34" s="11"/>
      <c r="ET34" s="10"/>
      <c r="EU34" s="11"/>
      <c r="EV34" s="10"/>
      <c r="EW34" s="7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aca="true" t="shared" si="48" ref="FK34:FK45">EW34+FJ34</f>
        <v>0</v>
      </c>
      <c r="FL34" s="11"/>
      <c r="FM34" s="10"/>
      <c r="FN34" s="11"/>
      <c r="FO34" s="10"/>
      <c r="FP34" s="11"/>
      <c r="FQ34" s="10"/>
      <c r="FR34" s="7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aca="true" t="shared" si="49" ref="GF34:GF45">FR34+GE34</f>
        <v>0</v>
      </c>
    </row>
    <row r="35" spans="1:188" ht="12.75">
      <c r="A35" s="6"/>
      <c r="B35" s="6"/>
      <c r="C35" s="6"/>
      <c r="D35" s="6" t="s">
        <v>91</v>
      </c>
      <c r="E35" s="3" t="s">
        <v>92</v>
      </c>
      <c r="F35" s="6">
        <f t="shared" si="28"/>
        <v>1</v>
      </c>
      <c r="G35" s="6">
        <f t="shared" si="29"/>
        <v>1</v>
      </c>
      <c r="H35" s="6">
        <f t="shared" si="30"/>
        <v>60</v>
      </c>
      <c r="I35" s="6">
        <f t="shared" si="31"/>
        <v>30</v>
      </c>
      <c r="J35" s="6">
        <f t="shared" si="32"/>
        <v>30</v>
      </c>
      <c r="K35" s="6">
        <f t="shared" si="33"/>
        <v>0</v>
      </c>
      <c r="L35" s="6">
        <f t="shared" si="34"/>
        <v>0</v>
      </c>
      <c r="M35" s="6">
        <f t="shared" si="35"/>
        <v>0</v>
      </c>
      <c r="N35" s="6">
        <f t="shared" si="36"/>
        <v>0</v>
      </c>
      <c r="O35" s="6">
        <f t="shared" si="37"/>
        <v>0</v>
      </c>
      <c r="P35" s="6">
        <f t="shared" si="38"/>
        <v>0</v>
      </c>
      <c r="Q35" s="6">
        <f t="shared" si="39"/>
        <v>0</v>
      </c>
      <c r="R35" s="7">
        <f t="shared" si="40"/>
        <v>6</v>
      </c>
      <c r="S35" s="7">
        <f t="shared" si="41"/>
        <v>0</v>
      </c>
      <c r="T35" s="7">
        <v>2.4</v>
      </c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2"/>
        <v>0</v>
      </c>
      <c r="AP35" s="11">
        <v>30</v>
      </c>
      <c r="AQ35" s="10" t="s">
        <v>78</v>
      </c>
      <c r="AR35" s="11">
        <v>30</v>
      </c>
      <c r="AS35" s="10" t="s">
        <v>60</v>
      </c>
      <c r="AT35" s="11"/>
      <c r="AU35" s="10"/>
      <c r="AV35" s="7">
        <v>6</v>
      </c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3"/>
        <v>6</v>
      </c>
      <c r="BK35" s="11"/>
      <c r="BL35" s="10"/>
      <c r="BM35" s="11"/>
      <c r="BN35" s="10"/>
      <c r="BO35" s="11"/>
      <c r="BP35" s="10"/>
      <c r="BQ35" s="7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4"/>
        <v>0</v>
      </c>
      <c r="CF35" s="11"/>
      <c r="CG35" s="10"/>
      <c r="CH35" s="11"/>
      <c r="CI35" s="10"/>
      <c r="CJ35" s="11"/>
      <c r="CK35" s="10"/>
      <c r="CL35" s="7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5"/>
        <v>0</v>
      </c>
      <c r="DA35" s="11"/>
      <c r="DB35" s="10"/>
      <c r="DC35" s="11"/>
      <c r="DD35" s="10"/>
      <c r="DE35" s="11"/>
      <c r="DF35" s="10"/>
      <c r="DG35" s="7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6"/>
        <v>0</v>
      </c>
      <c r="DV35" s="11"/>
      <c r="DW35" s="10"/>
      <c r="DX35" s="11"/>
      <c r="DY35" s="10"/>
      <c r="DZ35" s="11"/>
      <c r="EA35" s="10"/>
      <c r="EB35" s="7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7"/>
        <v>0</v>
      </c>
      <c r="EQ35" s="11"/>
      <c r="ER35" s="10"/>
      <c r="ES35" s="11"/>
      <c r="ET35" s="10"/>
      <c r="EU35" s="11"/>
      <c r="EV35" s="10"/>
      <c r="EW35" s="7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8"/>
        <v>0</v>
      </c>
      <c r="FL35" s="11"/>
      <c r="FM35" s="10"/>
      <c r="FN35" s="11"/>
      <c r="FO35" s="10"/>
      <c r="FP35" s="11"/>
      <c r="FQ35" s="10"/>
      <c r="FR35" s="7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9"/>
        <v>0</v>
      </c>
    </row>
    <row r="36" spans="1:188" ht="12.75">
      <c r="A36" s="6"/>
      <c r="B36" s="6"/>
      <c r="C36" s="6"/>
      <c r="D36" s="6" t="s">
        <v>93</v>
      </c>
      <c r="E36" s="3" t="s">
        <v>94</v>
      </c>
      <c r="F36" s="6">
        <f t="shared" si="28"/>
        <v>1</v>
      </c>
      <c r="G36" s="6">
        <f t="shared" si="29"/>
        <v>1</v>
      </c>
      <c r="H36" s="6">
        <f t="shared" si="30"/>
        <v>60</v>
      </c>
      <c r="I36" s="6">
        <f t="shared" si="31"/>
        <v>30</v>
      </c>
      <c r="J36" s="6">
        <f t="shared" si="32"/>
        <v>30</v>
      </c>
      <c r="K36" s="6">
        <f t="shared" si="33"/>
        <v>0</v>
      </c>
      <c r="L36" s="6">
        <f t="shared" si="34"/>
        <v>0</v>
      </c>
      <c r="M36" s="6">
        <f t="shared" si="35"/>
        <v>0</v>
      </c>
      <c r="N36" s="6">
        <f t="shared" si="36"/>
        <v>0</v>
      </c>
      <c r="O36" s="6">
        <f t="shared" si="37"/>
        <v>0</v>
      </c>
      <c r="P36" s="6">
        <f t="shared" si="38"/>
        <v>0</v>
      </c>
      <c r="Q36" s="6">
        <f t="shared" si="39"/>
        <v>0</v>
      </c>
      <c r="R36" s="7">
        <f t="shared" si="40"/>
        <v>5</v>
      </c>
      <c r="S36" s="7">
        <f t="shared" si="41"/>
        <v>0</v>
      </c>
      <c r="T36" s="7">
        <v>2.2</v>
      </c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2"/>
        <v>0</v>
      </c>
      <c r="AP36" s="11">
        <v>30</v>
      </c>
      <c r="AQ36" s="10" t="s">
        <v>78</v>
      </c>
      <c r="AR36" s="11">
        <v>30</v>
      </c>
      <c r="AS36" s="10" t="s">
        <v>60</v>
      </c>
      <c r="AT36" s="11"/>
      <c r="AU36" s="10"/>
      <c r="AV36" s="7">
        <v>5</v>
      </c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3"/>
        <v>5</v>
      </c>
      <c r="BK36" s="11"/>
      <c r="BL36" s="10"/>
      <c r="BM36" s="11"/>
      <c r="BN36" s="10"/>
      <c r="BO36" s="11"/>
      <c r="BP36" s="10"/>
      <c r="BQ36" s="7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4"/>
        <v>0</v>
      </c>
      <c r="CF36" s="11"/>
      <c r="CG36" s="10"/>
      <c r="CH36" s="11"/>
      <c r="CI36" s="10"/>
      <c r="CJ36" s="11"/>
      <c r="CK36" s="10"/>
      <c r="CL36" s="7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5"/>
        <v>0</v>
      </c>
      <c r="DA36" s="11"/>
      <c r="DB36" s="10"/>
      <c r="DC36" s="11"/>
      <c r="DD36" s="10"/>
      <c r="DE36" s="11"/>
      <c r="DF36" s="10"/>
      <c r="DG36" s="7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6"/>
        <v>0</v>
      </c>
      <c r="DV36" s="11"/>
      <c r="DW36" s="10"/>
      <c r="DX36" s="11"/>
      <c r="DY36" s="10"/>
      <c r="DZ36" s="11"/>
      <c r="EA36" s="10"/>
      <c r="EB36" s="7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7"/>
        <v>0</v>
      </c>
      <c r="EQ36" s="11"/>
      <c r="ER36" s="10"/>
      <c r="ES36" s="11"/>
      <c r="ET36" s="10"/>
      <c r="EU36" s="11"/>
      <c r="EV36" s="10"/>
      <c r="EW36" s="7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8"/>
        <v>0</v>
      </c>
      <c r="FL36" s="11"/>
      <c r="FM36" s="10"/>
      <c r="FN36" s="11"/>
      <c r="FO36" s="10"/>
      <c r="FP36" s="11"/>
      <c r="FQ36" s="10"/>
      <c r="FR36" s="7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9"/>
        <v>0</v>
      </c>
    </row>
    <row r="37" spans="1:188" ht="12.75">
      <c r="A37" s="6"/>
      <c r="B37" s="6"/>
      <c r="C37" s="6"/>
      <c r="D37" s="6" t="s">
        <v>95</v>
      </c>
      <c r="E37" s="3" t="s">
        <v>96</v>
      </c>
      <c r="F37" s="6">
        <f t="shared" si="28"/>
        <v>1</v>
      </c>
      <c r="G37" s="6">
        <f t="shared" si="29"/>
        <v>1</v>
      </c>
      <c r="H37" s="6">
        <f t="shared" si="30"/>
        <v>60</v>
      </c>
      <c r="I37" s="6">
        <f t="shared" si="31"/>
        <v>45</v>
      </c>
      <c r="J37" s="6">
        <f t="shared" si="32"/>
        <v>15</v>
      </c>
      <c r="K37" s="6">
        <f t="shared" si="33"/>
        <v>0</v>
      </c>
      <c r="L37" s="6">
        <f t="shared" si="34"/>
        <v>0</v>
      </c>
      <c r="M37" s="6">
        <f t="shared" si="35"/>
        <v>0</v>
      </c>
      <c r="N37" s="6">
        <f t="shared" si="36"/>
        <v>0</v>
      </c>
      <c r="O37" s="6">
        <f t="shared" si="37"/>
        <v>0</v>
      </c>
      <c r="P37" s="6">
        <f t="shared" si="38"/>
        <v>0</v>
      </c>
      <c r="Q37" s="6">
        <f t="shared" si="39"/>
        <v>0</v>
      </c>
      <c r="R37" s="7">
        <f t="shared" si="40"/>
        <v>6</v>
      </c>
      <c r="S37" s="7">
        <f t="shared" si="41"/>
        <v>0</v>
      </c>
      <c r="T37" s="7">
        <v>2.37</v>
      </c>
      <c r="U37" s="11"/>
      <c r="V37" s="10"/>
      <c r="W37" s="11"/>
      <c r="X37" s="10"/>
      <c r="Y37" s="11"/>
      <c r="Z37" s="10"/>
      <c r="AA37" s="7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2"/>
        <v>0</v>
      </c>
      <c r="AP37" s="11"/>
      <c r="AQ37" s="10"/>
      <c r="AR37" s="11"/>
      <c r="AS37" s="10"/>
      <c r="AT37" s="11"/>
      <c r="AU37" s="10"/>
      <c r="AV37" s="7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43"/>
        <v>0</v>
      </c>
      <c r="BK37" s="11">
        <v>45</v>
      </c>
      <c r="BL37" s="10" t="s">
        <v>78</v>
      </c>
      <c r="BM37" s="11">
        <v>15</v>
      </c>
      <c r="BN37" s="10" t="s">
        <v>60</v>
      </c>
      <c r="BO37" s="11"/>
      <c r="BP37" s="10"/>
      <c r="BQ37" s="7">
        <v>6</v>
      </c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4"/>
        <v>6</v>
      </c>
      <c r="CF37" s="11"/>
      <c r="CG37" s="10"/>
      <c r="CH37" s="11"/>
      <c r="CI37" s="10"/>
      <c r="CJ37" s="11"/>
      <c r="CK37" s="10"/>
      <c r="CL37" s="7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5"/>
        <v>0</v>
      </c>
      <c r="DA37" s="11"/>
      <c r="DB37" s="10"/>
      <c r="DC37" s="11"/>
      <c r="DD37" s="10"/>
      <c r="DE37" s="11"/>
      <c r="DF37" s="10"/>
      <c r="DG37" s="7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6"/>
        <v>0</v>
      </c>
      <c r="DV37" s="11"/>
      <c r="DW37" s="10"/>
      <c r="DX37" s="11"/>
      <c r="DY37" s="10"/>
      <c r="DZ37" s="11"/>
      <c r="EA37" s="10"/>
      <c r="EB37" s="7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7"/>
        <v>0</v>
      </c>
      <c r="EQ37" s="11"/>
      <c r="ER37" s="10"/>
      <c r="ES37" s="11"/>
      <c r="ET37" s="10"/>
      <c r="EU37" s="11"/>
      <c r="EV37" s="10"/>
      <c r="EW37" s="7"/>
      <c r="EX37" s="11"/>
      <c r="EY37" s="10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8"/>
        <v>0</v>
      </c>
      <c r="FL37" s="11"/>
      <c r="FM37" s="10"/>
      <c r="FN37" s="11"/>
      <c r="FO37" s="10"/>
      <c r="FP37" s="11"/>
      <c r="FQ37" s="10"/>
      <c r="FR37" s="7"/>
      <c r="FS37" s="11"/>
      <c r="FT37" s="10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9"/>
        <v>0</v>
      </c>
    </row>
    <row r="38" spans="1:188" ht="12.75">
      <c r="A38" s="6"/>
      <c r="B38" s="6"/>
      <c r="C38" s="6"/>
      <c r="D38" s="6" t="s">
        <v>97</v>
      </c>
      <c r="E38" s="3" t="s">
        <v>98</v>
      </c>
      <c r="F38" s="6">
        <f t="shared" si="28"/>
        <v>1</v>
      </c>
      <c r="G38" s="6">
        <f t="shared" si="29"/>
        <v>1</v>
      </c>
      <c r="H38" s="6">
        <f t="shared" si="30"/>
        <v>60</v>
      </c>
      <c r="I38" s="6">
        <f t="shared" si="31"/>
        <v>30</v>
      </c>
      <c r="J38" s="6">
        <f t="shared" si="32"/>
        <v>0</v>
      </c>
      <c r="K38" s="6">
        <f t="shared" si="33"/>
        <v>0</v>
      </c>
      <c r="L38" s="6">
        <f t="shared" si="34"/>
        <v>0</v>
      </c>
      <c r="M38" s="6">
        <f t="shared" si="35"/>
        <v>30</v>
      </c>
      <c r="N38" s="6">
        <f t="shared" si="36"/>
        <v>0</v>
      </c>
      <c r="O38" s="6">
        <f t="shared" si="37"/>
        <v>0</v>
      </c>
      <c r="P38" s="6">
        <f t="shared" si="38"/>
        <v>0</v>
      </c>
      <c r="Q38" s="6">
        <f t="shared" si="39"/>
        <v>0</v>
      </c>
      <c r="R38" s="7">
        <f t="shared" si="40"/>
        <v>7</v>
      </c>
      <c r="S38" s="7">
        <f t="shared" si="41"/>
        <v>3</v>
      </c>
      <c r="T38" s="7">
        <v>2.4</v>
      </c>
      <c r="U38" s="11"/>
      <c r="V38" s="10"/>
      <c r="W38" s="11"/>
      <c r="X38" s="10"/>
      <c r="Y38" s="11"/>
      <c r="Z38" s="10"/>
      <c r="AA38" s="7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42"/>
        <v>0</v>
      </c>
      <c r="AP38" s="11"/>
      <c r="AQ38" s="10"/>
      <c r="AR38" s="11"/>
      <c r="AS38" s="10"/>
      <c r="AT38" s="11"/>
      <c r="AU38" s="10"/>
      <c r="AV38" s="7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3"/>
        <v>0</v>
      </c>
      <c r="BK38" s="11"/>
      <c r="BL38" s="10"/>
      <c r="BM38" s="11"/>
      <c r="BN38" s="10"/>
      <c r="BO38" s="11"/>
      <c r="BP38" s="10"/>
      <c r="BQ38" s="7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4"/>
        <v>0</v>
      </c>
      <c r="CF38" s="11">
        <v>30</v>
      </c>
      <c r="CG38" s="10" t="s">
        <v>78</v>
      </c>
      <c r="CH38" s="11"/>
      <c r="CI38" s="10"/>
      <c r="CJ38" s="11"/>
      <c r="CK38" s="10"/>
      <c r="CL38" s="7">
        <v>4</v>
      </c>
      <c r="CM38" s="11"/>
      <c r="CN38" s="10"/>
      <c r="CO38" s="11">
        <v>30</v>
      </c>
      <c r="CP38" s="10" t="s">
        <v>60</v>
      </c>
      <c r="CQ38" s="11"/>
      <c r="CR38" s="10"/>
      <c r="CS38" s="11"/>
      <c r="CT38" s="10"/>
      <c r="CU38" s="11"/>
      <c r="CV38" s="10"/>
      <c r="CW38" s="11"/>
      <c r="CX38" s="10"/>
      <c r="CY38" s="7">
        <v>3</v>
      </c>
      <c r="CZ38" s="7">
        <f t="shared" si="45"/>
        <v>7</v>
      </c>
      <c r="DA38" s="11"/>
      <c r="DB38" s="10"/>
      <c r="DC38" s="11"/>
      <c r="DD38" s="10"/>
      <c r="DE38" s="11"/>
      <c r="DF38" s="10"/>
      <c r="DG38" s="7"/>
      <c r="DH38" s="11"/>
      <c r="DI38" s="10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6"/>
        <v>0</v>
      </c>
      <c r="DV38" s="11"/>
      <c r="DW38" s="10"/>
      <c r="DX38" s="11"/>
      <c r="DY38" s="10"/>
      <c r="DZ38" s="11"/>
      <c r="EA38" s="10"/>
      <c r="EB38" s="7"/>
      <c r="EC38" s="11"/>
      <c r="ED38" s="10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7"/>
        <v>0</v>
      </c>
      <c r="EQ38" s="11"/>
      <c r="ER38" s="10"/>
      <c r="ES38" s="11"/>
      <c r="ET38" s="10"/>
      <c r="EU38" s="11"/>
      <c r="EV38" s="10"/>
      <c r="EW38" s="7"/>
      <c r="EX38" s="11"/>
      <c r="EY38" s="10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8"/>
        <v>0</v>
      </c>
      <c r="FL38" s="11"/>
      <c r="FM38" s="10"/>
      <c r="FN38" s="11"/>
      <c r="FO38" s="10"/>
      <c r="FP38" s="11"/>
      <c r="FQ38" s="10"/>
      <c r="FR38" s="7"/>
      <c r="FS38" s="11"/>
      <c r="FT38" s="10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9"/>
        <v>0</v>
      </c>
    </row>
    <row r="39" spans="1:188" ht="12.75">
      <c r="A39" s="6"/>
      <c r="B39" s="6"/>
      <c r="C39" s="6"/>
      <c r="D39" s="6" t="s">
        <v>99</v>
      </c>
      <c r="E39" s="3" t="s">
        <v>100</v>
      </c>
      <c r="F39" s="6">
        <f t="shared" si="28"/>
        <v>1</v>
      </c>
      <c r="G39" s="6">
        <f t="shared" si="29"/>
        <v>1</v>
      </c>
      <c r="H39" s="6">
        <f t="shared" si="30"/>
        <v>75</v>
      </c>
      <c r="I39" s="6">
        <f t="shared" si="31"/>
        <v>45</v>
      </c>
      <c r="J39" s="6">
        <f t="shared" si="32"/>
        <v>30</v>
      </c>
      <c r="K39" s="6">
        <f t="shared" si="33"/>
        <v>0</v>
      </c>
      <c r="L39" s="6">
        <f t="shared" si="34"/>
        <v>0</v>
      </c>
      <c r="M39" s="6">
        <f t="shared" si="35"/>
        <v>0</v>
      </c>
      <c r="N39" s="6">
        <f t="shared" si="36"/>
        <v>0</v>
      </c>
      <c r="O39" s="6">
        <f t="shared" si="37"/>
        <v>0</v>
      </c>
      <c r="P39" s="6">
        <f t="shared" si="38"/>
        <v>0</v>
      </c>
      <c r="Q39" s="6">
        <f t="shared" si="39"/>
        <v>0</v>
      </c>
      <c r="R39" s="7">
        <f t="shared" si="40"/>
        <v>8</v>
      </c>
      <c r="S39" s="7">
        <f t="shared" si="41"/>
        <v>0</v>
      </c>
      <c r="T39" s="7">
        <v>2.8</v>
      </c>
      <c r="U39" s="11">
        <v>45</v>
      </c>
      <c r="V39" s="10" t="s">
        <v>78</v>
      </c>
      <c r="W39" s="11">
        <v>30</v>
      </c>
      <c r="X39" s="10" t="s">
        <v>60</v>
      </c>
      <c r="Y39" s="11"/>
      <c r="Z39" s="10"/>
      <c r="AA39" s="7">
        <v>8</v>
      </c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42"/>
        <v>8</v>
      </c>
      <c r="AP39" s="11"/>
      <c r="AQ39" s="10"/>
      <c r="AR39" s="11"/>
      <c r="AS39" s="10"/>
      <c r="AT39" s="11"/>
      <c r="AU39" s="10"/>
      <c r="AV39" s="7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43"/>
        <v>0</v>
      </c>
      <c r="BK39" s="11"/>
      <c r="BL39" s="10"/>
      <c r="BM39" s="11"/>
      <c r="BN39" s="10"/>
      <c r="BO39" s="11"/>
      <c r="BP39" s="10"/>
      <c r="BQ39" s="7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44"/>
        <v>0</v>
      </c>
      <c r="CF39" s="11"/>
      <c r="CG39" s="10"/>
      <c r="CH39" s="11"/>
      <c r="CI39" s="10"/>
      <c r="CJ39" s="11"/>
      <c r="CK39" s="10"/>
      <c r="CL39" s="7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5"/>
        <v>0</v>
      </c>
      <c r="DA39" s="11"/>
      <c r="DB39" s="10"/>
      <c r="DC39" s="11"/>
      <c r="DD39" s="10"/>
      <c r="DE39" s="11"/>
      <c r="DF39" s="10"/>
      <c r="DG39" s="7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6"/>
        <v>0</v>
      </c>
      <c r="DV39" s="11"/>
      <c r="DW39" s="10"/>
      <c r="DX39" s="11"/>
      <c r="DY39" s="10"/>
      <c r="DZ39" s="11"/>
      <c r="EA39" s="10"/>
      <c r="EB39" s="7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7"/>
        <v>0</v>
      </c>
      <c r="EQ39" s="11"/>
      <c r="ER39" s="10"/>
      <c r="ES39" s="11"/>
      <c r="ET39" s="10"/>
      <c r="EU39" s="11"/>
      <c r="EV39" s="10"/>
      <c r="EW39" s="7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8"/>
        <v>0</v>
      </c>
      <c r="FL39" s="11"/>
      <c r="FM39" s="10"/>
      <c r="FN39" s="11"/>
      <c r="FO39" s="10"/>
      <c r="FP39" s="11"/>
      <c r="FQ39" s="10"/>
      <c r="FR39" s="7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9"/>
        <v>0</v>
      </c>
    </row>
    <row r="40" spans="1:188" ht="12.75">
      <c r="A40" s="6"/>
      <c r="B40" s="6"/>
      <c r="C40" s="6"/>
      <c r="D40" s="6" t="s">
        <v>101</v>
      </c>
      <c r="E40" s="3" t="s">
        <v>102</v>
      </c>
      <c r="F40" s="6">
        <f t="shared" si="28"/>
        <v>1</v>
      </c>
      <c r="G40" s="6">
        <f t="shared" si="29"/>
        <v>1</v>
      </c>
      <c r="H40" s="6">
        <f t="shared" si="30"/>
        <v>75</v>
      </c>
      <c r="I40" s="6">
        <f t="shared" si="31"/>
        <v>30</v>
      </c>
      <c r="J40" s="6">
        <f t="shared" si="32"/>
        <v>0</v>
      </c>
      <c r="K40" s="6">
        <f t="shared" si="33"/>
        <v>0</v>
      </c>
      <c r="L40" s="6">
        <f t="shared" si="34"/>
        <v>0</v>
      </c>
      <c r="M40" s="6">
        <f t="shared" si="35"/>
        <v>45</v>
      </c>
      <c r="N40" s="6">
        <f t="shared" si="36"/>
        <v>0</v>
      </c>
      <c r="O40" s="6">
        <f t="shared" si="37"/>
        <v>0</v>
      </c>
      <c r="P40" s="6">
        <f t="shared" si="38"/>
        <v>0</v>
      </c>
      <c r="Q40" s="6">
        <f t="shared" si="39"/>
        <v>0</v>
      </c>
      <c r="R40" s="7">
        <f t="shared" si="40"/>
        <v>5</v>
      </c>
      <c r="S40" s="7">
        <f t="shared" si="41"/>
        <v>3</v>
      </c>
      <c r="T40" s="7">
        <v>2.7</v>
      </c>
      <c r="U40" s="11"/>
      <c r="V40" s="10"/>
      <c r="W40" s="11"/>
      <c r="X40" s="10"/>
      <c r="Y40" s="11"/>
      <c r="Z40" s="10"/>
      <c r="AA40" s="7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42"/>
        <v>0</v>
      </c>
      <c r="AP40" s="11">
        <v>30</v>
      </c>
      <c r="AQ40" s="10" t="s">
        <v>78</v>
      </c>
      <c r="AR40" s="11"/>
      <c r="AS40" s="10"/>
      <c r="AT40" s="11"/>
      <c r="AU40" s="10"/>
      <c r="AV40" s="7">
        <v>2</v>
      </c>
      <c r="AW40" s="11"/>
      <c r="AX40" s="10"/>
      <c r="AY40" s="11">
        <v>45</v>
      </c>
      <c r="AZ40" s="10" t="s">
        <v>60</v>
      </c>
      <c r="BA40" s="11"/>
      <c r="BB40" s="10"/>
      <c r="BC40" s="11"/>
      <c r="BD40" s="10"/>
      <c r="BE40" s="11"/>
      <c r="BF40" s="10"/>
      <c r="BG40" s="11"/>
      <c r="BH40" s="10"/>
      <c r="BI40" s="7">
        <v>3</v>
      </c>
      <c r="BJ40" s="7">
        <f t="shared" si="43"/>
        <v>5</v>
      </c>
      <c r="BK40" s="11"/>
      <c r="BL40" s="10"/>
      <c r="BM40" s="11"/>
      <c r="BN40" s="10"/>
      <c r="BO40" s="11"/>
      <c r="BP40" s="10"/>
      <c r="BQ40" s="7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44"/>
        <v>0</v>
      </c>
      <c r="CF40" s="11"/>
      <c r="CG40" s="10"/>
      <c r="CH40" s="11"/>
      <c r="CI40" s="10"/>
      <c r="CJ40" s="11"/>
      <c r="CK40" s="10"/>
      <c r="CL40" s="7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45"/>
        <v>0</v>
      </c>
      <c r="DA40" s="11"/>
      <c r="DB40" s="10"/>
      <c r="DC40" s="11"/>
      <c r="DD40" s="10"/>
      <c r="DE40" s="11"/>
      <c r="DF40" s="10"/>
      <c r="DG40" s="7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6"/>
        <v>0</v>
      </c>
      <c r="DV40" s="11"/>
      <c r="DW40" s="10"/>
      <c r="DX40" s="11"/>
      <c r="DY40" s="10"/>
      <c r="DZ40" s="11"/>
      <c r="EA40" s="10"/>
      <c r="EB40" s="7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7"/>
        <v>0</v>
      </c>
      <c r="EQ40" s="11"/>
      <c r="ER40" s="10"/>
      <c r="ES40" s="11"/>
      <c r="ET40" s="10"/>
      <c r="EU40" s="11"/>
      <c r="EV40" s="10"/>
      <c r="EW40" s="7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8"/>
        <v>0</v>
      </c>
      <c r="FL40" s="11"/>
      <c r="FM40" s="10"/>
      <c r="FN40" s="11"/>
      <c r="FO40" s="10"/>
      <c r="FP40" s="11"/>
      <c r="FQ40" s="10"/>
      <c r="FR40" s="7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9"/>
        <v>0</v>
      </c>
    </row>
    <row r="41" spans="1:188" ht="12.75">
      <c r="A41" s="6"/>
      <c r="B41" s="6"/>
      <c r="C41" s="6"/>
      <c r="D41" s="6" t="s">
        <v>103</v>
      </c>
      <c r="E41" s="3" t="s">
        <v>104</v>
      </c>
      <c r="F41" s="6">
        <f t="shared" si="28"/>
        <v>0</v>
      </c>
      <c r="G41" s="6">
        <f t="shared" si="29"/>
        <v>2</v>
      </c>
      <c r="H41" s="6">
        <f t="shared" si="30"/>
        <v>45</v>
      </c>
      <c r="I41" s="6">
        <f t="shared" si="31"/>
        <v>15</v>
      </c>
      <c r="J41" s="6">
        <f t="shared" si="32"/>
        <v>0</v>
      </c>
      <c r="K41" s="6">
        <f t="shared" si="33"/>
        <v>0</v>
      </c>
      <c r="L41" s="6">
        <f t="shared" si="34"/>
        <v>0</v>
      </c>
      <c r="M41" s="6">
        <f t="shared" si="35"/>
        <v>30</v>
      </c>
      <c r="N41" s="6">
        <f t="shared" si="36"/>
        <v>0</v>
      </c>
      <c r="O41" s="6">
        <f t="shared" si="37"/>
        <v>0</v>
      </c>
      <c r="P41" s="6">
        <f t="shared" si="38"/>
        <v>0</v>
      </c>
      <c r="Q41" s="6">
        <f t="shared" si="39"/>
        <v>0</v>
      </c>
      <c r="R41" s="7">
        <f t="shared" si="40"/>
        <v>3</v>
      </c>
      <c r="S41" s="7">
        <f t="shared" si="41"/>
        <v>2</v>
      </c>
      <c r="T41" s="7">
        <v>1.77</v>
      </c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42"/>
        <v>0</v>
      </c>
      <c r="AP41" s="11">
        <v>15</v>
      </c>
      <c r="AQ41" s="10" t="s">
        <v>60</v>
      </c>
      <c r="AR41" s="11"/>
      <c r="AS41" s="10"/>
      <c r="AT41" s="11"/>
      <c r="AU41" s="10"/>
      <c r="AV41" s="7">
        <v>1</v>
      </c>
      <c r="AW41" s="11"/>
      <c r="AX41" s="10"/>
      <c r="AY41" s="11">
        <v>30</v>
      </c>
      <c r="AZ41" s="10" t="s">
        <v>60</v>
      </c>
      <c r="BA41" s="11"/>
      <c r="BB41" s="10"/>
      <c r="BC41" s="11"/>
      <c r="BD41" s="10"/>
      <c r="BE41" s="11"/>
      <c r="BF41" s="10"/>
      <c r="BG41" s="11"/>
      <c r="BH41" s="10"/>
      <c r="BI41" s="7">
        <v>2</v>
      </c>
      <c r="BJ41" s="7">
        <f t="shared" si="43"/>
        <v>3</v>
      </c>
      <c r="BK41" s="11"/>
      <c r="BL41" s="10"/>
      <c r="BM41" s="11"/>
      <c r="BN41" s="10"/>
      <c r="BO41" s="11"/>
      <c r="BP41" s="10"/>
      <c r="BQ41" s="7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44"/>
        <v>0</v>
      </c>
      <c r="CF41" s="11"/>
      <c r="CG41" s="10"/>
      <c r="CH41" s="11"/>
      <c r="CI41" s="10"/>
      <c r="CJ41" s="11"/>
      <c r="CK41" s="10"/>
      <c r="CL41" s="7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45"/>
        <v>0</v>
      </c>
      <c r="DA41" s="11"/>
      <c r="DB41" s="10"/>
      <c r="DC41" s="11"/>
      <c r="DD41" s="10"/>
      <c r="DE41" s="11"/>
      <c r="DF41" s="10"/>
      <c r="DG41" s="7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46"/>
        <v>0</v>
      </c>
      <c r="DV41" s="11"/>
      <c r="DW41" s="10"/>
      <c r="DX41" s="11"/>
      <c r="DY41" s="10"/>
      <c r="DZ41" s="11"/>
      <c r="EA41" s="10"/>
      <c r="EB41" s="7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47"/>
        <v>0</v>
      </c>
      <c r="EQ41" s="11"/>
      <c r="ER41" s="10"/>
      <c r="ES41" s="11"/>
      <c r="ET41" s="10"/>
      <c r="EU41" s="11"/>
      <c r="EV41" s="10"/>
      <c r="EW41" s="7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48"/>
        <v>0</v>
      </c>
      <c r="FL41" s="11"/>
      <c r="FM41" s="10"/>
      <c r="FN41" s="11"/>
      <c r="FO41" s="10"/>
      <c r="FP41" s="11"/>
      <c r="FQ41" s="10"/>
      <c r="FR41" s="7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49"/>
        <v>0</v>
      </c>
    </row>
    <row r="42" spans="1:188" ht="12.75">
      <c r="A42" s="6">
        <v>1</v>
      </c>
      <c r="B42" s="6">
        <v>1</v>
      </c>
      <c r="C42" s="6"/>
      <c r="D42" s="6"/>
      <c r="E42" s="3" t="s">
        <v>105</v>
      </c>
      <c r="F42" s="6">
        <f>$B$42*COUNTIF(U42:GD42,"e")</f>
        <v>0</v>
      </c>
      <c r="G42" s="6">
        <f>$B$42*COUNTIF(U42:GD42,"z")</f>
        <v>1</v>
      </c>
      <c r="H42" s="6">
        <f t="shared" si="30"/>
        <v>30</v>
      </c>
      <c r="I42" s="6">
        <f t="shared" si="31"/>
        <v>30</v>
      </c>
      <c r="J42" s="6">
        <f t="shared" si="32"/>
        <v>0</v>
      </c>
      <c r="K42" s="6">
        <f t="shared" si="33"/>
        <v>0</v>
      </c>
      <c r="L42" s="6">
        <f t="shared" si="34"/>
        <v>0</v>
      </c>
      <c r="M42" s="6">
        <f t="shared" si="35"/>
        <v>0</v>
      </c>
      <c r="N42" s="6">
        <f t="shared" si="36"/>
        <v>0</v>
      </c>
      <c r="O42" s="6">
        <f t="shared" si="37"/>
        <v>0</v>
      </c>
      <c r="P42" s="6">
        <f t="shared" si="38"/>
        <v>0</v>
      </c>
      <c r="Q42" s="6">
        <f t="shared" si="39"/>
        <v>0</v>
      </c>
      <c r="R42" s="7">
        <f t="shared" si="40"/>
        <v>2</v>
      </c>
      <c r="S42" s="7">
        <f t="shared" si="41"/>
        <v>0</v>
      </c>
      <c r="T42" s="7">
        <f>$B$42*1.1</f>
        <v>1.1</v>
      </c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42"/>
        <v>0</v>
      </c>
      <c r="AP42" s="11"/>
      <c r="AQ42" s="10"/>
      <c r="AR42" s="11"/>
      <c r="AS42" s="10"/>
      <c r="AT42" s="11"/>
      <c r="AU42" s="10"/>
      <c r="AV42" s="7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43"/>
        <v>0</v>
      </c>
      <c r="BK42" s="11">
        <f>$B$42*30</f>
        <v>30</v>
      </c>
      <c r="BL42" s="10" t="s">
        <v>60</v>
      </c>
      <c r="BM42" s="11"/>
      <c r="BN42" s="10"/>
      <c r="BO42" s="11"/>
      <c r="BP42" s="10"/>
      <c r="BQ42" s="7">
        <f>$B$42*2</f>
        <v>2</v>
      </c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44"/>
        <v>2</v>
      </c>
      <c r="CF42" s="11"/>
      <c r="CG42" s="10"/>
      <c r="CH42" s="11"/>
      <c r="CI42" s="10"/>
      <c r="CJ42" s="11"/>
      <c r="CK42" s="10"/>
      <c r="CL42" s="7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45"/>
        <v>0</v>
      </c>
      <c r="DA42" s="11"/>
      <c r="DB42" s="10"/>
      <c r="DC42" s="11"/>
      <c r="DD42" s="10"/>
      <c r="DE42" s="11"/>
      <c r="DF42" s="10"/>
      <c r="DG42" s="7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46"/>
        <v>0</v>
      </c>
      <c r="DV42" s="11"/>
      <c r="DW42" s="10"/>
      <c r="DX42" s="11"/>
      <c r="DY42" s="10"/>
      <c r="DZ42" s="11"/>
      <c r="EA42" s="10"/>
      <c r="EB42" s="7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47"/>
        <v>0</v>
      </c>
      <c r="EQ42" s="11"/>
      <c r="ER42" s="10"/>
      <c r="ES42" s="11"/>
      <c r="ET42" s="10"/>
      <c r="EU42" s="11"/>
      <c r="EV42" s="10"/>
      <c r="EW42" s="7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48"/>
        <v>0</v>
      </c>
      <c r="FL42" s="11"/>
      <c r="FM42" s="10"/>
      <c r="FN42" s="11"/>
      <c r="FO42" s="10"/>
      <c r="FP42" s="11"/>
      <c r="FQ42" s="10"/>
      <c r="FR42" s="7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49"/>
        <v>0</v>
      </c>
    </row>
    <row r="43" spans="1:188" ht="12.75">
      <c r="A43" s="6"/>
      <c r="B43" s="6"/>
      <c r="C43" s="6"/>
      <c r="D43" s="6" t="s">
        <v>106</v>
      </c>
      <c r="E43" s="3" t="s">
        <v>107</v>
      </c>
      <c r="F43" s="6">
        <f>COUNTIF(U43:GD43,"e")</f>
        <v>1</v>
      </c>
      <c r="G43" s="6">
        <f>COUNTIF(U43:GD43,"z")</f>
        <v>1</v>
      </c>
      <c r="H43" s="6">
        <f t="shared" si="30"/>
        <v>60</v>
      </c>
      <c r="I43" s="6">
        <f t="shared" si="31"/>
        <v>45</v>
      </c>
      <c r="J43" s="6">
        <f t="shared" si="32"/>
        <v>15</v>
      </c>
      <c r="K43" s="6">
        <f t="shared" si="33"/>
        <v>0</v>
      </c>
      <c r="L43" s="6">
        <f t="shared" si="34"/>
        <v>0</v>
      </c>
      <c r="M43" s="6">
        <f t="shared" si="35"/>
        <v>0</v>
      </c>
      <c r="N43" s="6">
        <f t="shared" si="36"/>
        <v>0</v>
      </c>
      <c r="O43" s="6">
        <f t="shared" si="37"/>
        <v>0</v>
      </c>
      <c r="P43" s="6">
        <f t="shared" si="38"/>
        <v>0</v>
      </c>
      <c r="Q43" s="6">
        <f t="shared" si="39"/>
        <v>0</v>
      </c>
      <c r="R43" s="7">
        <f t="shared" si="40"/>
        <v>5</v>
      </c>
      <c r="S43" s="7">
        <f t="shared" si="41"/>
        <v>0</v>
      </c>
      <c r="T43" s="7">
        <v>2.27</v>
      </c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42"/>
        <v>0</v>
      </c>
      <c r="AP43" s="11">
        <v>45</v>
      </c>
      <c r="AQ43" s="10" t="s">
        <v>78</v>
      </c>
      <c r="AR43" s="11">
        <v>15</v>
      </c>
      <c r="AS43" s="10" t="s">
        <v>60</v>
      </c>
      <c r="AT43" s="11"/>
      <c r="AU43" s="10"/>
      <c r="AV43" s="7">
        <v>5</v>
      </c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43"/>
        <v>5</v>
      </c>
      <c r="BK43" s="11"/>
      <c r="BL43" s="10"/>
      <c r="BM43" s="11"/>
      <c r="BN43" s="10"/>
      <c r="BO43" s="11"/>
      <c r="BP43" s="10"/>
      <c r="BQ43" s="7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44"/>
        <v>0</v>
      </c>
      <c r="CF43" s="11"/>
      <c r="CG43" s="10"/>
      <c r="CH43" s="11"/>
      <c r="CI43" s="10"/>
      <c r="CJ43" s="11"/>
      <c r="CK43" s="10"/>
      <c r="CL43" s="7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45"/>
        <v>0</v>
      </c>
      <c r="DA43" s="11"/>
      <c r="DB43" s="10"/>
      <c r="DC43" s="11"/>
      <c r="DD43" s="10"/>
      <c r="DE43" s="11"/>
      <c r="DF43" s="10"/>
      <c r="DG43" s="7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46"/>
        <v>0</v>
      </c>
      <c r="DV43" s="11"/>
      <c r="DW43" s="10"/>
      <c r="DX43" s="11"/>
      <c r="DY43" s="10"/>
      <c r="DZ43" s="11"/>
      <c r="EA43" s="10"/>
      <c r="EB43" s="7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47"/>
        <v>0</v>
      </c>
      <c r="EQ43" s="11"/>
      <c r="ER43" s="10"/>
      <c r="ES43" s="11"/>
      <c r="ET43" s="10"/>
      <c r="EU43" s="11"/>
      <c r="EV43" s="10"/>
      <c r="EW43" s="7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48"/>
        <v>0</v>
      </c>
      <c r="FL43" s="11"/>
      <c r="FM43" s="10"/>
      <c r="FN43" s="11"/>
      <c r="FO43" s="10"/>
      <c r="FP43" s="11"/>
      <c r="FQ43" s="10"/>
      <c r="FR43" s="7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49"/>
        <v>0</v>
      </c>
    </row>
    <row r="44" spans="1:188" ht="12.75">
      <c r="A44" s="6"/>
      <c r="B44" s="6"/>
      <c r="C44" s="6"/>
      <c r="D44" s="6" t="s">
        <v>108</v>
      </c>
      <c r="E44" s="3" t="s">
        <v>109</v>
      </c>
      <c r="F44" s="6">
        <f>COUNTIF(U44:GD44,"e")</f>
        <v>1</v>
      </c>
      <c r="G44" s="6">
        <f>COUNTIF(U44:GD44,"z")</f>
        <v>1</v>
      </c>
      <c r="H44" s="6">
        <f t="shared" si="30"/>
        <v>90</v>
      </c>
      <c r="I44" s="6">
        <f t="shared" si="31"/>
        <v>30</v>
      </c>
      <c r="J44" s="6">
        <f t="shared" si="32"/>
        <v>0</v>
      </c>
      <c r="K44" s="6">
        <f t="shared" si="33"/>
        <v>0</v>
      </c>
      <c r="L44" s="6">
        <f t="shared" si="34"/>
        <v>0</v>
      </c>
      <c r="M44" s="6">
        <f t="shared" si="35"/>
        <v>60</v>
      </c>
      <c r="N44" s="6">
        <f t="shared" si="36"/>
        <v>0</v>
      </c>
      <c r="O44" s="6">
        <f t="shared" si="37"/>
        <v>0</v>
      </c>
      <c r="P44" s="6">
        <f t="shared" si="38"/>
        <v>0</v>
      </c>
      <c r="Q44" s="6">
        <f t="shared" si="39"/>
        <v>0</v>
      </c>
      <c r="R44" s="7">
        <f t="shared" si="40"/>
        <v>8</v>
      </c>
      <c r="S44" s="7">
        <f t="shared" si="41"/>
        <v>4</v>
      </c>
      <c r="T44" s="7">
        <v>3.5</v>
      </c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42"/>
        <v>0</v>
      </c>
      <c r="AP44" s="11"/>
      <c r="AQ44" s="10"/>
      <c r="AR44" s="11"/>
      <c r="AS44" s="10"/>
      <c r="AT44" s="11"/>
      <c r="AU44" s="10"/>
      <c r="AV44" s="7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43"/>
        <v>0</v>
      </c>
      <c r="BK44" s="11">
        <v>30</v>
      </c>
      <c r="BL44" s="10" t="s">
        <v>78</v>
      </c>
      <c r="BM44" s="11"/>
      <c r="BN44" s="10"/>
      <c r="BO44" s="11"/>
      <c r="BP44" s="10"/>
      <c r="BQ44" s="7">
        <v>4</v>
      </c>
      <c r="BR44" s="11"/>
      <c r="BS44" s="10"/>
      <c r="BT44" s="11">
        <v>60</v>
      </c>
      <c r="BU44" s="10" t="s">
        <v>60</v>
      </c>
      <c r="BV44" s="11"/>
      <c r="BW44" s="10"/>
      <c r="BX44" s="11"/>
      <c r="BY44" s="10"/>
      <c r="BZ44" s="11"/>
      <c r="CA44" s="10"/>
      <c r="CB44" s="11"/>
      <c r="CC44" s="10"/>
      <c r="CD44" s="7">
        <v>4</v>
      </c>
      <c r="CE44" s="7">
        <f t="shared" si="44"/>
        <v>8</v>
      </c>
      <c r="CF44" s="11"/>
      <c r="CG44" s="10"/>
      <c r="CH44" s="11"/>
      <c r="CI44" s="10"/>
      <c r="CJ44" s="11"/>
      <c r="CK44" s="10"/>
      <c r="CL44" s="7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45"/>
        <v>0</v>
      </c>
      <c r="DA44" s="11"/>
      <c r="DB44" s="10"/>
      <c r="DC44" s="11"/>
      <c r="DD44" s="10"/>
      <c r="DE44" s="11"/>
      <c r="DF44" s="10"/>
      <c r="DG44" s="7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46"/>
        <v>0</v>
      </c>
      <c r="DV44" s="11"/>
      <c r="DW44" s="10"/>
      <c r="DX44" s="11"/>
      <c r="DY44" s="10"/>
      <c r="DZ44" s="11"/>
      <c r="EA44" s="10"/>
      <c r="EB44" s="7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47"/>
        <v>0</v>
      </c>
      <c r="EQ44" s="11"/>
      <c r="ER44" s="10"/>
      <c r="ES44" s="11"/>
      <c r="ET44" s="10"/>
      <c r="EU44" s="11"/>
      <c r="EV44" s="10"/>
      <c r="EW44" s="7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48"/>
        <v>0</v>
      </c>
      <c r="FL44" s="11"/>
      <c r="FM44" s="10"/>
      <c r="FN44" s="11"/>
      <c r="FO44" s="10"/>
      <c r="FP44" s="11"/>
      <c r="FQ44" s="10"/>
      <c r="FR44" s="7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49"/>
        <v>0</v>
      </c>
    </row>
    <row r="45" spans="1:188" ht="12.75">
      <c r="A45" s="6"/>
      <c r="B45" s="6"/>
      <c r="C45" s="6"/>
      <c r="D45" s="6" t="s">
        <v>110</v>
      </c>
      <c r="E45" s="3" t="s">
        <v>111</v>
      </c>
      <c r="F45" s="6">
        <f>COUNTIF(U45:GD45,"e")</f>
        <v>0</v>
      </c>
      <c r="G45" s="6">
        <f>COUNTIF(U45:GD45,"z")</f>
        <v>1</v>
      </c>
      <c r="H45" s="6">
        <f t="shared" si="30"/>
        <v>30</v>
      </c>
      <c r="I45" s="6">
        <f t="shared" si="31"/>
        <v>0</v>
      </c>
      <c r="J45" s="6">
        <f t="shared" si="32"/>
        <v>0</v>
      </c>
      <c r="K45" s="6">
        <f t="shared" si="33"/>
        <v>0</v>
      </c>
      <c r="L45" s="6">
        <f t="shared" si="34"/>
        <v>0</v>
      </c>
      <c r="M45" s="6">
        <f t="shared" si="35"/>
        <v>30</v>
      </c>
      <c r="N45" s="6">
        <f t="shared" si="36"/>
        <v>0</v>
      </c>
      <c r="O45" s="6">
        <f t="shared" si="37"/>
        <v>0</v>
      </c>
      <c r="P45" s="6">
        <f t="shared" si="38"/>
        <v>0</v>
      </c>
      <c r="Q45" s="6">
        <f t="shared" si="39"/>
        <v>0</v>
      </c>
      <c r="R45" s="7">
        <f t="shared" si="40"/>
        <v>3</v>
      </c>
      <c r="S45" s="7">
        <f t="shared" si="41"/>
        <v>3</v>
      </c>
      <c r="T45" s="7">
        <v>1.3</v>
      </c>
      <c r="U45" s="11"/>
      <c r="V45" s="10"/>
      <c r="W45" s="11"/>
      <c r="X45" s="10"/>
      <c r="Y45" s="11"/>
      <c r="Z45" s="10"/>
      <c r="AA45" s="7"/>
      <c r="AB45" s="11"/>
      <c r="AC45" s="10"/>
      <c r="AD45" s="11">
        <v>30</v>
      </c>
      <c r="AE45" s="10" t="s">
        <v>60</v>
      </c>
      <c r="AF45" s="11"/>
      <c r="AG45" s="10"/>
      <c r="AH45" s="11"/>
      <c r="AI45" s="10"/>
      <c r="AJ45" s="11"/>
      <c r="AK45" s="10"/>
      <c r="AL45" s="11"/>
      <c r="AM45" s="10"/>
      <c r="AN45" s="7">
        <v>3</v>
      </c>
      <c r="AO45" s="7">
        <f t="shared" si="42"/>
        <v>3</v>
      </c>
      <c r="AP45" s="11"/>
      <c r="AQ45" s="10"/>
      <c r="AR45" s="11"/>
      <c r="AS45" s="10"/>
      <c r="AT45" s="11"/>
      <c r="AU45" s="10"/>
      <c r="AV45" s="7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43"/>
        <v>0</v>
      </c>
      <c r="BK45" s="11"/>
      <c r="BL45" s="10"/>
      <c r="BM45" s="11"/>
      <c r="BN45" s="10"/>
      <c r="BO45" s="11"/>
      <c r="BP45" s="10"/>
      <c r="BQ45" s="7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44"/>
        <v>0</v>
      </c>
      <c r="CF45" s="11"/>
      <c r="CG45" s="10"/>
      <c r="CH45" s="11"/>
      <c r="CI45" s="10"/>
      <c r="CJ45" s="11"/>
      <c r="CK45" s="10"/>
      <c r="CL45" s="7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45"/>
        <v>0</v>
      </c>
      <c r="DA45" s="11"/>
      <c r="DB45" s="10"/>
      <c r="DC45" s="11"/>
      <c r="DD45" s="10"/>
      <c r="DE45" s="11"/>
      <c r="DF45" s="10"/>
      <c r="DG45" s="7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46"/>
        <v>0</v>
      </c>
      <c r="DV45" s="11"/>
      <c r="DW45" s="10"/>
      <c r="DX45" s="11"/>
      <c r="DY45" s="10"/>
      <c r="DZ45" s="11"/>
      <c r="EA45" s="10"/>
      <c r="EB45" s="7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47"/>
        <v>0</v>
      </c>
      <c r="EQ45" s="11"/>
      <c r="ER45" s="10"/>
      <c r="ES45" s="11"/>
      <c r="ET45" s="10"/>
      <c r="EU45" s="11"/>
      <c r="EV45" s="10"/>
      <c r="EW45" s="7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48"/>
        <v>0</v>
      </c>
      <c r="FL45" s="11"/>
      <c r="FM45" s="10"/>
      <c r="FN45" s="11"/>
      <c r="FO45" s="10"/>
      <c r="FP45" s="11"/>
      <c r="FQ45" s="10"/>
      <c r="FR45" s="7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49"/>
        <v>0</v>
      </c>
    </row>
    <row r="46" spans="1:188" ht="15.75" customHeight="1">
      <c r="A46" s="6"/>
      <c r="B46" s="6"/>
      <c r="C46" s="6"/>
      <c r="D46" s="6"/>
      <c r="E46" s="6" t="s">
        <v>87</v>
      </c>
      <c r="F46" s="6">
        <f aca="true" t="shared" si="50" ref="F46:AK46">SUM(F34:F45)</f>
        <v>9</v>
      </c>
      <c r="G46" s="6">
        <f t="shared" si="50"/>
        <v>13</v>
      </c>
      <c r="H46" s="6">
        <f t="shared" si="50"/>
        <v>735</v>
      </c>
      <c r="I46" s="6">
        <f t="shared" si="50"/>
        <v>375</v>
      </c>
      <c r="J46" s="6">
        <f t="shared" si="50"/>
        <v>165</v>
      </c>
      <c r="K46" s="6">
        <f t="shared" si="50"/>
        <v>0</v>
      </c>
      <c r="L46" s="6">
        <f t="shared" si="50"/>
        <v>0</v>
      </c>
      <c r="M46" s="6">
        <f t="shared" si="50"/>
        <v>195</v>
      </c>
      <c r="N46" s="6">
        <f t="shared" si="50"/>
        <v>0</v>
      </c>
      <c r="O46" s="6">
        <f t="shared" si="50"/>
        <v>0</v>
      </c>
      <c r="P46" s="6">
        <f t="shared" si="50"/>
        <v>0</v>
      </c>
      <c r="Q46" s="6">
        <f t="shared" si="50"/>
        <v>0</v>
      </c>
      <c r="R46" s="7">
        <f t="shared" si="50"/>
        <v>67</v>
      </c>
      <c r="S46" s="7">
        <f t="shared" si="50"/>
        <v>15</v>
      </c>
      <c r="T46" s="7">
        <f t="shared" si="50"/>
        <v>28.310000000000002</v>
      </c>
      <c r="U46" s="11">
        <f t="shared" si="50"/>
        <v>90</v>
      </c>
      <c r="V46" s="10">
        <f t="shared" si="50"/>
        <v>0</v>
      </c>
      <c r="W46" s="11">
        <f t="shared" si="50"/>
        <v>75</v>
      </c>
      <c r="X46" s="10">
        <f t="shared" si="50"/>
        <v>0</v>
      </c>
      <c r="Y46" s="11">
        <f t="shared" si="50"/>
        <v>0</v>
      </c>
      <c r="Z46" s="10">
        <f t="shared" si="50"/>
        <v>0</v>
      </c>
      <c r="AA46" s="7">
        <f t="shared" si="50"/>
        <v>17</v>
      </c>
      <c r="AB46" s="11">
        <f t="shared" si="50"/>
        <v>0</v>
      </c>
      <c r="AC46" s="10">
        <f t="shared" si="50"/>
        <v>0</v>
      </c>
      <c r="AD46" s="11">
        <f t="shared" si="50"/>
        <v>30</v>
      </c>
      <c r="AE46" s="10">
        <f t="shared" si="50"/>
        <v>0</v>
      </c>
      <c r="AF46" s="11">
        <f t="shared" si="50"/>
        <v>0</v>
      </c>
      <c r="AG46" s="10">
        <f t="shared" si="50"/>
        <v>0</v>
      </c>
      <c r="AH46" s="11">
        <f t="shared" si="50"/>
        <v>0</v>
      </c>
      <c r="AI46" s="10">
        <f t="shared" si="50"/>
        <v>0</v>
      </c>
      <c r="AJ46" s="11">
        <f t="shared" si="50"/>
        <v>0</v>
      </c>
      <c r="AK46" s="10">
        <f t="shared" si="50"/>
        <v>0</v>
      </c>
      <c r="AL46" s="11">
        <f aca="true" t="shared" si="51" ref="AL46:BQ46">SUM(AL34:AL45)</f>
        <v>0</v>
      </c>
      <c r="AM46" s="10">
        <f t="shared" si="51"/>
        <v>0</v>
      </c>
      <c r="AN46" s="7">
        <f t="shared" si="51"/>
        <v>3</v>
      </c>
      <c r="AO46" s="7">
        <f t="shared" si="51"/>
        <v>20</v>
      </c>
      <c r="AP46" s="11">
        <f t="shared" si="51"/>
        <v>150</v>
      </c>
      <c r="AQ46" s="10">
        <f t="shared" si="51"/>
        <v>0</v>
      </c>
      <c r="AR46" s="11">
        <f t="shared" si="51"/>
        <v>75</v>
      </c>
      <c r="AS46" s="10">
        <f t="shared" si="51"/>
        <v>0</v>
      </c>
      <c r="AT46" s="11">
        <f t="shared" si="51"/>
        <v>0</v>
      </c>
      <c r="AU46" s="10">
        <f t="shared" si="51"/>
        <v>0</v>
      </c>
      <c r="AV46" s="7">
        <f t="shared" si="51"/>
        <v>19</v>
      </c>
      <c r="AW46" s="11">
        <f t="shared" si="51"/>
        <v>0</v>
      </c>
      <c r="AX46" s="10">
        <f t="shared" si="51"/>
        <v>0</v>
      </c>
      <c r="AY46" s="11">
        <f t="shared" si="51"/>
        <v>75</v>
      </c>
      <c r="AZ46" s="10">
        <f t="shared" si="51"/>
        <v>0</v>
      </c>
      <c r="BA46" s="11">
        <f t="shared" si="51"/>
        <v>0</v>
      </c>
      <c r="BB46" s="10">
        <f t="shared" si="51"/>
        <v>0</v>
      </c>
      <c r="BC46" s="11">
        <f t="shared" si="51"/>
        <v>0</v>
      </c>
      <c r="BD46" s="10">
        <f t="shared" si="51"/>
        <v>0</v>
      </c>
      <c r="BE46" s="11">
        <f t="shared" si="51"/>
        <v>0</v>
      </c>
      <c r="BF46" s="10">
        <f t="shared" si="51"/>
        <v>0</v>
      </c>
      <c r="BG46" s="11">
        <f t="shared" si="51"/>
        <v>0</v>
      </c>
      <c r="BH46" s="10">
        <f t="shared" si="51"/>
        <v>0</v>
      </c>
      <c r="BI46" s="7">
        <f t="shared" si="51"/>
        <v>5</v>
      </c>
      <c r="BJ46" s="7">
        <f t="shared" si="51"/>
        <v>24</v>
      </c>
      <c r="BK46" s="11">
        <f t="shared" si="51"/>
        <v>105</v>
      </c>
      <c r="BL46" s="10">
        <f t="shared" si="51"/>
        <v>0</v>
      </c>
      <c r="BM46" s="11">
        <f t="shared" si="51"/>
        <v>15</v>
      </c>
      <c r="BN46" s="10">
        <f t="shared" si="51"/>
        <v>0</v>
      </c>
      <c r="BO46" s="11">
        <f t="shared" si="51"/>
        <v>0</v>
      </c>
      <c r="BP46" s="10">
        <f t="shared" si="51"/>
        <v>0</v>
      </c>
      <c r="BQ46" s="7">
        <f t="shared" si="51"/>
        <v>12</v>
      </c>
      <c r="BR46" s="11">
        <f aca="true" t="shared" si="52" ref="BR46:CW46">SUM(BR34:BR45)</f>
        <v>0</v>
      </c>
      <c r="BS46" s="10">
        <f t="shared" si="52"/>
        <v>0</v>
      </c>
      <c r="BT46" s="11">
        <f t="shared" si="52"/>
        <v>60</v>
      </c>
      <c r="BU46" s="10">
        <f t="shared" si="52"/>
        <v>0</v>
      </c>
      <c r="BV46" s="11">
        <f t="shared" si="52"/>
        <v>0</v>
      </c>
      <c r="BW46" s="10">
        <f t="shared" si="52"/>
        <v>0</v>
      </c>
      <c r="BX46" s="11">
        <f t="shared" si="52"/>
        <v>0</v>
      </c>
      <c r="BY46" s="10">
        <f t="shared" si="52"/>
        <v>0</v>
      </c>
      <c r="BZ46" s="11">
        <f t="shared" si="52"/>
        <v>0</v>
      </c>
      <c r="CA46" s="10">
        <f t="shared" si="52"/>
        <v>0</v>
      </c>
      <c r="CB46" s="11">
        <f t="shared" si="52"/>
        <v>0</v>
      </c>
      <c r="CC46" s="10">
        <f t="shared" si="52"/>
        <v>0</v>
      </c>
      <c r="CD46" s="7">
        <f t="shared" si="52"/>
        <v>4</v>
      </c>
      <c r="CE46" s="7">
        <f t="shared" si="52"/>
        <v>16</v>
      </c>
      <c r="CF46" s="11">
        <f t="shared" si="52"/>
        <v>30</v>
      </c>
      <c r="CG46" s="10">
        <f t="shared" si="52"/>
        <v>0</v>
      </c>
      <c r="CH46" s="11">
        <f t="shared" si="52"/>
        <v>0</v>
      </c>
      <c r="CI46" s="10">
        <f t="shared" si="52"/>
        <v>0</v>
      </c>
      <c r="CJ46" s="11">
        <f t="shared" si="52"/>
        <v>0</v>
      </c>
      <c r="CK46" s="10">
        <f t="shared" si="52"/>
        <v>0</v>
      </c>
      <c r="CL46" s="7">
        <f t="shared" si="52"/>
        <v>4</v>
      </c>
      <c r="CM46" s="11">
        <f t="shared" si="52"/>
        <v>0</v>
      </c>
      <c r="CN46" s="10">
        <f t="shared" si="52"/>
        <v>0</v>
      </c>
      <c r="CO46" s="11">
        <f t="shared" si="52"/>
        <v>30</v>
      </c>
      <c r="CP46" s="10">
        <f t="shared" si="52"/>
        <v>0</v>
      </c>
      <c r="CQ46" s="11">
        <f t="shared" si="52"/>
        <v>0</v>
      </c>
      <c r="CR46" s="10">
        <f t="shared" si="52"/>
        <v>0</v>
      </c>
      <c r="CS46" s="11">
        <f t="shared" si="52"/>
        <v>0</v>
      </c>
      <c r="CT46" s="10">
        <f t="shared" si="52"/>
        <v>0</v>
      </c>
      <c r="CU46" s="11">
        <f t="shared" si="52"/>
        <v>0</v>
      </c>
      <c r="CV46" s="10">
        <f t="shared" si="52"/>
        <v>0</v>
      </c>
      <c r="CW46" s="11">
        <f t="shared" si="52"/>
        <v>0</v>
      </c>
      <c r="CX46" s="10">
        <f aca="true" t="shared" si="53" ref="CX46:EC46">SUM(CX34:CX45)</f>
        <v>0</v>
      </c>
      <c r="CY46" s="7">
        <f t="shared" si="53"/>
        <v>3</v>
      </c>
      <c r="CZ46" s="7">
        <f t="shared" si="53"/>
        <v>7</v>
      </c>
      <c r="DA46" s="11">
        <f t="shared" si="53"/>
        <v>0</v>
      </c>
      <c r="DB46" s="10">
        <f t="shared" si="53"/>
        <v>0</v>
      </c>
      <c r="DC46" s="11">
        <f t="shared" si="53"/>
        <v>0</v>
      </c>
      <c r="DD46" s="10">
        <f t="shared" si="53"/>
        <v>0</v>
      </c>
      <c r="DE46" s="11">
        <f t="shared" si="53"/>
        <v>0</v>
      </c>
      <c r="DF46" s="10">
        <f t="shared" si="53"/>
        <v>0</v>
      </c>
      <c r="DG46" s="7">
        <f t="shared" si="53"/>
        <v>0</v>
      </c>
      <c r="DH46" s="11">
        <f t="shared" si="53"/>
        <v>0</v>
      </c>
      <c r="DI46" s="10">
        <f t="shared" si="53"/>
        <v>0</v>
      </c>
      <c r="DJ46" s="11">
        <f t="shared" si="53"/>
        <v>0</v>
      </c>
      <c r="DK46" s="10">
        <f t="shared" si="53"/>
        <v>0</v>
      </c>
      <c r="DL46" s="11">
        <f t="shared" si="53"/>
        <v>0</v>
      </c>
      <c r="DM46" s="10">
        <f t="shared" si="53"/>
        <v>0</v>
      </c>
      <c r="DN46" s="11">
        <f t="shared" si="53"/>
        <v>0</v>
      </c>
      <c r="DO46" s="10">
        <f t="shared" si="53"/>
        <v>0</v>
      </c>
      <c r="DP46" s="11">
        <f t="shared" si="53"/>
        <v>0</v>
      </c>
      <c r="DQ46" s="10">
        <f t="shared" si="53"/>
        <v>0</v>
      </c>
      <c r="DR46" s="11">
        <f t="shared" si="53"/>
        <v>0</v>
      </c>
      <c r="DS46" s="10">
        <f t="shared" si="53"/>
        <v>0</v>
      </c>
      <c r="DT46" s="7">
        <f t="shared" si="53"/>
        <v>0</v>
      </c>
      <c r="DU46" s="7">
        <f t="shared" si="53"/>
        <v>0</v>
      </c>
      <c r="DV46" s="11">
        <f t="shared" si="53"/>
        <v>0</v>
      </c>
      <c r="DW46" s="10">
        <f t="shared" si="53"/>
        <v>0</v>
      </c>
      <c r="DX46" s="11">
        <f t="shared" si="53"/>
        <v>0</v>
      </c>
      <c r="DY46" s="10">
        <f t="shared" si="53"/>
        <v>0</v>
      </c>
      <c r="DZ46" s="11">
        <f t="shared" si="53"/>
        <v>0</v>
      </c>
      <c r="EA46" s="10">
        <f t="shared" si="53"/>
        <v>0</v>
      </c>
      <c r="EB46" s="7">
        <f t="shared" si="53"/>
        <v>0</v>
      </c>
      <c r="EC46" s="11">
        <f t="shared" si="53"/>
        <v>0</v>
      </c>
      <c r="ED46" s="10">
        <f aca="true" t="shared" si="54" ref="ED46:FI46">SUM(ED34:ED45)</f>
        <v>0</v>
      </c>
      <c r="EE46" s="11">
        <f t="shared" si="54"/>
        <v>0</v>
      </c>
      <c r="EF46" s="10">
        <f t="shared" si="54"/>
        <v>0</v>
      </c>
      <c r="EG46" s="11">
        <f t="shared" si="54"/>
        <v>0</v>
      </c>
      <c r="EH46" s="10">
        <f t="shared" si="54"/>
        <v>0</v>
      </c>
      <c r="EI46" s="11">
        <f t="shared" si="54"/>
        <v>0</v>
      </c>
      <c r="EJ46" s="10">
        <f t="shared" si="54"/>
        <v>0</v>
      </c>
      <c r="EK46" s="11">
        <f t="shared" si="54"/>
        <v>0</v>
      </c>
      <c r="EL46" s="10">
        <f t="shared" si="54"/>
        <v>0</v>
      </c>
      <c r="EM46" s="11">
        <f t="shared" si="54"/>
        <v>0</v>
      </c>
      <c r="EN46" s="10">
        <f t="shared" si="54"/>
        <v>0</v>
      </c>
      <c r="EO46" s="7">
        <f t="shared" si="54"/>
        <v>0</v>
      </c>
      <c r="EP46" s="7">
        <f t="shared" si="54"/>
        <v>0</v>
      </c>
      <c r="EQ46" s="11">
        <f t="shared" si="54"/>
        <v>0</v>
      </c>
      <c r="ER46" s="10">
        <f t="shared" si="54"/>
        <v>0</v>
      </c>
      <c r="ES46" s="11">
        <f t="shared" si="54"/>
        <v>0</v>
      </c>
      <c r="ET46" s="10">
        <f t="shared" si="54"/>
        <v>0</v>
      </c>
      <c r="EU46" s="11">
        <f t="shared" si="54"/>
        <v>0</v>
      </c>
      <c r="EV46" s="10">
        <f t="shared" si="54"/>
        <v>0</v>
      </c>
      <c r="EW46" s="7">
        <f t="shared" si="54"/>
        <v>0</v>
      </c>
      <c r="EX46" s="11">
        <f t="shared" si="54"/>
        <v>0</v>
      </c>
      <c r="EY46" s="10">
        <f t="shared" si="54"/>
        <v>0</v>
      </c>
      <c r="EZ46" s="11">
        <f t="shared" si="54"/>
        <v>0</v>
      </c>
      <c r="FA46" s="10">
        <f t="shared" si="54"/>
        <v>0</v>
      </c>
      <c r="FB46" s="11">
        <f t="shared" si="54"/>
        <v>0</v>
      </c>
      <c r="FC46" s="10">
        <f t="shared" si="54"/>
        <v>0</v>
      </c>
      <c r="FD46" s="11">
        <f t="shared" si="54"/>
        <v>0</v>
      </c>
      <c r="FE46" s="10">
        <f t="shared" si="54"/>
        <v>0</v>
      </c>
      <c r="FF46" s="11">
        <f t="shared" si="54"/>
        <v>0</v>
      </c>
      <c r="FG46" s="10">
        <f t="shared" si="54"/>
        <v>0</v>
      </c>
      <c r="FH46" s="11">
        <f t="shared" si="54"/>
        <v>0</v>
      </c>
      <c r="FI46" s="10">
        <f t="shared" si="54"/>
        <v>0</v>
      </c>
      <c r="FJ46" s="7">
        <f aca="true" t="shared" si="55" ref="FJ46:GF46">SUM(FJ34:FJ45)</f>
        <v>0</v>
      </c>
      <c r="FK46" s="7">
        <f t="shared" si="55"/>
        <v>0</v>
      </c>
      <c r="FL46" s="11">
        <f t="shared" si="55"/>
        <v>0</v>
      </c>
      <c r="FM46" s="10">
        <f t="shared" si="55"/>
        <v>0</v>
      </c>
      <c r="FN46" s="11">
        <f t="shared" si="55"/>
        <v>0</v>
      </c>
      <c r="FO46" s="10">
        <f t="shared" si="55"/>
        <v>0</v>
      </c>
      <c r="FP46" s="11">
        <f t="shared" si="55"/>
        <v>0</v>
      </c>
      <c r="FQ46" s="10">
        <f t="shared" si="55"/>
        <v>0</v>
      </c>
      <c r="FR46" s="7">
        <f t="shared" si="55"/>
        <v>0</v>
      </c>
      <c r="FS46" s="11">
        <f t="shared" si="55"/>
        <v>0</v>
      </c>
      <c r="FT46" s="10">
        <f t="shared" si="55"/>
        <v>0</v>
      </c>
      <c r="FU46" s="11">
        <f t="shared" si="55"/>
        <v>0</v>
      </c>
      <c r="FV46" s="10">
        <f t="shared" si="55"/>
        <v>0</v>
      </c>
      <c r="FW46" s="11">
        <f t="shared" si="55"/>
        <v>0</v>
      </c>
      <c r="FX46" s="10">
        <f t="shared" si="55"/>
        <v>0</v>
      </c>
      <c r="FY46" s="11">
        <f t="shared" si="55"/>
        <v>0</v>
      </c>
      <c r="FZ46" s="10">
        <f t="shared" si="55"/>
        <v>0</v>
      </c>
      <c r="GA46" s="11">
        <f t="shared" si="55"/>
        <v>0</v>
      </c>
      <c r="GB46" s="10">
        <f t="shared" si="55"/>
        <v>0</v>
      </c>
      <c r="GC46" s="11">
        <f t="shared" si="55"/>
        <v>0</v>
      </c>
      <c r="GD46" s="10">
        <f t="shared" si="55"/>
        <v>0</v>
      </c>
      <c r="GE46" s="7">
        <f t="shared" si="55"/>
        <v>0</v>
      </c>
      <c r="GF46" s="7">
        <f t="shared" si="55"/>
        <v>0</v>
      </c>
    </row>
    <row r="47" spans="1:188" ht="19.5" customHeight="1">
      <c r="A47" s="13" t="s">
        <v>112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3"/>
      <c r="GF47" s="14"/>
    </row>
    <row r="48" spans="1:188" ht="12.75">
      <c r="A48" s="6"/>
      <c r="B48" s="6"/>
      <c r="C48" s="6"/>
      <c r="D48" s="6" t="s">
        <v>113</v>
      </c>
      <c r="E48" s="3" t="s">
        <v>114</v>
      </c>
      <c r="F48" s="6">
        <f aca="true" t="shared" si="56" ref="F48:F67">COUNTIF(U48:GD48,"e")</f>
        <v>0</v>
      </c>
      <c r="G48" s="6">
        <f aca="true" t="shared" si="57" ref="G48:G67">COUNTIF(U48:GD48,"z")</f>
        <v>1</v>
      </c>
      <c r="H48" s="6">
        <f aca="true" t="shared" si="58" ref="H48:H74">SUM(I48:Q48)</f>
        <v>15</v>
      </c>
      <c r="I48" s="6">
        <f aca="true" t="shared" si="59" ref="I48:I74">U48+AP48+BK48+CF48+DA48+DV48+EQ48+FL48</f>
        <v>15</v>
      </c>
      <c r="J48" s="6">
        <f aca="true" t="shared" si="60" ref="J48:J74">W48+AR48+BM48+CH48+DC48+DX48+ES48+FN48</f>
        <v>0</v>
      </c>
      <c r="K48" s="6">
        <f aca="true" t="shared" si="61" ref="K48:K74">Y48+AT48+BO48+CJ48+DE48+DZ48+EU48+FP48</f>
        <v>0</v>
      </c>
      <c r="L48" s="6">
        <f aca="true" t="shared" si="62" ref="L48:L74">AB48+AW48+BR48+CM48+DH48+EC48+EX48+FS48</f>
        <v>0</v>
      </c>
      <c r="M48" s="6">
        <f aca="true" t="shared" si="63" ref="M48:M74">AD48+AY48+BT48+CO48+DJ48+EE48+EZ48+FU48</f>
        <v>0</v>
      </c>
      <c r="N48" s="6">
        <f aca="true" t="shared" si="64" ref="N48:N74">AF48+BA48+BV48+CQ48+DL48+EG48+FB48+FW48</f>
        <v>0</v>
      </c>
      <c r="O48" s="6">
        <f aca="true" t="shared" si="65" ref="O48:O74">AH48+BC48+BX48+CS48+DN48+EI48+FD48+FY48</f>
        <v>0</v>
      </c>
      <c r="P48" s="6">
        <f aca="true" t="shared" si="66" ref="P48:P74">AJ48+BE48+BZ48+CU48+DP48+EK48+FF48+GA48</f>
        <v>0</v>
      </c>
      <c r="Q48" s="6">
        <f aca="true" t="shared" si="67" ref="Q48:Q74">AL48+BG48+CB48+CW48+DR48+EM48+FH48+GC48</f>
        <v>0</v>
      </c>
      <c r="R48" s="7">
        <f aca="true" t="shared" si="68" ref="R48:R74">AO48+BJ48+CE48+CZ48+DU48+EP48+FK48+GF48</f>
        <v>2</v>
      </c>
      <c r="S48" s="7">
        <f aca="true" t="shared" si="69" ref="S48:S74">AN48+BI48+CD48+CY48+DT48+EO48+FJ48+GE48</f>
        <v>0</v>
      </c>
      <c r="T48" s="7">
        <v>0.6</v>
      </c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aca="true" t="shared" si="70" ref="AO48:AO74">AA48+AN48</f>
        <v>0</v>
      </c>
      <c r="AP48" s="11">
        <v>15</v>
      </c>
      <c r="AQ48" s="10" t="s">
        <v>60</v>
      </c>
      <c r="AR48" s="11"/>
      <c r="AS48" s="10"/>
      <c r="AT48" s="11"/>
      <c r="AU48" s="10"/>
      <c r="AV48" s="7">
        <v>2</v>
      </c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aca="true" t="shared" si="71" ref="BJ48:BJ74">AV48+BI48</f>
        <v>2</v>
      </c>
      <c r="BK48" s="11"/>
      <c r="BL48" s="10"/>
      <c r="BM48" s="11"/>
      <c r="BN48" s="10"/>
      <c r="BO48" s="11"/>
      <c r="BP48" s="10"/>
      <c r="BQ48" s="7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aca="true" t="shared" si="72" ref="CE48:CE74">BQ48+CD48</f>
        <v>0</v>
      </c>
      <c r="CF48" s="11"/>
      <c r="CG48" s="10"/>
      <c r="CH48" s="11"/>
      <c r="CI48" s="10"/>
      <c r="CJ48" s="11"/>
      <c r="CK48" s="10"/>
      <c r="CL48" s="7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aca="true" t="shared" si="73" ref="CZ48:CZ74">CL48+CY48</f>
        <v>0</v>
      </c>
      <c r="DA48" s="11"/>
      <c r="DB48" s="10"/>
      <c r="DC48" s="11"/>
      <c r="DD48" s="10"/>
      <c r="DE48" s="11"/>
      <c r="DF48" s="10"/>
      <c r="DG48" s="7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aca="true" t="shared" si="74" ref="DU48:DU74">DG48+DT48</f>
        <v>0</v>
      </c>
      <c r="DV48" s="11"/>
      <c r="DW48" s="10"/>
      <c r="DX48" s="11"/>
      <c r="DY48" s="10"/>
      <c r="DZ48" s="11"/>
      <c r="EA48" s="10"/>
      <c r="EB48" s="7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aca="true" t="shared" si="75" ref="EP48:EP74">EB48+EO48</f>
        <v>0</v>
      </c>
      <c r="EQ48" s="11"/>
      <c r="ER48" s="10"/>
      <c r="ES48" s="11"/>
      <c r="ET48" s="10"/>
      <c r="EU48" s="11"/>
      <c r="EV48" s="10"/>
      <c r="EW48" s="7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aca="true" t="shared" si="76" ref="FK48:FK74">EW48+FJ48</f>
        <v>0</v>
      </c>
      <c r="FL48" s="11"/>
      <c r="FM48" s="10"/>
      <c r="FN48" s="11"/>
      <c r="FO48" s="10"/>
      <c r="FP48" s="11"/>
      <c r="FQ48" s="10"/>
      <c r="FR48" s="7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aca="true" t="shared" si="77" ref="GF48:GF74">FR48+GE48</f>
        <v>0</v>
      </c>
    </row>
    <row r="49" spans="1:188" ht="12.75">
      <c r="A49" s="6"/>
      <c r="B49" s="6"/>
      <c r="C49" s="6"/>
      <c r="D49" s="6" t="s">
        <v>115</v>
      </c>
      <c r="E49" s="3" t="s">
        <v>116</v>
      </c>
      <c r="F49" s="6">
        <f t="shared" si="56"/>
        <v>0</v>
      </c>
      <c r="G49" s="6">
        <f t="shared" si="57"/>
        <v>2</v>
      </c>
      <c r="H49" s="6">
        <f t="shared" si="58"/>
        <v>45</v>
      </c>
      <c r="I49" s="6">
        <f t="shared" si="59"/>
        <v>30</v>
      </c>
      <c r="J49" s="6">
        <f t="shared" si="60"/>
        <v>0</v>
      </c>
      <c r="K49" s="6">
        <f t="shared" si="61"/>
        <v>0</v>
      </c>
      <c r="L49" s="6">
        <f t="shared" si="62"/>
        <v>0</v>
      </c>
      <c r="M49" s="6">
        <f t="shared" si="63"/>
        <v>15</v>
      </c>
      <c r="N49" s="6">
        <f t="shared" si="64"/>
        <v>0</v>
      </c>
      <c r="O49" s="6">
        <f t="shared" si="65"/>
        <v>0</v>
      </c>
      <c r="P49" s="6">
        <f t="shared" si="66"/>
        <v>0</v>
      </c>
      <c r="Q49" s="6">
        <f t="shared" si="67"/>
        <v>0</v>
      </c>
      <c r="R49" s="7">
        <f t="shared" si="68"/>
        <v>3</v>
      </c>
      <c r="S49" s="7">
        <f t="shared" si="69"/>
        <v>1</v>
      </c>
      <c r="T49" s="7">
        <v>1.67</v>
      </c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70"/>
        <v>0</v>
      </c>
      <c r="AP49" s="11"/>
      <c r="AQ49" s="10"/>
      <c r="AR49" s="11"/>
      <c r="AS49" s="10"/>
      <c r="AT49" s="11"/>
      <c r="AU49" s="10"/>
      <c r="AV49" s="7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71"/>
        <v>0</v>
      </c>
      <c r="BK49" s="11"/>
      <c r="BL49" s="10"/>
      <c r="BM49" s="11"/>
      <c r="BN49" s="10"/>
      <c r="BO49" s="11"/>
      <c r="BP49" s="10"/>
      <c r="BQ49" s="7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72"/>
        <v>0</v>
      </c>
      <c r="CF49" s="11">
        <v>30</v>
      </c>
      <c r="CG49" s="10" t="s">
        <v>60</v>
      </c>
      <c r="CH49" s="11"/>
      <c r="CI49" s="10"/>
      <c r="CJ49" s="11"/>
      <c r="CK49" s="10"/>
      <c r="CL49" s="7">
        <v>2</v>
      </c>
      <c r="CM49" s="11"/>
      <c r="CN49" s="10"/>
      <c r="CO49" s="11">
        <v>15</v>
      </c>
      <c r="CP49" s="10" t="s">
        <v>60</v>
      </c>
      <c r="CQ49" s="11"/>
      <c r="CR49" s="10"/>
      <c r="CS49" s="11"/>
      <c r="CT49" s="10"/>
      <c r="CU49" s="11"/>
      <c r="CV49" s="10"/>
      <c r="CW49" s="11"/>
      <c r="CX49" s="10"/>
      <c r="CY49" s="7">
        <v>1</v>
      </c>
      <c r="CZ49" s="7">
        <f t="shared" si="73"/>
        <v>3</v>
      </c>
      <c r="DA49" s="11"/>
      <c r="DB49" s="10"/>
      <c r="DC49" s="11"/>
      <c r="DD49" s="10"/>
      <c r="DE49" s="11"/>
      <c r="DF49" s="10"/>
      <c r="DG49" s="7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4"/>
        <v>0</v>
      </c>
      <c r="DV49" s="11"/>
      <c r="DW49" s="10"/>
      <c r="DX49" s="11"/>
      <c r="DY49" s="10"/>
      <c r="DZ49" s="11"/>
      <c r="EA49" s="10"/>
      <c r="EB49" s="7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5"/>
        <v>0</v>
      </c>
      <c r="EQ49" s="11"/>
      <c r="ER49" s="10"/>
      <c r="ES49" s="11"/>
      <c r="ET49" s="10"/>
      <c r="EU49" s="11"/>
      <c r="EV49" s="10"/>
      <c r="EW49" s="7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6"/>
        <v>0</v>
      </c>
      <c r="FL49" s="11"/>
      <c r="FM49" s="10"/>
      <c r="FN49" s="11"/>
      <c r="FO49" s="10"/>
      <c r="FP49" s="11"/>
      <c r="FQ49" s="10"/>
      <c r="FR49" s="7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7"/>
        <v>0</v>
      </c>
    </row>
    <row r="50" spans="1:188" ht="12.75">
      <c r="A50" s="6"/>
      <c r="B50" s="6"/>
      <c r="C50" s="6"/>
      <c r="D50" s="6" t="s">
        <v>117</v>
      </c>
      <c r="E50" s="3" t="s">
        <v>118</v>
      </c>
      <c r="F50" s="6">
        <f t="shared" si="56"/>
        <v>0</v>
      </c>
      <c r="G50" s="6">
        <f t="shared" si="57"/>
        <v>2</v>
      </c>
      <c r="H50" s="6">
        <f t="shared" si="58"/>
        <v>30</v>
      </c>
      <c r="I50" s="6">
        <f t="shared" si="59"/>
        <v>15</v>
      </c>
      <c r="J50" s="6">
        <f t="shared" si="60"/>
        <v>0</v>
      </c>
      <c r="K50" s="6">
        <f t="shared" si="61"/>
        <v>0</v>
      </c>
      <c r="L50" s="6">
        <f t="shared" si="62"/>
        <v>0</v>
      </c>
      <c r="M50" s="6">
        <f t="shared" si="63"/>
        <v>0</v>
      </c>
      <c r="N50" s="6">
        <f t="shared" si="64"/>
        <v>15</v>
      </c>
      <c r="O50" s="6">
        <f t="shared" si="65"/>
        <v>0</v>
      </c>
      <c r="P50" s="6">
        <f t="shared" si="66"/>
        <v>0</v>
      </c>
      <c r="Q50" s="6">
        <f t="shared" si="67"/>
        <v>0</v>
      </c>
      <c r="R50" s="7">
        <f t="shared" si="68"/>
        <v>3</v>
      </c>
      <c r="S50" s="7">
        <f t="shared" si="69"/>
        <v>2</v>
      </c>
      <c r="T50" s="7">
        <v>1.24</v>
      </c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70"/>
        <v>0</v>
      </c>
      <c r="AP50" s="11"/>
      <c r="AQ50" s="10"/>
      <c r="AR50" s="11"/>
      <c r="AS50" s="10"/>
      <c r="AT50" s="11"/>
      <c r="AU50" s="10"/>
      <c r="AV50" s="7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71"/>
        <v>0</v>
      </c>
      <c r="BK50" s="11">
        <v>15</v>
      </c>
      <c r="BL50" s="10" t="s">
        <v>60</v>
      </c>
      <c r="BM50" s="11"/>
      <c r="BN50" s="10"/>
      <c r="BO50" s="11"/>
      <c r="BP50" s="10"/>
      <c r="BQ50" s="7">
        <v>1</v>
      </c>
      <c r="BR50" s="11"/>
      <c r="BS50" s="10"/>
      <c r="BT50" s="11"/>
      <c r="BU50" s="10"/>
      <c r="BV50" s="11">
        <v>15</v>
      </c>
      <c r="BW50" s="10" t="s">
        <v>60</v>
      </c>
      <c r="BX50" s="11"/>
      <c r="BY50" s="10"/>
      <c r="BZ50" s="11"/>
      <c r="CA50" s="10"/>
      <c r="CB50" s="11"/>
      <c r="CC50" s="10"/>
      <c r="CD50" s="7">
        <v>2</v>
      </c>
      <c r="CE50" s="7">
        <f t="shared" si="72"/>
        <v>3</v>
      </c>
      <c r="CF50" s="11"/>
      <c r="CG50" s="10"/>
      <c r="CH50" s="11"/>
      <c r="CI50" s="10"/>
      <c r="CJ50" s="11"/>
      <c r="CK50" s="10"/>
      <c r="CL50" s="7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73"/>
        <v>0</v>
      </c>
      <c r="DA50" s="11"/>
      <c r="DB50" s="10"/>
      <c r="DC50" s="11"/>
      <c r="DD50" s="10"/>
      <c r="DE50" s="11"/>
      <c r="DF50" s="10"/>
      <c r="DG50" s="7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74"/>
        <v>0</v>
      </c>
      <c r="DV50" s="11"/>
      <c r="DW50" s="10"/>
      <c r="DX50" s="11"/>
      <c r="DY50" s="10"/>
      <c r="DZ50" s="11"/>
      <c r="EA50" s="10"/>
      <c r="EB50" s="7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5"/>
        <v>0</v>
      </c>
      <c r="EQ50" s="11"/>
      <c r="ER50" s="10"/>
      <c r="ES50" s="11"/>
      <c r="ET50" s="10"/>
      <c r="EU50" s="11"/>
      <c r="EV50" s="10"/>
      <c r="EW50" s="7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6"/>
        <v>0</v>
      </c>
      <c r="FL50" s="11"/>
      <c r="FM50" s="10"/>
      <c r="FN50" s="11"/>
      <c r="FO50" s="10"/>
      <c r="FP50" s="11"/>
      <c r="FQ50" s="10"/>
      <c r="FR50" s="7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7"/>
        <v>0</v>
      </c>
    </row>
    <row r="51" spans="1:188" ht="12.75">
      <c r="A51" s="6"/>
      <c r="B51" s="6"/>
      <c r="C51" s="6"/>
      <c r="D51" s="6" t="s">
        <v>119</v>
      </c>
      <c r="E51" s="3" t="s">
        <v>120</v>
      </c>
      <c r="F51" s="6">
        <f t="shared" si="56"/>
        <v>0</v>
      </c>
      <c r="G51" s="6">
        <f t="shared" si="57"/>
        <v>2</v>
      </c>
      <c r="H51" s="6">
        <f t="shared" si="58"/>
        <v>45</v>
      </c>
      <c r="I51" s="6">
        <f t="shared" si="59"/>
        <v>15</v>
      </c>
      <c r="J51" s="6">
        <f t="shared" si="60"/>
        <v>0</v>
      </c>
      <c r="K51" s="6">
        <f t="shared" si="61"/>
        <v>0</v>
      </c>
      <c r="L51" s="6">
        <f t="shared" si="62"/>
        <v>0</v>
      </c>
      <c r="M51" s="6">
        <f t="shared" si="63"/>
        <v>30</v>
      </c>
      <c r="N51" s="6">
        <f t="shared" si="64"/>
        <v>0</v>
      </c>
      <c r="O51" s="6">
        <f t="shared" si="65"/>
        <v>0</v>
      </c>
      <c r="P51" s="6">
        <f t="shared" si="66"/>
        <v>0</v>
      </c>
      <c r="Q51" s="6">
        <f t="shared" si="67"/>
        <v>0</v>
      </c>
      <c r="R51" s="7">
        <f t="shared" si="68"/>
        <v>2</v>
      </c>
      <c r="S51" s="7">
        <f t="shared" si="69"/>
        <v>1</v>
      </c>
      <c r="T51" s="7">
        <v>1.57</v>
      </c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70"/>
        <v>0</v>
      </c>
      <c r="AP51" s="11"/>
      <c r="AQ51" s="10"/>
      <c r="AR51" s="11"/>
      <c r="AS51" s="10"/>
      <c r="AT51" s="11"/>
      <c r="AU51" s="10"/>
      <c r="AV51" s="7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71"/>
        <v>0</v>
      </c>
      <c r="BK51" s="11"/>
      <c r="BL51" s="10"/>
      <c r="BM51" s="11"/>
      <c r="BN51" s="10"/>
      <c r="BO51" s="11"/>
      <c r="BP51" s="10"/>
      <c r="BQ51" s="7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72"/>
        <v>0</v>
      </c>
      <c r="CF51" s="11"/>
      <c r="CG51" s="10"/>
      <c r="CH51" s="11"/>
      <c r="CI51" s="10"/>
      <c r="CJ51" s="11"/>
      <c r="CK51" s="10"/>
      <c r="CL51" s="7"/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73"/>
        <v>0</v>
      </c>
      <c r="DA51" s="11">
        <v>15</v>
      </c>
      <c r="DB51" s="10" t="s">
        <v>60</v>
      </c>
      <c r="DC51" s="11"/>
      <c r="DD51" s="10"/>
      <c r="DE51" s="11"/>
      <c r="DF51" s="10"/>
      <c r="DG51" s="7">
        <v>1</v>
      </c>
      <c r="DH51" s="11"/>
      <c r="DI51" s="10"/>
      <c r="DJ51" s="11">
        <v>30</v>
      </c>
      <c r="DK51" s="10" t="s">
        <v>60</v>
      </c>
      <c r="DL51" s="11"/>
      <c r="DM51" s="10"/>
      <c r="DN51" s="11"/>
      <c r="DO51" s="10"/>
      <c r="DP51" s="11"/>
      <c r="DQ51" s="10"/>
      <c r="DR51" s="11"/>
      <c r="DS51" s="10"/>
      <c r="DT51" s="7">
        <v>1</v>
      </c>
      <c r="DU51" s="7">
        <f t="shared" si="74"/>
        <v>2</v>
      </c>
      <c r="DV51" s="11"/>
      <c r="DW51" s="10"/>
      <c r="DX51" s="11"/>
      <c r="DY51" s="10"/>
      <c r="DZ51" s="11"/>
      <c r="EA51" s="10"/>
      <c r="EB51" s="7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5"/>
        <v>0</v>
      </c>
      <c r="EQ51" s="11"/>
      <c r="ER51" s="10"/>
      <c r="ES51" s="11"/>
      <c r="ET51" s="10"/>
      <c r="EU51" s="11"/>
      <c r="EV51" s="10"/>
      <c r="EW51" s="7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6"/>
        <v>0</v>
      </c>
      <c r="FL51" s="11"/>
      <c r="FM51" s="10"/>
      <c r="FN51" s="11"/>
      <c r="FO51" s="10"/>
      <c r="FP51" s="11"/>
      <c r="FQ51" s="10"/>
      <c r="FR51" s="7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7"/>
        <v>0</v>
      </c>
    </row>
    <row r="52" spans="1:188" ht="12.75">
      <c r="A52" s="6"/>
      <c r="B52" s="6"/>
      <c r="C52" s="6"/>
      <c r="D52" s="6" t="s">
        <v>121</v>
      </c>
      <c r="E52" s="3" t="s">
        <v>122</v>
      </c>
      <c r="F52" s="6">
        <f t="shared" si="56"/>
        <v>1</v>
      </c>
      <c r="G52" s="6">
        <f t="shared" si="57"/>
        <v>1</v>
      </c>
      <c r="H52" s="6">
        <f t="shared" si="58"/>
        <v>195</v>
      </c>
      <c r="I52" s="6">
        <f t="shared" si="59"/>
        <v>45</v>
      </c>
      <c r="J52" s="6">
        <f t="shared" si="60"/>
        <v>0</v>
      </c>
      <c r="K52" s="6">
        <f t="shared" si="61"/>
        <v>0</v>
      </c>
      <c r="L52" s="6">
        <f t="shared" si="62"/>
        <v>0</v>
      </c>
      <c r="M52" s="6">
        <f t="shared" si="63"/>
        <v>150</v>
      </c>
      <c r="N52" s="6">
        <f t="shared" si="64"/>
        <v>0</v>
      </c>
      <c r="O52" s="6">
        <f t="shared" si="65"/>
        <v>0</v>
      </c>
      <c r="P52" s="6">
        <f t="shared" si="66"/>
        <v>0</v>
      </c>
      <c r="Q52" s="6">
        <f t="shared" si="67"/>
        <v>0</v>
      </c>
      <c r="R52" s="7">
        <f t="shared" si="68"/>
        <v>9</v>
      </c>
      <c r="S52" s="7">
        <f t="shared" si="69"/>
        <v>6</v>
      </c>
      <c r="T52" s="7">
        <v>7.2</v>
      </c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70"/>
        <v>0</v>
      </c>
      <c r="AP52" s="11"/>
      <c r="AQ52" s="10"/>
      <c r="AR52" s="11"/>
      <c r="AS52" s="10"/>
      <c r="AT52" s="11"/>
      <c r="AU52" s="10"/>
      <c r="AV52" s="7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71"/>
        <v>0</v>
      </c>
      <c r="BK52" s="11"/>
      <c r="BL52" s="10"/>
      <c r="BM52" s="11"/>
      <c r="BN52" s="10"/>
      <c r="BO52" s="11"/>
      <c r="BP52" s="10"/>
      <c r="BQ52" s="7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72"/>
        <v>0</v>
      </c>
      <c r="CF52" s="11">
        <v>45</v>
      </c>
      <c r="CG52" s="10" t="s">
        <v>78</v>
      </c>
      <c r="CH52" s="11"/>
      <c r="CI52" s="10"/>
      <c r="CJ52" s="11"/>
      <c r="CK52" s="10"/>
      <c r="CL52" s="7">
        <v>3</v>
      </c>
      <c r="CM52" s="11"/>
      <c r="CN52" s="10"/>
      <c r="CO52" s="11">
        <v>150</v>
      </c>
      <c r="CP52" s="10" t="s">
        <v>60</v>
      </c>
      <c r="CQ52" s="11"/>
      <c r="CR52" s="10"/>
      <c r="CS52" s="11"/>
      <c r="CT52" s="10"/>
      <c r="CU52" s="11"/>
      <c r="CV52" s="10"/>
      <c r="CW52" s="11"/>
      <c r="CX52" s="10"/>
      <c r="CY52" s="7">
        <v>6</v>
      </c>
      <c r="CZ52" s="7">
        <f t="shared" si="73"/>
        <v>9</v>
      </c>
      <c r="DA52" s="11"/>
      <c r="DB52" s="10"/>
      <c r="DC52" s="11"/>
      <c r="DD52" s="10"/>
      <c r="DE52" s="11"/>
      <c r="DF52" s="10"/>
      <c r="DG52" s="7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4"/>
        <v>0</v>
      </c>
      <c r="DV52" s="11"/>
      <c r="DW52" s="10"/>
      <c r="DX52" s="11"/>
      <c r="DY52" s="10"/>
      <c r="DZ52" s="11"/>
      <c r="EA52" s="10"/>
      <c r="EB52" s="7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5"/>
        <v>0</v>
      </c>
      <c r="EQ52" s="11"/>
      <c r="ER52" s="10"/>
      <c r="ES52" s="11"/>
      <c r="ET52" s="10"/>
      <c r="EU52" s="11"/>
      <c r="EV52" s="10"/>
      <c r="EW52" s="7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6"/>
        <v>0</v>
      </c>
      <c r="FL52" s="11"/>
      <c r="FM52" s="10"/>
      <c r="FN52" s="11"/>
      <c r="FO52" s="10"/>
      <c r="FP52" s="11"/>
      <c r="FQ52" s="10"/>
      <c r="FR52" s="7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7"/>
        <v>0</v>
      </c>
    </row>
    <row r="53" spans="1:188" ht="12.75">
      <c r="A53" s="6"/>
      <c r="B53" s="6"/>
      <c r="C53" s="6"/>
      <c r="D53" s="6" t="s">
        <v>123</v>
      </c>
      <c r="E53" s="3" t="s">
        <v>124</v>
      </c>
      <c r="F53" s="6">
        <f t="shared" si="56"/>
        <v>1</v>
      </c>
      <c r="G53" s="6">
        <f t="shared" si="57"/>
        <v>1</v>
      </c>
      <c r="H53" s="6">
        <f t="shared" si="58"/>
        <v>60</v>
      </c>
      <c r="I53" s="6">
        <f t="shared" si="59"/>
        <v>45</v>
      </c>
      <c r="J53" s="6">
        <f t="shared" si="60"/>
        <v>15</v>
      </c>
      <c r="K53" s="6">
        <f t="shared" si="61"/>
        <v>0</v>
      </c>
      <c r="L53" s="6">
        <f t="shared" si="62"/>
        <v>0</v>
      </c>
      <c r="M53" s="6">
        <f t="shared" si="63"/>
        <v>0</v>
      </c>
      <c r="N53" s="6">
        <f t="shared" si="64"/>
        <v>0</v>
      </c>
      <c r="O53" s="6">
        <f t="shared" si="65"/>
        <v>0</v>
      </c>
      <c r="P53" s="6">
        <f t="shared" si="66"/>
        <v>0</v>
      </c>
      <c r="Q53" s="6">
        <f t="shared" si="67"/>
        <v>0</v>
      </c>
      <c r="R53" s="7">
        <f t="shared" si="68"/>
        <v>3</v>
      </c>
      <c r="S53" s="7">
        <f t="shared" si="69"/>
        <v>0</v>
      </c>
      <c r="T53" s="7">
        <v>2.27</v>
      </c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70"/>
        <v>0</v>
      </c>
      <c r="AP53" s="11"/>
      <c r="AQ53" s="10"/>
      <c r="AR53" s="11"/>
      <c r="AS53" s="10"/>
      <c r="AT53" s="11"/>
      <c r="AU53" s="10"/>
      <c r="AV53" s="7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71"/>
        <v>0</v>
      </c>
      <c r="BK53" s="11"/>
      <c r="BL53" s="10"/>
      <c r="BM53" s="11"/>
      <c r="BN53" s="10"/>
      <c r="BO53" s="11"/>
      <c r="BP53" s="10"/>
      <c r="BQ53" s="7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72"/>
        <v>0</v>
      </c>
      <c r="CF53" s="11"/>
      <c r="CG53" s="10"/>
      <c r="CH53" s="11"/>
      <c r="CI53" s="10"/>
      <c r="CJ53" s="11"/>
      <c r="CK53" s="10"/>
      <c r="CL53" s="7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3"/>
        <v>0</v>
      </c>
      <c r="DA53" s="11">
        <v>45</v>
      </c>
      <c r="DB53" s="10" t="s">
        <v>78</v>
      </c>
      <c r="DC53" s="11">
        <v>15</v>
      </c>
      <c r="DD53" s="10" t="s">
        <v>60</v>
      </c>
      <c r="DE53" s="11"/>
      <c r="DF53" s="10"/>
      <c r="DG53" s="7">
        <v>3</v>
      </c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74"/>
        <v>3</v>
      </c>
      <c r="DV53" s="11"/>
      <c r="DW53" s="10"/>
      <c r="DX53" s="11"/>
      <c r="DY53" s="10"/>
      <c r="DZ53" s="11"/>
      <c r="EA53" s="10"/>
      <c r="EB53" s="7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5"/>
        <v>0</v>
      </c>
      <c r="EQ53" s="11"/>
      <c r="ER53" s="10"/>
      <c r="ES53" s="11"/>
      <c r="ET53" s="10"/>
      <c r="EU53" s="11"/>
      <c r="EV53" s="10"/>
      <c r="EW53" s="7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6"/>
        <v>0</v>
      </c>
      <c r="FL53" s="11"/>
      <c r="FM53" s="10"/>
      <c r="FN53" s="11"/>
      <c r="FO53" s="10"/>
      <c r="FP53" s="11"/>
      <c r="FQ53" s="10"/>
      <c r="FR53" s="7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7"/>
        <v>0</v>
      </c>
    </row>
    <row r="54" spans="1:188" ht="12.75">
      <c r="A54" s="6"/>
      <c r="B54" s="6"/>
      <c r="C54" s="6"/>
      <c r="D54" s="6" t="s">
        <v>125</v>
      </c>
      <c r="E54" s="3" t="s">
        <v>126</v>
      </c>
      <c r="F54" s="6">
        <f t="shared" si="56"/>
        <v>0</v>
      </c>
      <c r="G54" s="6">
        <f t="shared" si="57"/>
        <v>1</v>
      </c>
      <c r="H54" s="6">
        <f t="shared" si="58"/>
        <v>53</v>
      </c>
      <c r="I54" s="6">
        <f t="shared" si="59"/>
        <v>0</v>
      </c>
      <c r="J54" s="6">
        <f t="shared" si="60"/>
        <v>0</v>
      </c>
      <c r="K54" s="6">
        <f t="shared" si="61"/>
        <v>0</v>
      </c>
      <c r="L54" s="6">
        <f t="shared" si="62"/>
        <v>0</v>
      </c>
      <c r="M54" s="6">
        <f t="shared" si="63"/>
        <v>53</v>
      </c>
      <c r="N54" s="6">
        <f t="shared" si="64"/>
        <v>0</v>
      </c>
      <c r="O54" s="6">
        <f t="shared" si="65"/>
        <v>0</v>
      </c>
      <c r="P54" s="6">
        <f t="shared" si="66"/>
        <v>0</v>
      </c>
      <c r="Q54" s="6">
        <f t="shared" si="67"/>
        <v>0</v>
      </c>
      <c r="R54" s="7">
        <f t="shared" si="68"/>
        <v>5</v>
      </c>
      <c r="S54" s="7">
        <f t="shared" si="69"/>
        <v>5</v>
      </c>
      <c r="T54" s="7">
        <v>2.1</v>
      </c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70"/>
        <v>0</v>
      </c>
      <c r="AP54" s="11"/>
      <c r="AQ54" s="10"/>
      <c r="AR54" s="11"/>
      <c r="AS54" s="10"/>
      <c r="AT54" s="11"/>
      <c r="AU54" s="10"/>
      <c r="AV54" s="7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71"/>
        <v>0</v>
      </c>
      <c r="BK54" s="11"/>
      <c r="BL54" s="10"/>
      <c r="BM54" s="11"/>
      <c r="BN54" s="10"/>
      <c r="BO54" s="11"/>
      <c r="BP54" s="10"/>
      <c r="BQ54" s="7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72"/>
        <v>0</v>
      </c>
      <c r="CF54" s="11"/>
      <c r="CG54" s="10"/>
      <c r="CH54" s="11"/>
      <c r="CI54" s="10"/>
      <c r="CJ54" s="11"/>
      <c r="CK54" s="10"/>
      <c r="CL54" s="7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3"/>
        <v>0</v>
      </c>
      <c r="DA54" s="11"/>
      <c r="DB54" s="10"/>
      <c r="DC54" s="11"/>
      <c r="DD54" s="10"/>
      <c r="DE54" s="11"/>
      <c r="DF54" s="10"/>
      <c r="DG54" s="7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74"/>
        <v>0</v>
      </c>
      <c r="DV54" s="11"/>
      <c r="DW54" s="10"/>
      <c r="DX54" s="11"/>
      <c r="DY54" s="10"/>
      <c r="DZ54" s="11"/>
      <c r="EA54" s="10"/>
      <c r="EB54" s="7"/>
      <c r="EC54" s="11"/>
      <c r="ED54" s="10"/>
      <c r="EE54" s="11">
        <v>53</v>
      </c>
      <c r="EF54" s="10" t="s">
        <v>60</v>
      </c>
      <c r="EG54" s="11"/>
      <c r="EH54" s="10"/>
      <c r="EI54" s="11"/>
      <c r="EJ54" s="10"/>
      <c r="EK54" s="11"/>
      <c r="EL54" s="10"/>
      <c r="EM54" s="11"/>
      <c r="EN54" s="10"/>
      <c r="EO54" s="7">
        <v>5</v>
      </c>
      <c r="EP54" s="7">
        <f t="shared" si="75"/>
        <v>5</v>
      </c>
      <c r="EQ54" s="11"/>
      <c r="ER54" s="10"/>
      <c r="ES54" s="11"/>
      <c r="ET54" s="10"/>
      <c r="EU54" s="11"/>
      <c r="EV54" s="10"/>
      <c r="EW54" s="7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6"/>
        <v>0</v>
      </c>
      <c r="FL54" s="11"/>
      <c r="FM54" s="10"/>
      <c r="FN54" s="11"/>
      <c r="FO54" s="10"/>
      <c r="FP54" s="11"/>
      <c r="FQ54" s="10"/>
      <c r="FR54" s="7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7"/>
        <v>0</v>
      </c>
    </row>
    <row r="55" spans="1:188" ht="12.75">
      <c r="A55" s="6"/>
      <c r="B55" s="6"/>
      <c r="C55" s="6"/>
      <c r="D55" s="6" t="s">
        <v>127</v>
      </c>
      <c r="E55" s="3" t="s">
        <v>128</v>
      </c>
      <c r="F55" s="6">
        <f t="shared" si="56"/>
        <v>1</v>
      </c>
      <c r="G55" s="6">
        <f t="shared" si="57"/>
        <v>1</v>
      </c>
      <c r="H55" s="6">
        <f t="shared" si="58"/>
        <v>60</v>
      </c>
      <c r="I55" s="6">
        <f t="shared" si="59"/>
        <v>30</v>
      </c>
      <c r="J55" s="6">
        <f t="shared" si="60"/>
        <v>30</v>
      </c>
      <c r="K55" s="6">
        <f t="shared" si="61"/>
        <v>0</v>
      </c>
      <c r="L55" s="6">
        <f t="shared" si="62"/>
        <v>0</v>
      </c>
      <c r="M55" s="6">
        <f t="shared" si="63"/>
        <v>0</v>
      </c>
      <c r="N55" s="6">
        <f t="shared" si="64"/>
        <v>0</v>
      </c>
      <c r="O55" s="6">
        <f t="shared" si="65"/>
        <v>0</v>
      </c>
      <c r="P55" s="6">
        <f t="shared" si="66"/>
        <v>0</v>
      </c>
      <c r="Q55" s="6">
        <f t="shared" si="67"/>
        <v>0</v>
      </c>
      <c r="R55" s="7">
        <f t="shared" si="68"/>
        <v>4</v>
      </c>
      <c r="S55" s="7">
        <f t="shared" si="69"/>
        <v>0</v>
      </c>
      <c r="T55" s="7">
        <v>2.4</v>
      </c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70"/>
        <v>0</v>
      </c>
      <c r="AP55" s="11"/>
      <c r="AQ55" s="10"/>
      <c r="AR55" s="11"/>
      <c r="AS55" s="10"/>
      <c r="AT55" s="11"/>
      <c r="AU55" s="10"/>
      <c r="AV55" s="7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71"/>
        <v>0</v>
      </c>
      <c r="BK55" s="11"/>
      <c r="BL55" s="10"/>
      <c r="BM55" s="11"/>
      <c r="BN55" s="10"/>
      <c r="BO55" s="11"/>
      <c r="BP55" s="10"/>
      <c r="BQ55" s="7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2"/>
        <v>0</v>
      </c>
      <c r="CF55" s="11"/>
      <c r="CG55" s="10"/>
      <c r="CH55" s="11"/>
      <c r="CI55" s="10"/>
      <c r="CJ55" s="11"/>
      <c r="CK55" s="10"/>
      <c r="CL55" s="7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3"/>
        <v>0</v>
      </c>
      <c r="DA55" s="11">
        <v>30</v>
      </c>
      <c r="DB55" s="10" t="s">
        <v>78</v>
      </c>
      <c r="DC55" s="11">
        <v>30</v>
      </c>
      <c r="DD55" s="10" t="s">
        <v>60</v>
      </c>
      <c r="DE55" s="11"/>
      <c r="DF55" s="10"/>
      <c r="DG55" s="7">
        <v>4</v>
      </c>
      <c r="DH55" s="11"/>
      <c r="DI55" s="10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74"/>
        <v>4</v>
      </c>
      <c r="DV55" s="11"/>
      <c r="DW55" s="10"/>
      <c r="DX55" s="11"/>
      <c r="DY55" s="10"/>
      <c r="DZ55" s="11"/>
      <c r="EA55" s="10"/>
      <c r="EB55" s="7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5"/>
        <v>0</v>
      </c>
      <c r="EQ55" s="11"/>
      <c r="ER55" s="10"/>
      <c r="ES55" s="11"/>
      <c r="ET55" s="10"/>
      <c r="EU55" s="11"/>
      <c r="EV55" s="10"/>
      <c r="EW55" s="7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6"/>
        <v>0</v>
      </c>
      <c r="FL55" s="11"/>
      <c r="FM55" s="10"/>
      <c r="FN55" s="11"/>
      <c r="FO55" s="10"/>
      <c r="FP55" s="11"/>
      <c r="FQ55" s="10"/>
      <c r="FR55" s="7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7"/>
        <v>0</v>
      </c>
    </row>
    <row r="56" spans="1:188" ht="12.75">
      <c r="A56" s="6"/>
      <c r="B56" s="6"/>
      <c r="C56" s="6"/>
      <c r="D56" s="6" t="s">
        <v>129</v>
      </c>
      <c r="E56" s="3" t="s">
        <v>130</v>
      </c>
      <c r="F56" s="6">
        <f t="shared" si="56"/>
        <v>1</v>
      </c>
      <c r="G56" s="6">
        <f t="shared" si="57"/>
        <v>1</v>
      </c>
      <c r="H56" s="6">
        <f t="shared" si="58"/>
        <v>30</v>
      </c>
      <c r="I56" s="6">
        <f t="shared" si="59"/>
        <v>15</v>
      </c>
      <c r="J56" s="6">
        <f t="shared" si="60"/>
        <v>15</v>
      </c>
      <c r="K56" s="6">
        <f t="shared" si="61"/>
        <v>0</v>
      </c>
      <c r="L56" s="6">
        <f t="shared" si="62"/>
        <v>0</v>
      </c>
      <c r="M56" s="6">
        <f t="shared" si="63"/>
        <v>0</v>
      </c>
      <c r="N56" s="6">
        <f t="shared" si="64"/>
        <v>0</v>
      </c>
      <c r="O56" s="6">
        <f t="shared" si="65"/>
        <v>0</v>
      </c>
      <c r="P56" s="6">
        <f t="shared" si="66"/>
        <v>0</v>
      </c>
      <c r="Q56" s="6">
        <f t="shared" si="67"/>
        <v>0</v>
      </c>
      <c r="R56" s="7">
        <f t="shared" si="68"/>
        <v>2</v>
      </c>
      <c r="S56" s="7">
        <f t="shared" si="69"/>
        <v>0</v>
      </c>
      <c r="T56" s="7">
        <v>1.34</v>
      </c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70"/>
        <v>0</v>
      </c>
      <c r="AP56" s="11"/>
      <c r="AQ56" s="10"/>
      <c r="AR56" s="11"/>
      <c r="AS56" s="10"/>
      <c r="AT56" s="11"/>
      <c r="AU56" s="10"/>
      <c r="AV56" s="7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71"/>
        <v>0</v>
      </c>
      <c r="BK56" s="11"/>
      <c r="BL56" s="10"/>
      <c r="BM56" s="11"/>
      <c r="BN56" s="10"/>
      <c r="BO56" s="11"/>
      <c r="BP56" s="10"/>
      <c r="BQ56" s="7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2"/>
        <v>0</v>
      </c>
      <c r="CF56" s="11"/>
      <c r="CG56" s="10"/>
      <c r="CH56" s="11"/>
      <c r="CI56" s="10"/>
      <c r="CJ56" s="11"/>
      <c r="CK56" s="10"/>
      <c r="CL56" s="7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3"/>
        <v>0</v>
      </c>
      <c r="DA56" s="11">
        <v>15</v>
      </c>
      <c r="DB56" s="10" t="s">
        <v>78</v>
      </c>
      <c r="DC56" s="11">
        <v>15</v>
      </c>
      <c r="DD56" s="10" t="s">
        <v>60</v>
      </c>
      <c r="DE56" s="11"/>
      <c r="DF56" s="10"/>
      <c r="DG56" s="7">
        <v>2</v>
      </c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74"/>
        <v>2</v>
      </c>
      <c r="DV56" s="11"/>
      <c r="DW56" s="10"/>
      <c r="DX56" s="11"/>
      <c r="DY56" s="10"/>
      <c r="DZ56" s="11"/>
      <c r="EA56" s="10"/>
      <c r="EB56" s="7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5"/>
        <v>0</v>
      </c>
      <c r="EQ56" s="11"/>
      <c r="ER56" s="10"/>
      <c r="ES56" s="11"/>
      <c r="ET56" s="10"/>
      <c r="EU56" s="11"/>
      <c r="EV56" s="10"/>
      <c r="EW56" s="7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6"/>
        <v>0</v>
      </c>
      <c r="FL56" s="11"/>
      <c r="FM56" s="10"/>
      <c r="FN56" s="11"/>
      <c r="FO56" s="10"/>
      <c r="FP56" s="11"/>
      <c r="FQ56" s="10"/>
      <c r="FR56" s="7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7"/>
        <v>0</v>
      </c>
    </row>
    <row r="57" spans="1:188" ht="12.75">
      <c r="A57" s="6"/>
      <c r="B57" s="6"/>
      <c r="C57" s="6"/>
      <c r="D57" s="6" t="s">
        <v>131</v>
      </c>
      <c r="E57" s="3" t="s">
        <v>132</v>
      </c>
      <c r="F57" s="6">
        <f t="shared" si="56"/>
        <v>0</v>
      </c>
      <c r="G57" s="6">
        <f t="shared" si="57"/>
        <v>2</v>
      </c>
      <c r="H57" s="6">
        <f t="shared" si="58"/>
        <v>105</v>
      </c>
      <c r="I57" s="6">
        <f t="shared" si="59"/>
        <v>15</v>
      </c>
      <c r="J57" s="6">
        <f t="shared" si="60"/>
        <v>0</v>
      </c>
      <c r="K57" s="6">
        <f t="shared" si="61"/>
        <v>0</v>
      </c>
      <c r="L57" s="6">
        <f t="shared" si="62"/>
        <v>0</v>
      </c>
      <c r="M57" s="6">
        <f t="shared" si="63"/>
        <v>0</v>
      </c>
      <c r="N57" s="6">
        <f t="shared" si="64"/>
        <v>90</v>
      </c>
      <c r="O57" s="6">
        <f t="shared" si="65"/>
        <v>0</v>
      </c>
      <c r="P57" s="6">
        <f t="shared" si="66"/>
        <v>0</v>
      </c>
      <c r="Q57" s="6">
        <f t="shared" si="67"/>
        <v>0</v>
      </c>
      <c r="R57" s="7">
        <f t="shared" si="68"/>
        <v>5</v>
      </c>
      <c r="S57" s="7">
        <f t="shared" si="69"/>
        <v>4</v>
      </c>
      <c r="T57" s="7">
        <v>3.77</v>
      </c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70"/>
        <v>0</v>
      </c>
      <c r="AP57" s="11"/>
      <c r="AQ57" s="10"/>
      <c r="AR57" s="11"/>
      <c r="AS57" s="10"/>
      <c r="AT57" s="11"/>
      <c r="AU57" s="10"/>
      <c r="AV57" s="7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71"/>
        <v>0</v>
      </c>
      <c r="BK57" s="11"/>
      <c r="BL57" s="10"/>
      <c r="BM57" s="11"/>
      <c r="BN57" s="10"/>
      <c r="BO57" s="11"/>
      <c r="BP57" s="10"/>
      <c r="BQ57" s="7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2"/>
        <v>0</v>
      </c>
      <c r="CF57" s="11"/>
      <c r="CG57" s="10"/>
      <c r="CH57" s="11"/>
      <c r="CI57" s="10"/>
      <c r="CJ57" s="11"/>
      <c r="CK57" s="10"/>
      <c r="CL57" s="7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3"/>
        <v>0</v>
      </c>
      <c r="DA57" s="11"/>
      <c r="DB57" s="10"/>
      <c r="DC57" s="11"/>
      <c r="DD57" s="10"/>
      <c r="DE57" s="11"/>
      <c r="DF57" s="10"/>
      <c r="DG57" s="7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74"/>
        <v>0</v>
      </c>
      <c r="DV57" s="11">
        <v>15</v>
      </c>
      <c r="DW57" s="10" t="s">
        <v>60</v>
      </c>
      <c r="DX57" s="11"/>
      <c r="DY57" s="10"/>
      <c r="DZ57" s="11"/>
      <c r="EA57" s="10"/>
      <c r="EB57" s="7">
        <v>1</v>
      </c>
      <c r="EC57" s="11"/>
      <c r="ED57" s="10"/>
      <c r="EE57" s="11"/>
      <c r="EF57" s="10"/>
      <c r="EG57" s="11">
        <v>90</v>
      </c>
      <c r="EH57" s="10" t="s">
        <v>60</v>
      </c>
      <c r="EI57" s="11"/>
      <c r="EJ57" s="10"/>
      <c r="EK57" s="11"/>
      <c r="EL57" s="10"/>
      <c r="EM57" s="11"/>
      <c r="EN57" s="10"/>
      <c r="EO57" s="7">
        <v>4</v>
      </c>
      <c r="EP57" s="7">
        <f t="shared" si="75"/>
        <v>5</v>
      </c>
      <c r="EQ57" s="11"/>
      <c r="ER57" s="10"/>
      <c r="ES57" s="11"/>
      <c r="ET57" s="10"/>
      <c r="EU57" s="11"/>
      <c r="EV57" s="10"/>
      <c r="EW57" s="7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6"/>
        <v>0</v>
      </c>
      <c r="FL57" s="11"/>
      <c r="FM57" s="10"/>
      <c r="FN57" s="11"/>
      <c r="FO57" s="10"/>
      <c r="FP57" s="11"/>
      <c r="FQ57" s="10"/>
      <c r="FR57" s="7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7"/>
        <v>0</v>
      </c>
    </row>
    <row r="58" spans="1:188" ht="12.75">
      <c r="A58" s="6"/>
      <c r="B58" s="6"/>
      <c r="C58" s="6"/>
      <c r="D58" s="6" t="s">
        <v>133</v>
      </c>
      <c r="E58" s="3" t="s">
        <v>134</v>
      </c>
      <c r="F58" s="6">
        <f t="shared" si="56"/>
        <v>0</v>
      </c>
      <c r="G58" s="6">
        <f t="shared" si="57"/>
        <v>1</v>
      </c>
      <c r="H58" s="6">
        <f t="shared" si="58"/>
        <v>15</v>
      </c>
      <c r="I58" s="6">
        <f t="shared" si="59"/>
        <v>15</v>
      </c>
      <c r="J58" s="6">
        <f t="shared" si="60"/>
        <v>0</v>
      </c>
      <c r="K58" s="6">
        <f t="shared" si="61"/>
        <v>0</v>
      </c>
      <c r="L58" s="6">
        <f t="shared" si="62"/>
        <v>0</v>
      </c>
      <c r="M58" s="6">
        <f t="shared" si="63"/>
        <v>0</v>
      </c>
      <c r="N58" s="6">
        <f t="shared" si="64"/>
        <v>0</v>
      </c>
      <c r="O58" s="6">
        <f t="shared" si="65"/>
        <v>0</v>
      </c>
      <c r="P58" s="6">
        <f t="shared" si="66"/>
        <v>0</v>
      </c>
      <c r="Q58" s="6">
        <f t="shared" si="67"/>
        <v>0</v>
      </c>
      <c r="R58" s="7">
        <f t="shared" si="68"/>
        <v>1</v>
      </c>
      <c r="S58" s="7">
        <f t="shared" si="69"/>
        <v>0</v>
      </c>
      <c r="T58" s="7">
        <v>0.57</v>
      </c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70"/>
        <v>0</v>
      </c>
      <c r="AP58" s="11"/>
      <c r="AQ58" s="10"/>
      <c r="AR58" s="11"/>
      <c r="AS58" s="10"/>
      <c r="AT58" s="11"/>
      <c r="AU58" s="10"/>
      <c r="AV58" s="7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71"/>
        <v>0</v>
      </c>
      <c r="BK58" s="11">
        <v>15</v>
      </c>
      <c r="BL58" s="10" t="s">
        <v>60</v>
      </c>
      <c r="BM58" s="11"/>
      <c r="BN58" s="10"/>
      <c r="BO58" s="11"/>
      <c r="BP58" s="10"/>
      <c r="BQ58" s="7">
        <v>1</v>
      </c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2"/>
        <v>1</v>
      </c>
      <c r="CF58" s="11"/>
      <c r="CG58" s="10"/>
      <c r="CH58" s="11"/>
      <c r="CI58" s="10"/>
      <c r="CJ58" s="11"/>
      <c r="CK58" s="10"/>
      <c r="CL58" s="7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3"/>
        <v>0</v>
      </c>
      <c r="DA58" s="11"/>
      <c r="DB58" s="10"/>
      <c r="DC58" s="11"/>
      <c r="DD58" s="10"/>
      <c r="DE58" s="11"/>
      <c r="DF58" s="10"/>
      <c r="DG58" s="7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74"/>
        <v>0</v>
      </c>
      <c r="DV58" s="11"/>
      <c r="DW58" s="10"/>
      <c r="DX58" s="11"/>
      <c r="DY58" s="10"/>
      <c r="DZ58" s="11"/>
      <c r="EA58" s="10"/>
      <c r="EB58" s="7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5"/>
        <v>0</v>
      </c>
      <c r="EQ58" s="11"/>
      <c r="ER58" s="10"/>
      <c r="ES58" s="11"/>
      <c r="ET58" s="10"/>
      <c r="EU58" s="11"/>
      <c r="EV58" s="10"/>
      <c r="EW58" s="7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6"/>
        <v>0</v>
      </c>
      <c r="FL58" s="11"/>
      <c r="FM58" s="10"/>
      <c r="FN58" s="11"/>
      <c r="FO58" s="10"/>
      <c r="FP58" s="11"/>
      <c r="FQ58" s="10"/>
      <c r="FR58" s="7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7"/>
        <v>0</v>
      </c>
    </row>
    <row r="59" spans="1:188" ht="12.75">
      <c r="A59" s="6"/>
      <c r="B59" s="6"/>
      <c r="C59" s="6"/>
      <c r="D59" s="6" t="s">
        <v>135</v>
      </c>
      <c r="E59" s="3" t="s">
        <v>136</v>
      </c>
      <c r="F59" s="6">
        <f t="shared" si="56"/>
        <v>0</v>
      </c>
      <c r="G59" s="6">
        <f t="shared" si="57"/>
        <v>3</v>
      </c>
      <c r="H59" s="6">
        <f t="shared" si="58"/>
        <v>65</v>
      </c>
      <c r="I59" s="6">
        <f t="shared" si="59"/>
        <v>30</v>
      </c>
      <c r="J59" s="6">
        <f t="shared" si="60"/>
        <v>10</v>
      </c>
      <c r="K59" s="6">
        <f t="shared" si="61"/>
        <v>0</v>
      </c>
      <c r="L59" s="6">
        <f t="shared" si="62"/>
        <v>0</v>
      </c>
      <c r="M59" s="6">
        <f t="shared" si="63"/>
        <v>25</v>
      </c>
      <c r="N59" s="6">
        <f t="shared" si="64"/>
        <v>0</v>
      </c>
      <c r="O59" s="6">
        <f t="shared" si="65"/>
        <v>0</v>
      </c>
      <c r="P59" s="6">
        <f t="shared" si="66"/>
        <v>0</v>
      </c>
      <c r="Q59" s="6">
        <f t="shared" si="67"/>
        <v>0</v>
      </c>
      <c r="R59" s="7">
        <f t="shared" si="68"/>
        <v>3</v>
      </c>
      <c r="S59" s="7">
        <f t="shared" si="69"/>
        <v>1</v>
      </c>
      <c r="T59" s="7">
        <v>2.43</v>
      </c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70"/>
        <v>0</v>
      </c>
      <c r="AP59" s="11"/>
      <c r="AQ59" s="10"/>
      <c r="AR59" s="11"/>
      <c r="AS59" s="10"/>
      <c r="AT59" s="11"/>
      <c r="AU59" s="10"/>
      <c r="AV59" s="7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71"/>
        <v>0</v>
      </c>
      <c r="BK59" s="11"/>
      <c r="BL59" s="10"/>
      <c r="BM59" s="11"/>
      <c r="BN59" s="10"/>
      <c r="BO59" s="11"/>
      <c r="BP59" s="10"/>
      <c r="BQ59" s="7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2"/>
        <v>0</v>
      </c>
      <c r="CF59" s="11"/>
      <c r="CG59" s="10"/>
      <c r="CH59" s="11"/>
      <c r="CI59" s="10"/>
      <c r="CJ59" s="11"/>
      <c r="CK59" s="10"/>
      <c r="CL59" s="7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3"/>
        <v>0</v>
      </c>
      <c r="DA59" s="11">
        <v>30</v>
      </c>
      <c r="DB59" s="10" t="s">
        <v>60</v>
      </c>
      <c r="DC59" s="11">
        <v>10</v>
      </c>
      <c r="DD59" s="10" t="s">
        <v>60</v>
      </c>
      <c r="DE59" s="11"/>
      <c r="DF59" s="10"/>
      <c r="DG59" s="7">
        <v>2</v>
      </c>
      <c r="DH59" s="11"/>
      <c r="DI59" s="10"/>
      <c r="DJ59" s="11">
        <v>25</v>
      </c>
      <c r="DK59" s="10" t="s">
        <v>60</v>
      </c>
      <c r="DL59" s="11"/>
      <c r="DM59" s="10"/>
      <c r="DN59" s="11"/>
      <c r="DO59" s="10"/>
      <c r="DP59" s="11"/>
      <c r="DQ59" s="10"/>
      <c r="DR59" s="11"/>
      <c r="DS59" s="10"/>
      <c r="DT59" s="7">
        <v>1</v>
      </c>
      <c r="DU59" s="7">
        <f t="shared" si="74"/>
        <v>3</v>
      </c>
      <c r="DV59" s="11"/>
      <c r="DW59" s="10"/>
      <c r="DX59" s="11"/>
      <c r="DY59" s="10"/>
      <c r="DZ59" s="11"/>
      <c r="EA59" s="10"/>
      <c r="EB59" s="7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5"/>
        <v>0</v>
      </c>
      <c r="EQ59" s="11"/>
      <c r="ER59" s="10"/>
      <c r="ES59" s="11"/>
      <c r="ET59" s="10"/>
      <c r="EU59" s="11"/>
      <c r="EV59" s="10"/>
      <c r="EW59" s="7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6"/>
        <v>0</v>
      </c>
      <c r="FL59" s="11"/>
      <c r="FM59" s="10"/>
      <c r="FN59" s="11"/>
      <c r="FO59" s="10"/>
      <c r="FP59" s="11"/>
      <c r="FQ59" s="10"/>
      <c r="FR59" s="7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7"/>
        <v>0</v>
      </c>
    </row>
    <row r="60" spans="1:188" ht="12.75">
      <c r="A60" s="6"/>
      <c r="B60" s="6"/>
      <c r="C60" s="6"/>
      <c r="D60" s="6" t="s">
        <v>137</v>
      </c>
      <c r="E60" s="3" t="s">
        <v>138</v>
      </c>
      <c r="F60" s="6">
        <f t="shared" si="56"/>
        <v>0</v>
      </c>
      <c r="G60" s="6">
        <f t="shared" si="57"/>
        <v>3</v>
      </c>
      <c r="H60" s="6">
        <f t="shared" si="58"/>
        <v>65</v>
      </c>
      <c r="I60" s="6">
        <f t="shared" si="59"/>
        <v>30</v>
      </c>
      <c r="J60" s="6">
        <f t="shared" si="60"/>
        <v>10</v>
      </c>
      <c r="K60" s="6">
        <f t="shared" si="61"/>
        <v>0</v>
      </c>
      <c r="L60" s="6">
        <f t="shared" si="62"/>
        <v>0</v>
      </c>
      <c r="M60" s="6">
        <f t="shared" si="63"/>
        <v>25</v>
      </c>
      <c r="N60" s="6">
        <f t="shared" si="64"/>
        <v>0</v>
      </c>
      <c r="O60" s="6">
        <f t="shared" si="65"/>
        <v>0</v>
      </c>
      <c r="P60" s="6">
        <f t="shared" si="66"/>
        <v>0</v>
      </c>
      <c r="Q60" s="6">
        <f t="shared" si="67"/>
        <v>0</v>
      </c>
      <c r="R60" s="7">
        <f t="shared" si="68"/>
        <v>3</v>
      </c>
      <c r="S60" s="7">
        <f t="shared" si="69"/>
        <v>1</v>
      </c>
      <c r="T60" s="7">
        <v>2.23</v>
      </c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70"/>
        <v>0</v>
      </c>
      <c r="AP60" s="11"/>
      <c r="AQ60" s="10"/>
      <c r="AR60" s="11"/>
      <c r="AS60" s="10"/>
      <c r="AT60" s="11"/>
      <c r="AU60" s="10"/>
      <c r="AV60" s="7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71"/>
        <v>0</v>
      </c>
      <c r="BK60" s="11"/>
      <c r="BL60" s="10"/>
      <c r="BM60" s="11"/>
      <c r="BN60" s="10"/>
      <c r="BO60" s="11"/>
      <c r="BP60" s="10"/>
      <c r="BQ60" s="7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2"/>
        <v>0</v>
      </c>
      <c r="CF60" s="11"/>
      <c r="CG60" s="10"/>
      <c r="CH60" s="11"/>
      <c r="CI60" s="10"/>
      <c r="CJ60" s="11"/>
      <c r="CK60" s="10"/>
      <c r="CL60" s="7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3"/>
        <v>0</v>
      </c>
      <c r="DA60" s="11">
        <v>30</v>
      </c>
      <c r="DB60" s="10" t="s">
        <v>60</v>
      </c>
      <c r="DC60" s="11">
        <v>10</v>
      </c>
      <c r="DD60" s="10" t="s">
        <v>60</v>
      </c>
      <c r="DE60" s="11"/>
      <c r="DF60" s="10"/>
      <c r="DG60" s="7">
        <v>2</v>
      </c>
      <c r="DH60" s="11"/>
      <c r="DI60" s="10"/>
      <c r="DJ60" s="11">
        <v>25</v>
      </c>
      <c r="DK60" s="10" t="s">
        <v>60</v>
      </c>
      <c r="DL60" s="11"/>
      <c r="DM60" s="10"/>
      <c r="DN60" s="11"/>
      <c r="DO60" s="10"/>
      <c r="DP60" s="11"/>
      <c r="DQ60" s="10"/>
      <c r="DR60" s="11"/>
      <c r="DS60" s="10"/>
      <c r="DT60" s="7">
        <v>1</v>
      </c>
      <c r="DU60" s="7">
        <f t="shared" si="74"/>
        <v>3</v>
      </c>
      <c r="DV60" s="11"/>
      <c r="DW60" s="10"/>
      <c r="DX60" s="11"/>
      <c r="DY60" s="10"/>
      <c r="DZ60" s="11"/>
      <c r="EA60" s="10"/>
      <c r="EB60" s="7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75"/>
        <v>0</v>
      </c>
      <c r="EQ60" s="11"/>
      <c r="ER60" s="10"/>
      <c r="ES60" s="11"/>
      <c r="ET60" s="10"/>
      <c r="EU60" s="11"/>
      <c r="EV60" s="10"/>
      <c r="EW60" s="7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6"/>
        <v>0</v>
      </c>
      <c r="FL60" s="11"/>
      <c r="FM60" s="10"/>
      <c r="FN60" s="11"/>
      <c r="FO60" s="10"/>
      <c r="FP60" s="11"/>
      <c r="FQ60" s="10"/>
      <c r="FR60" s="7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7"/>
        <v>0</v>
      </c>
    </row>
    <row r="61" spans="1:188" ht="12.75">
      <c r="A61" s="6"/>
      <c r="B61" s="6"/>
      <c r="C61" s="6"/>
      <c r="D61" s="6" t="s">
        <v>139</v>
      </c>
      <c r="E61" s="3" t="s">
        <v>140</v>
      </c>
      <c r="F61" s="6">
        <f t="shared" si="56"/>
        <v>0</v>
      </c>
      <c r="G61" s="6">
        <f t="shared" si="57"/>
        <v>3</v>
      </c>
      <c r="H61" s="6">
        <f t="shared" si="58"/>
        <v>65</v>
      </c>
      <c r="I61" s="6">
        <f t="shared" si="59"/>
        <v>30</v>
      </c>
      <c r="J61" s="6">
        <f t="shared" si="60"/>
        <v>10</v>
      </c>
      <c r="K61" s="6">
        <f t="shared" si="61"/>
        <v>0</v>
      </c>
      <c r="L61" s="6">
        <f t="shared" si="62"/>
        <v>0</v>
      </c>
      <c r="M61" s="6">
        <f t="shared" si="63"/>
        <v>25</v>
      </c>
      <c r="N61" s="6">
        <f t="shared" si="64"/>
        <v>0</v>
      </c>
      <c r="O61" s="6">
        <f t="shared" si="65"/>
        <v>0</v>
      </c>
      <c r="P61" s="6">
        <f t="shared" si="66"/>
        <v>0</v>
      </c>
      <c r="Q61" s="6">
        <f t="shared" si="67"/>
        <v>0</v>
      </c>
      <c r="R61" s="7">
        <f t="shared" si="68"/>
        <v>3</v>
      </c>
      <c r="S61" s="7">
        <f t="shared" si="69"/>
        <v>1</v>
      </c>
      <c r="T61" s="7">
        <v>2.23</v>
      </c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70"/>
        <v>0</v>
      </c>
      <c r="AP61" s="11"/>
      <c r="AQ61" s="10"/>
      <c r="AR61" s="11"/>
      <c r="AS61" s="10"/>
      <c r="AT61" s="11"/>
      <c r="AU61" s="10"/>
      <c r="AV61" s="7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71"/>
        <v>0</v>
      </c>
      <c r="BK61" s="11"/>
      <c r="BL61" s="10"/>
      <c r="BM61" s="11"/>
      <c r="BN61" s="10"/>
      <c r="BO61" s="11"/>
      <c r="BP61" s="10"/>
      <c r="BQ61" s="7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2"/>
        <v>0</v>
      </c>
      <c r="CF61" s="11"/>
      <c r="CG61" s="10"/>
      <c r="CH61" s="11"/>
      <c r="CI61" s="10"/>
      <c r="CJ61" s="11"/>
      <c r="CK61" s="10"/>
      <c r="CL61" s="7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3"/>
        <v>0</v>
      </c>
      <c r="DA61" s="11">
        <v>30</v>
      </c>
      <c r="DB61" s="10" t="s">
        <v>60</v>
      </c>
      <c r="DC61" s="11">
        <v>10</v>
      </c>
      <c r="DD61" s="10" t="s">
        <v>60</v>
      </c>
      <c r="DE61" s="11"/>
      <c r="DF61" s="10"/>
      <c r="DG61" s="7">
        <v>2</v>
      </c>
      <c r="DH61" s="11"/>
      <c r="DI61" s="10"/>
      <c r="DJ61" s="11">
        <v>25</v>
      </c>
      <c r="DK61" s="10" t="s">
        <v>60</v>
      </c>
      <c r="DL61" s="11"/>
      <c r="DM61" s="10"/>
      <c r="DN61" s="11"/>
      <c r="DO61" s="10"/>
      <c r="DP61" s="11"/>
      <c r="DQ61" s="10"/>
      <c r="DR61" s="11"/>
      <c r="DS61" s="10"/>
      <c r="DT61" s="7">
        <v>1</v>
      </c>
      <c r="DU61" s="7">
        <f t="shared" si="74"/>
        <v>3</v>
      </c>
      <c r="DV61" s="11"/>
      <c r="DW61" s="10"/>
      <c r="DX61" s="11"/>
      <c r="DY61" s="10"/>
      <c r="DZ61" s="11"/>
      <c r="EA61" s="10"/>
      <c r="EB61" s="7"/>
      <c r="EC61" s="11"/>
      <c r="ED61" s="10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75"/>
        <v>0</v>
      </c>
      <c r="EQ61" s="11"/>
      <c r="ER61" s="10"/>
      <c r="ES61" s="11"/>
      <c r="ET61" s="10"/>
      <c r="EU61" s="11"/>
      <c r="EV61" s="10"/>
      <c r="EW61" s="7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6"/>
        <v>0</v>
      </c>
      <c r="FL61" s="11"/>
      <c r="FM61" s="10"/>
      <c r="FN61" s="11"/>
      <c r="FO61" s="10"/>
      <c r="FP61" s="11"/>
      <c r="FQ61" s="10"/>
      <c r="FR61" s="7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7"/>
        <v>0</v>
      </c>
    </row>
    <row r="62" spans="1:188" ht="12.75">
      <c r="A62" s="6"/>
      <c r="B62" s="6"/>
      <c r="C62" s="6"/>
      <c r="D62" s="6" t="s">
        <v>141</v>
      </c>
      <c r="E62" s="3" t="s">
        <v>142</v>
      </c>
      <c r="F62" s="6">
        <f t="shared" si="56"/>
        <v>0</v>
      </c>
      <c r="G62" s="6">
        <f t="shared" si="57"/>
        <v>1</v>
      </c>
      <c r="H62" s="6">
        <f t="shared" si="58"/>
        <v>95</v>
      </c>
      <c r="I62" s="6">
        <f t="shared" si="59"/>
        <v>0</v>
      </c>
      <c r="J62" s="6">
        <f t="shared" si="60"/>
        <v>0</v>
      </c>
      <c r="K62" s="6">
        <f t="shared" si="61"/>
        <v>0</v>
      </c>
      <c r="L62" s="6">
        <f t="shared" si="62"/>
        <v>0</v>
      </c>
      <c r="M62" s="6">
        <f t="shared" si="63"/>
        <v>95</v>
      </c>
      <c r="N62" s="6">
        <f t="shared" si="64"/>
        <v>0</v>
      </c>
      <c r="O62" s="6">
        <f t="shared" si="65"/>
        <v>0</v>
      </c>
      <c r="P62" s="6">
        <f t="shared" si="66"/>
        <v>0</v>
      </c>
      <c r="Q62" s="6">
        <f t="shared" si="67"/>
        <v>0</v>
      </c>
      <c r="R62" s="7">
        <f t="shared" si="68"/>
        <v>4</v>
      </c>
      <c r="S62" s="7">
        <f t="shared" si="69"/>
        <v>4</v>
      </c>
      <c r="T62" s="7">
        <v>3.3</v>
      </c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70"/>
        <v>0</v>
      </c>
      <c r="AP62" s="11"/>
      <c r="AQ62" s="10"/>
      <c r="AR62" s="11"/>
      <c r="AS62" s="10"/>
      <c r="AT62" s="11"/>
      <c r="AU62" s="10"/>
      <c r="AV62" s="7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71"/>
        <v>0</v>
      </c>
      <c r="BK62" s="11"/>
      <c r="BL62" s="10"/>
      <c r="BM62" s="11"/>
      <c r="BN62" s="10"/>
      <c r="BO62" s="11"/>
      <c r="BP62" s="10"/>
      <c r="BQ62" s="7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72"/>
        <v>0</v>
      </c>
      <c r="CF62" s="11"/>
      <c r="CG62" s="10"/>
      <c r="CH62" s="11"/>
      <c r="CI62" s="10"/>
      <c r="CJ62" s="11"/>
      <c r="CK62" s="10"/>
      <c r="CL62" s="7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73"/>
        <v>0</v>
      </c>
      <c r="DA62" s="11"/>
      <c r="DB62" s="10"/>
      <c r="DC62" s="11"/>
      <c r="DD62" s="10"/>
      <c r="DE62" s="11"/>
      <c r="DF62" s="10"/>
      <c r="DG62" s="7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74"/>
        <v>0</v>
      </c>
      <c r="DV62" s="11"/>
      <c r="DW62" s="10"/>
      <c r="DX62" s="11"/>
      <c r="DY62" s="10"/>
      <c r="DZ62" s="11"/>
      <c r="EA62" s="10"/>
      <c r="EB62" s="7"/>
      <c r="EC62" s="11"/>
      <c r="ED62" s="10"/>
      <c r="EE62" s="11">
        <v>95</v>
      </c>
      <c r="EF62" s="10" t="s">
        <v>60</v>
      </c>
      <c r="EG62" s="11"/>
      <c r="EH62" s="10"/>
      <c r="EI62" s="11"/>
      <c r="EJ62" s="10"/>
      <c r="EK62" s="11"/>
      <c r="EL62" s="10"/>
      <c r="EM62" s="11"/>
      <c r="EN62" s="10"/>
      <c r="EO62" s="7">
        <v>4</v>
      </c>
      <c r="EP62" s="7">
        <f t="shared" si="75"/>
        <v>4</v>
      </c>
      <c r="EQ62" s="11"/>
      <c r="ER62" s="10"/>
      <c r="ES62" s="11"/>
      <c r="ET62" s="10"/>
      <c r="EU62" s="11"/>
      <c r="EV62" s="10"/>
      <c r="EW62" s="7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6"/>
        <v>0</v>
      </c>
      <c r="FL62" s="11"/>
      <c r="FM62" s="10"/>
      <c r="FN62" s="11"/>
      <c r="FO62" s="10"/>
      <c r="FP62" s="11"/>
      <c r="FQ62" s="10"/>
      <c r="FR62" s="7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7"/>
        <v>0</v>
      </c>
    </row>
    <row r="63" spans="1:188" ht="12.75">
      <c r="A63" s="6"/>
      <c r="B63" s="6"/>
      <c r="C63" s="6"/>
      <c r="D63" s="6" t="s">
        <v>143</v>
      </c>
      <c r="E63" s="3" t="s">
        <v>144</v>
      </c>
      <c r="F63" s="6">
        <f t="shared" si="56"/>
        <v>0</v>
      </c>
      <c r="G63" s="6">
        <f t="shared" si="57"/>
        <v>1</v>
      </c>
      <c r="H63" s="6">
        <f t="shared" si="58"/>
        <v>30</v>
      </c>
      <c r="I63" s="6">
        <f t="shared" si="59"/>
        <v>0</v>
      </c>
      <c r="J63" s="6">
        <f t="shared" si="60"/>
        <v>0</v>
      </c>
      <c r="K63" s="6">
        <f t="shared" si="61"/>
        <v>0</v>
      </c>
      <c r="L63" s="6">
        <f t="shared" si="62"/>
        <v>0</v>
      </c>
      <c r="M63" s="6">
        <f t="shared" si="63"/>
        <v>0</v>
      </c>
      <c r="N63" s="6">
        <f t="shared" si="64"/>
        <v>0</v>
      </c>
      <c r="O63" s="6">
        <f t="shared" si="65"/>
        <v>0</v>
      </c>
      <c r="P63" s="6">
        <f t="shared" si="66"/>
        <v>0</v>
      </c>
      <c r="Q63" s="6">
        <f t="shared" si="67"/>
        <v>30</v>
      </c>
      <c r="R63" s="7">
        <f t="shared" si="68"/>
        <v>4</v>
      </c>
      <c r="S63" s="7">
        <f t="shared" si="69"/>
        <v>4</v>
      </c>
      <c r="T63" s="7">
        <v>3</v>
      </c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70"/>
        <v>0</v>
      </c>
      <c r="AP63" s="11"/>
      <c r="AQ63" s="10"/>
      <c r="AR63" s="11"/>
      <c r="AS63" s="10"/>
      <c r="AT63" s="11"/>
      <c r="AU63" s="10"/>
      <c r="AV63" s="7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71"/>
        <v>0</v>
      </c>
      <c r="BK63" s="11"/>
      <c r="BL63" s="10"/>
      <c r="BM63" s="11"/>
      <c r="BN63" s="10"/>
      <c r="BO63" s="11"/>
      <c r="BP63" s="10"/>
      <c r="BQ63" s="7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72"/>
        <v>0</v>
      </c>
      <c r="CF63" s="11"/>
      <c r="CG63" s="10"/>
      <c r="CH63" s="11"/>
      <c r="CI63" s="10"/>
      <c r="CJ63" s="11"/>
      <c r="CK63" s="10"/>
      <c r="CL63" s="7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3"/>
        <v>0</v>
      </c>
      <c r="DA63" s="11"/>
      <c r="DB63" s="10"/>
      <c r="DC63" s="11"/>
      <c r="DD63" s="10"/>
      <c r="DE63" s="11"/>
      <c r="DF63" s="10"/>
      <c r="DG63" s="7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74"/>
        <v>0</v>
      </c>
      <c r="DV63" s="11"/>
      <c r="DW63" s="10"/>
      <c r="DX63" s="11"/>
      <c r="DY63" s="10"/>
      <c r="DZ63" s="11"/>
      <c r="EA63" s="10"/>
      <c r="EB63" s="7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75"/>
        <v>0</v>
      </c>
      <c r="EQ63" s="11"/>
      <c r="ER63" s="10"/>
      <c r="ES63" s="11"/>
      <c r="ET63" s="10"/>
      <c r="EU63" s="11"/>
      <c r="EV63" s="10"/>
      <c r="EW63" s="7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>
        <v>30</v>
      </c>
      <c r="FI63" s="10" t="s">
        <v>60</v>
      </c>
      <c r="FJ63" s="7">
        <v>4</v>
      </c>
      <c r="FK63" s="7">
        <f t="shared" si="76"/>
        <v>4</v>
      </c>
      <c r="FL63" s="11"/>
      <c r="FM63" s="10"/>
      <c r="FN63" s="11"/>
      <c r="FO63" s="10"/>
      <c r="FP63" s="11"/>
      <c r="FQ63" s="10"/>
      <c r="FR63" s="7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7"/>
        <v>0</v>
      </c>
    </row>
    <row r="64" spans="1:188" ht="12.75">
      <c r="A64" s="6"/>
      <c r="B64" s="6"/>
      <c r="C64" s="6"/>
      <c r="D64" s="6" t="s">
        <v>145</v>
      </c>
      <c r="E64" s="3" t="s">
        <v>146</v>
      </c>
      <c r="F64" s="6">
        <f t="shared" si="56"/>
        <v>0</v>
      </c>
      <c r="G64" s="6">
        <f t="shared" si="57"/>
        <v>1</v>
      </c>
      <c r="H64" s="6">
        <f t="shared" si="58"/>
        <v>90</v>
      </c>
      <c r="I64" s="6">
        <f t="shared" si="59"/>
        <v>0</v>
      </c>
      <c r="J64" s="6">
        <f t="shared" si="60"/>
        <v>0</v>
      </c>
      <c r="K64" s="6">
        <f t="shared" si="61"/>
        <v>0</v>
      </c>
      <c r="L64" s="6">
        <f t="shared" si="62"/>
        <v>0</v>
      </c>
      <c r="M64" s="6">
        <f t="shared" si="63"/>
        <v>90</v>
      </c>
      <c r="N64" s="6">
        <f t="shared" si="64"/>
        <v>0</v>
      </c>
      <c r="O64" s="6">
        <f t="shared" si="65"/>
        <v>0</v>
      </c>
      <c r="P64" s="6">
        <f t="shared" si="66"/>
        <v>0</v>
      </c>
      <c r="Q64" s="6">
        <f t="shared" si="67"/>
        <v>0</v>
      </c>
      <c r="R64" s="7">
        <f t="shared" si="68"/>
        <v>8</v>
      </c>
      <c r="S64" s="7">
        <f t="shared" si="69"/>
        <v>8</v>
      </c>
      <c r="T64" s="7">
        <v>6</v>
      </c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70"/>
        <v>0</v>
      </c>
      <c r="AP64" s="11"/>
      <c r="AQ64" s="10"/>
      <c r="AR64" s="11"/>
      <c r="AS64" s="10"/>
      <c r="AT64" s="11"/>
      <c r="AU64" s="10"/>
      <c r="AV64" s="7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71"/>
        <v>0</v>
      </c>
      <c r="BK64" s="11"/>
      <c r="BL64" s="10"/>
      <c r="BM64" s="11"/>
      <c r="BN64" s="10"/>
      <c r="BO64" s="11"/>
      <c r="BP64" s="10"/>
      <c r="BQ64" s="7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2"/>
        <v>0</v>
      </c>
      <c r="CF64" s="11"/>
      <c r="CG64" s="10"/>
      <c r="CH64" s="11"/>
      <c r="CI64" s="10"/>
      <c r="CJ64" s="11"/>
      <c r="CK64" s="10"/>
      <c r="CL64" s="7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3"/>
        <v>0</v>
      </c>
      <c r="DA64" s="11"/>
      <c r="DB64" s="10"/>
      <c r="DC64" s="11"/>
      <c r="DD64" s="10"/>
      <c r="DE64" s="11"/>
      <c r="DF64" s="10"/>
      <c r="DG64" s="7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4"/>
        <v>0</v>
      </c>
      <c r="DV64" s="11"/>
      <c r="DW64" s="10"/>
      <c r="DX64" s="11"/>
      <c r="DY64" s="10"/>
      <c r="DZ64" s="11"/>
      <c r="EA64" s="10"/>
      <c r="EB64" s="7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75"/>
        <v>0</v>
      </c>
      <c r="EQ64" s="11"/>
      <c r="ER64" s="10"/>
      <c r="ES64" s="11"/>
      <c r="ET64" s="10"/>
      <c r="EU64" s="11"/>
      <c r="EV64" s="10"/>
      <c r="EW64" s="7"/>
      <c r="EX64" s="11"/>
      <c r="EY64" s="10"/>
      <c r="EZ64" s="11">
        <v>90</v>
      </c>
      <c r="FA64" s="10" t="s">
        <v>60</v>
      </c>
      <c r="FB64" s="11"/>
      <c r="FC64" s="10"/>
      <c r="FD64" s="11"/>
      <c r="FE64" s="10"/>
      <c r="FF64" s="11"/>
      <c r="FG64" s="10"/>
      <c r="FH64" s="11"/>
      <c r="FI64" s="10"/>
      <c r="FJ64" s="7">
        <v>8</v>
      </c>
      <c r="FK64" s="7">
        <f t="shared" si="76"/>
        <v>8</v>
      </c>
      <c r="FL64" s="11"/>
      <c r="FM64" s="10"/>
      <c r="FN64" s="11"/>
      <c r="FO64" s="10"/>
      <c r="FP64" s="11"/>
      <c r="FQ64" s="10"/>
      <c r="FR64" s="7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7"/>
        <v>0</v>
      </c>
    </row>
    <row r="65" spans="1:188" ht="12.75">
      <c r="A65" s="6"/>
      <c r="B65" s="6"/>
      <c r="C65" s="6"/>
      <c r="D65" s="6" t="s">
        <v>147</v>
      </c>
      <c r="E65" s="3" t="s">
        <v>148</v>
      </c>
      <c r="F65" s="6">
        <f t="shared" si="56"/>
        <v>0</v>
      </c>
      <c r="G65" s="6">
        <f t="shared" si="57"/>
        <v>1</v>
      </c>
      <c r="H65" s="6">
        <f t="shared" si="58"/>
        <v>0</v>
      </c>
      <c r="I65" s="6">
        <f t="shared" si="59"/>
        <v>0</v>
      </c>
      <c r="J65" s="6">
        <f t="shared" si="60"/>
        <v>0</v>
      </c>
      <c r="K65" s="6">
        <f t="shared" si="61"/>
        <v>0</v>
      </c>
      <c r="L65" s="6">
        <f t="shared" si="62"/>
        <v>0</v>
      </c>
      <c r="M65" s="6">
        <f t="shared" si="63"/>
        <v>0</v>
      </c>
      <c r="N65" s="6">
        <f t="shared" si="64"/>
        <v>0</v>
      </c>
      <c r="O65" s="6">
        <f t="shared" si="65"/>
        <v>0</v>
      </c>
      <c r="P65" s="6">
        <f t="shared" si="66"/>
        <v>0</v>
      </c>
      <c r="Q65" s="6">
        <f t="shared" si="67"/>
        <v>0</v>
      </c>
      <c r="R65" s="7">
        <f t="shared" si="68"/>
        <v>15</v>
      </c>
      <c r="S65" s="7">
        <f t="shared" si="69"/>
        <v>15</v>
      </c>
      <c r="T65" s="7">
        <v>1</v>
      </c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70"/>
        <v>0</v>
      </c>
      <c r="AP65" s="11"/>
      <c r="AQ65" s="10"/>
      <c r="AR65" s="11"/>
      <c r="AS65" s="10"/>
      <c r="AT65" s="11"/>
      <c r="AU65" s="10"/>
      <c r="AV65" s="7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71"/>
        <v>0</v>
      </c>
      <c r="BK65" s="11"/>
      <c r="BL65" s="10"/>
      <c r="BM65" s="11"/>
      <c r="BN65" s="10"/>
      <c r="BO65" s="11"/>
      <c r="BP65" s="10"/>
      <c r="BQ65" s="7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72"/>
        <v>0</v>
      </c>
      <c r="CF65" s="11"/>
      <c r="CG65" s="10"/>
      <c r="CH65" s="11"/>
      <c r="CI65" s="10"/>
      <c r="CJ65" s="11"/>
      <c r="CK65" s="10"/>
      <c r="CL65" s="7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3"/>
        <v>0</v>
      </c>
      <c r="DA65" s="11"/>
      <c r="DB65" s="10"/>
      <c r="DC65" s="11"/>
      <c r="DD65" s="10"/>
      <c r="DE65" s="11"/>
      <c r="DF65" s="10"/>
      <c r="DG65" s="7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74"/>
        <v>0</v>
      </c>
      <c r="DV65" s="11"/>
      <c r="DW65" s="10"/>
      <c r="DX65" s="11"/>
      <c r="DY65" s="10"/>
      <c r="DZ65" s="11"/>
      <c r="EA65" s="10"/>
      <c r="EB65" s="7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5"/>
        <v>0</v>
      </c>
      <c r="EQ65" s="11"/>
      <c r="ER65" s="10"/>
      <c r="ES65" s="11"/>
      <c r="ET65" s="10"/>
      <c r="EU65" s="11"/>
      <c r="EV65" s="10"/>
      <c r="EW65" s="7"/>
      <c r="EX65" s="11"/>
      <c r="EY65" s="10"/>
      <c r="EZ65" s="11"/>
      <c r="FA65" s="10"/>
      <c r="FB65" s="11"/>
      <c r="FC65" s="10"/>
      <c r="FD65" s="11">
        <v>0</v>
      </c>
      <c r="FE65" s="10" t="s">
        <v>60</v>
      </c>
      <c r="FF65" s="11"/>
      <c r="FG65" s="10"/>
      <c r="FH65" s="11"/>
      <c r="FI65" s="10"/>
      <c r="FJ65" s="7">
        <v>15</v>
      </c>
      <c r="FK65" s="7">
        <f t="shared" si="76"/>
        <v>15</v>
      </c>
      <c r="FL65" s="11"/>
      <c r="FM65" s="10"/>
      <c r="FN65" s="11"/>
      <c r="FO65" s="10"/>
      <c r="FP65" s="11"/>
      <c r="FQ65" s="10"/>
      <c r="FR65" s="7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7"/>
        <v>0</v>
      </c>
    </row>
    <row r="66" spans="1:188" ht="12.75">
      <c r="A66" s="6"/>
      <c r="B66" s="6"/>
      <c r="C66" s="6"/>
      <c r="D66" s="6" t="s">
        <v>149</v>
      </c>
      <c r="E66" s="3" t="s">
        <v>150</v>
      </c>
      <c r="F66" s="6">
        <f t="shared" si="56"/>
        <v>0</v>
      </c>
      <c r="G66" s="6">
        <f t="shared" si="57"/>
        <v>1</v>
      </c>
      <c r="H66" s="6">
        <f t="shared" si="58"/>
        <v>95</v>
      </c>
      <c r="I66" s="6">
        <f t="shared" si="59"/>
        <v>0</v>
      </c>
      <c r="J66" s="6">
        <f t="shared" si="60"/>
        <v>0</v>
      </c>
      <c r="K66" s="6">
        <f t="shared" si="61"/>
        <v>0</v>
      </c>
      <c r="L66" s="6">
        <f t="shared" si="62"/>
        <v>0</v>
      </c>
      <c r="M66" s="6">
        <f t="shared" si="63"/>
        <v>95</v>
      </c>
      <c r="N66" s="6">
        <f t="shared" si="64"/>
        <v>0</v>
      </c>
      <c r="O66" s="6">
        <f t="shared" si="65"/>
        <v>0</v>
      </c>
      <c r="P66" s="6">
        <f t="shared" si="66"/>
        <v>0</v>
      </c>
      <c r="Q66" s="6">
        <f t="shared" si="67"/>
        <v>0</v>
      </c>
      <c r="R66" s="7">
        <f t="shared" si="68"/>
        <v>4</v>
      </c>
      <c r="S66" s="7">
        <f t="shared" si="69"/>
        <v>4</v>
      </c>
      <c r="T66" s="7">
        <v>3.4</v>
      </c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70"/>
        <v>0</v>
      </c>
      <c r="AP66" s="11"/>
      <c r="AQ66" s="10"/>
      <c r="AR66" s="11"/>
      <c r="AS66" s="10"/>
      <c r="AT66" s="11"/>
      <c r="AU66" s="10"/>
      <c r="AV66" s="7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71"/>
        <v>0</v>
      </c>
      <c r="BK66" s="11"/>
      <c r="BL66" s="10"/>
      <c r="BM66" s="11"/>
      <c r="BN66" s="10"/>
      <c r="BO66" s="11"/>
      <c r="BP66" s="10"/>
      <c r="BQ66" s="7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72"/>
        <v>0</v>
      </c>
      <c r="CF66" s="11"/>
      <c r="CG66" s="10"/>
      <c r="CH66" s="11"/>
      <c r="CI66" s="10"/>
      <c r="CJ66" s="11"/>
      <c r="CK66" s="10"/>
      <c r="CL66" s="7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73"/>
        <v>0</v>
      </c>
      <c r="DA66" s="11"/>
      <c r="DB66" s="10"/>
      <c r="DC66" s="11"/>
      <c r="DD66" s="10"/>
      <c r="DE66" s="11"/>
      <c r="DF66" s="10"/>
      <c r="DG66" s="7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74"/>
        <v>0</v>
      </c>
      <c r="DV66" s="11"/>
      <c r="DW66" s="10"/>
      <c r="DX66" s="11"/>
      <c r="DY66" s="10"/>
      <c r="DZ66" s="11"/>
      <c r="EA66" s="10"/>
      <c r="EB66" s="7"/>
      <c r="EC66" s="11"/>
      <c r="ED66" s="10"/>
      <c r="EE66" s="11">
        <v>95</v>
      </c>
      <c r="EF66" s="10" t="s">
        <v>60</v>
      </c>
      <c r="EG66" s="11"/>
      <c r="EH66" s="10"/>
      <c r="EI66" s="11"/>
      <c r="EJ66" s="10"/>
      <c r="EK66" s="11"/>
      <c r="EL66" s="10"/>
      <c r="EM66" s="11"/>
      <c r="EN66" s="10"/>
      <c r="EO66" s="7">
        <v>4</v>
      </c>
      <c r="EP66" s="7">
        <f t="shared" si="75"/>
        <v>4</v>
      </c>
      <c r="EQ66" s="11"/>
      <c r="ER66" s="10"/>
      <c r="ES66" s="11"/>
      <c r="ET66" s="10"/>
      <c r="EU66" s="11"/>
      <c r="EV66" s="10"/>
      <c r="EW66" s="7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6"/>
        <v>0</v>
      </c>
      <c r="FL66" s="11"/>
      <c r="FM66" s="10"/>
      <c r="FN66" s="11"/>
      <c r="FO66" s="10"/>
      <c r="FP66" s="11"/>
      <c r="FQ66" s="10"/>
      <c r="FR66" s="7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7"/>
        <v>0</v>
      </c>
    </row>
    <row r="67" spans="1:188" ht="12.75">
      <c r="A67" s="6"/>
      <c r="B67" s="6"/>
      <c r="C67" s="6"/>
      <c r="D67" s="6" t="s">
        <v>151</v>
      </c>
      <c r="E67" s="3" t="s">
        <v>152</v>
      </c>
      <c r="F67" s="6">
        <f t="shared" si="56"/>
        <v>0</v>
      </c>
      <c r="G67" s="6">
        <f t="shared" si="57"/>
        <v>1</v>
      </c>
      <c r="H67" s="6">
        <f t="shared" si="58"/>
        <v>95</v>
      </c>
      <c r="I67" s="6">
        <f t="shared" si="59"/>
        <v>0</v>
      </c>
      <c r="J67" s="6">
        <f t="shared" si="60"/>
        <v>0</v>
      </c>
      <c r="K67" s="6">
        <f t="shared" si="61"/>
        <v>0</v>
      </c>
      <c r="L67" s="6">
        <f t="shared" si="62"/>
        <v>0</v>
      </c>
      <c r="M67" s="6">
        <f t="shared" si="63"/>
        <v>95</v>
      </c>
      <c r="N67" s="6">
        <f t="shared" si="64"/>
        <v>0</v>
      </c>
      <c r="O67" s="6">
        <f t="shared" si="65"/>
        <v>0</v>
      </c>
      <c r="P67" s="6">
        <f t="shared" si="66"/>
        <v>0</v>
      </c>
      <c r="Q67" s="6">
        <f t="shared" si="67"/>
        <v>0</v>
      </c>
      <c r="R67" s="7">
        <f t="shared" si="68"/>
        <v>4</v>
      </c>
      <c r="S67" s="7">
        <f t="shared" si="69"/>
        <v>4</v>
      </c>
      <c r="T67" s="7">
        <v>3.3</v>
      </c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70"/>
        <v>0</v>
      </c>
      <c r="AP67" s="11"/>
      <c r="AQ67" s="10"/>
      <c r="AR67" s="11"/>
      <c r="AS67" s="10"/>
      <c r="AT67" s="11"/>
      <c r="AU67" s="10"/>
      <c r="AV67" s="7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71"/>
        <v>0</v>
      </c>
      <c r="BK67" s="11"/>
      <c r="BL67" s="10"/>
      <c r="BM67" s="11"/>
      <c r="BN67" s="10"/>
      <c r="BO67" s="11"/>
      <c r="BP67" s="10"/>
      <c r="BQ67" s="7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72"/>
        <v>0</v>
      </c>
      <c r="CF67" s="11"/>
      <c r="CG67" s="10"/>
      <c r="CH67" s="11"/>
      <c r="CI67" s="10"/>
      <c r="CJ67" s="11"/>
      <c r="CK67" s="10"/>
      <c r="CL67" s="7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3"/>
        <v>0</v>
      </c>
      <c r="DA67" s="11"/>
      <c r="DB67" s="10"/>
      <c r="DC67" s="11"/>
      <c r="DD67" s="10"/>
      <c r="DE67" s="11"/>
      <c r="DF67" s="10"/>
      <c r="DG67" s="7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4"/>
        <v>0</v>
      </c>
      <c r="DV67" s="11"/>
      <c r="DW67" s="10"/>
      <c r="DX67" s="11"/>
      <c r="DY67" s="10"/>
      <c r="DZ67" s="11"/>
      <c r="EA67" s="10"/>
      <c r="EB67" s="7"/>
      <c r="EC67" s="11"/>
      <c r="ED67" s="10"/>
      <c r="EE67" s="11">
        <v>95</v>
      </c>
      <c r="EF67" s="10" t="s">
        <v>60</v>
      </c>
      <c r="EG67" s="11"/>
      <c r="EH67" s="10"/>
      <c r="EI67" s="11"/>
      <c r="EJ67" s="10"/>
      <c r="EK67" s="11"/>
      <c r="EL67" s="10"/>
      <c r="EM67" s="11"/>
      <c r="EN67" s="10"/>
      <c r="EO67" s="7">
        <v>4</v>
      </c>
      <c r="EP67" s="7">
        <f t="shared" si="75"/>
        <v>4</v>
      </c>
      <c r="EQ67" s="11"/>
      <c r="ER67" s="10"/>
      <c r="ES67" s="11"/>
      <c r="ET67" s="10"/>
      <c r="EU67" s="11"/>
      <c r="EV67" s="10"/>
      <c r="EW67" s="7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6"/>
        <v>0</v>
      </c>
      <c r="FL67" s="11"/>
      <c r="FM67" s="10"/>
      <c r="FN67" s="11"/>
      <c r="FO67" s="10"/>
      <c r="FP67" s="11"/>
      <c r="FQ67" s="10"/>
      <c r="FR67" s="7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7"/>
        <v>0</v>
      </c>
    </row>
    <row r="68" spans="1:188" ht="12.75">
      <c r="A68" s="6">
        <v>9</v>
      </c>
      <c r="B68" s="6">
        <v>1</v>
      </c>
      <c r="C68" s="6"/>
      <c r="D68" s="6"/>
      <c r="E68" s="3" t="s">
        <v>153</v>
      </c>
      <c r="F68" s="6">
        <f>$B$68*COUNTIF(U68:GD68,"e")</f>
        <v>0</v>
      </c>
      <c r="G68" s="6">
        <f>$B$68*COUNTIF(U68:GD68,"z")</f>
        <v>1</v>
      </c>
      <c r="H68" s="6">
        <f t="shared" si="58"/>
        <v>30</v>
      </c>
      <c r="I68" s="6">
        <f t="shared" si="59"/>
        <v>30</v>
      </c>
      <c r="J68" s="6">
        <f t="shared" si="60"/>
        <v>0</v>
      </c>
      <c r="K68" s="6">
        <f t="shared" si="61"/>
        <v>0</v>
      </c>
      <c r="L68" s="6">
        <f t="shared" si="62"/>
        <v>0</v>
      </c>
      <c r="M68" s="6">
        <f t="shared" si="63"/>
        <v>0</v>
      </c>
      <c r="N68" s="6">
        <f t="shared" si="64"/>
        <v>0</v>
      </c>
      <c r="O68" s="6">
        <f t="shared" si="65"/>
        <v>0</v>
      </c>
      <c r="P68" s="6">
        <f t="shared" si="66"/>
        <v>0</v>
      </c>
      <c r="Q68" s="6">
        <f t="shared" si="67"/>
        <v>0</v>
      </c>
      <c r="R68" s="7">
        <f t="shared" si="68"/>
        <v>2</v>
      </c>
      <c r="S68" s="7">
        <f t="shared" si="69"/>
        <v>0</v>
      </c>
      <c r="T68" s="7">
        <f>$B$68*1.1</f>
        <v>1.1</v>
      </c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70"/>
        <v>0</v>
      </c>
      <c r="AP68" s="11"/>
      <c r="AQ68" s="10"/>
      <c r="AR68" s="11"/>
      <c r="AS68" s="10"/>
      <c r="AT68" s="11"/>
      <c r="AU68" s="10"/>
      <c r="AV68" s="7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71"/>
        <v>0</v>
      </c>
      <c r="BK68" s="11">
        <f>$B$68*30</f>
        <v>30</v>
      </c>
      <c r="BL68" s="10" t="s">
        <v>60</v>
      </c>
      <c r="BM68" s="11"/>
      <c r="BN68" s="10"/>
      <c r="BO68" s="11"/>
      <c r="BP68" s="10"/>
      <c r="BQ68" s="7">
        <f>$B$68*2</f>
        <v>2</v>
      </c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72"/>
        <v>2</v>
      </c>
      <c r="CF68" s="11"/>
      <c r="CG68" s="10"/>
      <c r="CH68" s="11"/>
      <c r="CI68" s="10"/>
      <c r="CJ68" s="11"/>
      <c r="CK68" s="10"/>
      <c r="CL68" s="7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73"/>
        <v>0</v>
      </c>
      <c r="DA68" s="11"/>
      <c r="DB68" s="10"/>
      <c r="DC68" s="11"/>
      <c r="DD68" s="10"/>
      <c r="DE68" s="11"/>
      <c r="DF68" s="10"/>
      <c r="DG68" s="7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74"/>
        <v>0</v>
      </c>
      <c r="DV68" s="11"/>
      <c r="DW68" s="10"/>
      <c r="DX68" s="11"/>
      <c r="DY68" s="10"/>
      <c r="DZ68" s="11"/>
      <c r="EA68" s="10"/>
      <c r="EB68" s="7"/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75"/>
        <v>0</v>
      </c>
      <c r="EQ68" s="11"/>
      <c r="ER68" s="10"/>
      <c r="ES68" s="11"/>
      <c r="ET68" s="10"/>
      <c r="EU68" s="11"/>
      <c r="EV68" s="10"/>
      <c r="EW68" s="7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6"/>
        <v>0</v>
      </c>
      <c r="FL68" s="11"/>
      <c r="FM68" s="10"/>
      <c r="FN68" s="11"/>
      <c r="FO68" s="10"/>
      <c r="FP68" s="11"/>
      <c r="FQ68" s="10"/>
      <c r="FR68" s="7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7"/>
        <v>0</v>
      </c>
    </row>
    <row r="69" spans="1:188" ht="12.75">
      <c r="A69" s="6">
        <v>10</v>
      </c>
      <c r="B69" s="6">
        <v>1</v>
      </c>
      <c r="C69" s="6"/>
      <c r="D69" s="6"/>
      <c r="E69" s="3" t="s">
        <v>154</v>
      </c>
      <c r="F69" s="6">
        <f>$B$69*COUNTIF(U69:GD69,"e")</f>
        <v>1</v>
      </c>
      <c r="G69" s="6">
        <f>$B$69*COUNTIF(U69:GD69,"z")</f>
        <v>1</v>
      </c>
      <c r="H69" s="6">
        <f t="shared" si="58"/>
        <v>48</v>
      </c>
      <c r="I69" s="6">
        <f t="shared" si="59"/>
        <v>15</v>
      </c>
      <c r="J69" s="6">
        <f t="shared" si="60"/>
        <v>0</v>
      </c>
      <c r="K69" s="6">
        <f t="shared" si="61"/>
        <v>0</v>
      </c>
      <c r="L69" s="6">
        <f t="shared" si="62"/>
        <v>0</v>
      </c>
      <c r="M69" s="6">
        <f t="shared" si="63"/>
        <v>33</v>
      </c>
      <c r="N69" s="6">
        <f t="shared" si="64"/>
        <v>0</v>
      </c>
      <c r="O69" s="6">
        <f t="shared" si="65"/>
        <v>0</v>
      </c>
      <c r="P69" s="6">
        <f t="shared" si="66"/>
        <v>0</v>
      </c>
      <c r="Q69" s="6">
        <f t="shared" si="67"/>
        <v>0</v>
      </c>
      <c r="R69" s="7">
        <f t="shared" si="68"/>
        <v>4</v>
      </c>
      <c r="S69" s="7">
        <f t="shared" si="69"/>
        <v>3</v>
      </c>
      <c r="T69" s="7">
        <f>$B$69*1.77</f>
        <v>1.77</v>
      </c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70"/>
        <v>0</v>
      </c>
      <c r="AP69" s="11"/>
      <c r="AQ69" s="10"/>
      <c r="AR69" s="11"/>
      <c r="AS69" s="10"/>
      <c r="AT69" s="11"/>
      <c r="AU69" s="10"/>
      <c r="AV69" s="7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71"/>
        <v>0</v>
      </c>
      <c r="BK69" s="11">
        <f>$B$69*15</f>
        <v>15</v>
      </c>
      <c r="BL69" s="10" t="s">
        <v>78</v>
      </c>
      <c r="BM69" s="11"/>
      <c r="BN69" s="10"/>
      <c r="BO69" s="11"/>
      <c r="BP69" s="10"/>
      <c r="BQ69" s="7">
        <f>$B$69*1</f>
        <v>1</v>
      </c>
      <c r="BR69" s="11"/>
      <c r="BS69" s="10"/>
      <c r="BT69" s="11">
        <f>$B$69*33</f>
        <v>33</v>
      </c>
      <c r="BU69" s="10" t="s">
        <v>60</v>
      </c>
      <c r="BV69" s="11"/>
      <c r="BW69" s="10"/>
      <c r="BX69" s="11"/>
      <c r="BY69" s="10"/>
      <c r="BZ69" s="11"/>
      <c r="CA69" s="10"/>
      <c r="CB69" s="11"/>
      <c r="CC69" s="10"/>
      <c r="CD69" s="7">
        <f>$B$69*3</f>
        <v>3</v>
      </c>
      <c r="CE69" s="7">
        <f t="shared" si="72"/>
        <v>4</v>
      </c>
      <c r="CF69" s="11"/>
      <c r="CG69" s="10"/>
      <c r="CH69" s="11"/>
      <c r="CI69" s="10"/>
      <c r="CJ69" s="11"/>
      <c r="CK69" s="10"/>
      <c r="CL69" s="7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73"/>
        <v>0</v>
      </c>
      <c r="DA69" s="11"/>
      <c r="DB69" s="10"/>
      <c r="DC69" s="11"/>
      <c r="DD69" s="10"/>
      <c r="DE69" s="11"/>
      <c r="DF69" s="10"/>
      <c r="DG69" s="7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74"/>
        <v>0</v>
      </c>
      <c r="DV69" s="11"/>
      <c r="DW69" s="10"/>
      <c r="DX69" s="11"/>
      <c r="DY69" s="10"/>
      <c r="DZ69" s="11"/>
      <c r="EA69" s="10"/>
      <c r="EB69" s="7"/>
      <c r="EC69" s="11"/>
      <c r="ED69" s="10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75"/>
        <v>0</v>
      </c>
      <c r="EQ69" s="11"/>
      <c r="ER69" s="10"/>
      <c r="ES69" s="11"/>
      <c r="ET69" s="10"/>
      <c r="EU69" s="11"/>
      <c r="EV69" s="10"/>
      <c r="EW69" s="7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6"/>
        <v>0</v>
      </c>
      <c r="FL69" s="11"/>
      <c r="FM69" s="10"/>
      <c r="FN69" s="11"/>
      <c r="FO69" s="10"/>
      <c r="FP69" s="11"/>
      <c r="FQ69" s="10"/>
      <c r="FR69" s="7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7"/>
        <v>0</v>
      </c>
    </row>
    <row r="70" spans="1:188" ht="12.75">
      <c r="A70" s="6">
        <v>11</v>
      </c>
      <c r="B70" s="6">
        <v>1</v>
      </c>
      <c r="C70" s="6"/>
      <c r="D70" s="6"/>
      <c r="E70" s="3" t="s">
        <v>155</v>
      </c>
      <c r="F70" s="6">
        <f>$B$70*COUNTIF(U70:GD70,"e")</f>
        <v>0</v>
      </c>
      <c r="G70" s="6">
        <f>$B$70*COUNTIF(U70:GD70,"z")</f>
        <v>2</v>
      </c>
      <c r="H70" s="6">
        <f t="shared" si="58"/>
        <v>71</v>
      </c>
      <c r="I70" s="6">
        <f t="shared" si="59"/>
        <v>15</v>
      </c>
      <c r="J70" s="6">
        <f t="shared" si="60"/>
        <v>0</v>
      </c>
      <c r="K70" s="6">
        <f t="shared" si="61"/>
        <v>0</v>
      </c>
      <c r="L70" s="6">
        <f t="shared" si="62"/>
        <v>0</v>
      </c>
      <c r="M70" s="6">
        <f t="shared" si="63"/>
        <v>56</v>
      </c>
      <c r="N70" s="6">
        <f t="shared" si="64"/>
        <v>0</v>
      </c>
      <c r="O70" s="6">
        <f t="shared" si="65"/>
        <v>0</v>
      </c>
      <c r="P70" s="6">
        <f t="shared" si="66"/>
        <v>0</v>
      </c>
      <c r="Q70" s="6">
        <f t="shared" si="67"/>
        <v>0</v>
      </c>
      <c r="R70" s="7">
        <f t="shared" si="68"/>
        <v>5</v>
      </c>
      <c r="S70" s="7">
        <f t="shared" si="69"/>
        <v>4</v>
      </c>
      <c r="T70" s="7">
        <f>$B$70*2.4</f>
        <v>2.4</v>
      </c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70"/>
        <v>0</v>
      </c>
      <c r="AP70" s="11"/>
      <c r="AQ70" s="10"/>
      <c r="AR70" s="11"/>
      <c r="AS70" s="10"/>
      <c r="AT70" s="11"/>
      <c r="AU70" s="10"/>
      <c r="AV70" s="7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71"/>
        <v>0</v>
      </c>
      <c r="BK70" s="11"/>
      <c r="BL70" s="10"/>
      <c r="BM70" s="11"/>
      <c r="BN70" s="10"/>
      <c r="BO70" s="11"/>
      <c r="BP70" s="10"/>
      <c r="BQ70" s="7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72"/>
        <v>0</v>
      </c>
      <c r="CF70" s="11">
        <f>$B$70*15</f>
        <v>15</v>
      </c>
      <c r="CG70" s="10" t="s">
        <v>60</v>
      </c>
      <c r="CH70" s="11"/>
      <c r="CI70" s="10"/>
      <c r="CJ70" s="11"/>
      <c r="CK70" s="10"/>
      <c r="CL70" s="7">
        <f>$B$70*1</f>
        <v>1</v>
      </c>
      <c r="CM70" s="11"/>
      <c r="CN70" s="10"/>
      <c r="CO70" s="11">
        <f>$B$70*56</f>
        <v>56</v>
      </c>
      <c r="CP70" s="10" t="s">
        <v>60</v>
      </c>
      <c r="CQ70" s="11"/>
      <c r="CR70" s="10"/>
      <c r="CS70" s="11"/>
      <c r="CT70" s="10"/>
      <c r="CU70" s="11"/>
      <c r="CV70" s="10"/>
      <c r="CW70" s="11"/>
      <c r="CX70" s="10"/>
      <c r="CY70" s="7">
        <f>$B$70*4</f>
        <v>4</v>
      </c>
      <c r="CZ70" s="7">
        <f t="shared" si="73"/>
        <v>5</v>
      </c>
      <c r="DA70" s="11"/>
      <c r="DB70" s="10"/>
      <c r="DC70" s="11"/>
      <c r="DD70" s="10"/>
      <c r="DE70" s="11"/>
      <c r="DF70" s="10"/>
      <c r="DG70" s="7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4"/>
        <v>0</v>
      </c>
      <c r="DV70" s="11"/>
      <c r="DW70" s="10"/>
      <c r="DX70" s="11"/>
      <c r="DY70" s="10"/>
      <c r="DZ70" s="11"/>
      <c r="EA70" s="10"/>
      <c r="EB70" s="7"/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75"/>
        <v>0</v>
      </c>
      <c r="EQ70" s="11"/>
      <c r="ER70" s="10"/>
      <c r="ES70" s="11"/>
      <c r="ET70" s="10"/>
      <c r="EU70" s="11"/>
      <c r="EV70" s="10"/>
      <c r="EW70" s="7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6"/>
        <v>0</v>
      </c>
      <c r="FL70" s="11"/>
      <c r="FM70" s="10"/>
      <c r="FN70" s="11"/>
      <c r="FO70" s="10"/>
      <c r="FP70" s="11"/>
      <c r="FQ70" s="10"/>
      <c r="FR70" s="7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7"/>
        <v>0</v>
      </c>
    </row>
    <row r="71" spans="1:188" ht="12.75">
      <c r="A71" s="6">
        <v>12</v>
      </c>
      <c r="B71" s="6">
        <v>1</v>
      </c>
      <c r="C71" s="6"/>
      <c r="D71" s="6"/>
      <c r="E71" s="3" t="s">
        <v>156</v>
      </c>
      <c r="F71" s="6">
        <f>$B$71*COUNTIF(U71:GD71,"e")</f>
        <v>0</v>
      </c>
      <c r="G71" s="6">
        <f>$B$71*COUNTIF(U71:GD71,"z")</f>
        <v>2</v>
      </c>
      <c r="H71" s="6">
        <f t="shared" si="58"/>
        <v>30</v>
      </c>
      <c r="I71" s="6">
        <f t="shared" si="59"/>
        <v>15</v>
      </c>
      <c r="J71" s="6">
        <f t="shared" si="60"/>
        <v>0</v>
      </c>
      <c r="K71" s="6">
        <f t="shared" si="61"/>
        <v>0</v>
      </c>
      <c r="L71" s="6">
        <f t="shared" si="62"/>
        <v>0</v>
      </c>
      <c r="M71" s="6">
        <f t="shared" si="63"/>
        <v>15</v>
      </c>
      <c r="N71" s="6">
        <f t="shared" si="64"/>
        <v>0</v>
      </c>
      <c r="O71" s="6">
        <f t="shared" si="65"/>
        <v>0</v>
      </c>
      <c r="P71" s="6">
        <f t="shared" si="66"/>
        <v>0</v>
      </c>
      <c r="Q71" s="6">
        <f t="shared" si="67"/>
        <v>0</v>
      </c>
      <c r="R71" s="7">
        <f t="shared" si="68"/>
        <v>4</v>
      </c>
      <c r="S71" s="7">
        <f t="shared" si="69"/>
        <v>2</v>
      </c>
      <c r="T71" s="7">
        <f>$B$71*1.4</f>
        <v>1.4</v>
      </c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70"/>
        <v>0</v>
      </c>
      <c r="AP71" s="11"/>
      <c r="AQ71" s="10"/>
      <c r="AR71" s="11"/>
      <c r="AS71" s="10"/>
      <c r="AT71" s="11"/>
      <c r="AU71" s="10"/>
      <c r="AV71" s="7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71"/>
        <v>0</v>
      </c>
      <c r="BK71" s="11"/>
      <c r="BL71" s="10"/>
      <c r="BM71" s="11"/>
      <c r="BN71" s="10"/>
      <c r="BO71" s="11"/>
      <c r="BP71" s="10"/>
      <c r="BQ71" s="7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72"/>
        <v>0</v>
      </c>
      <c r="CF71" s="11">
        <f>$B$71*15</f>
        <v>15</v>
      </c>
      <c r="CG71" s="10" t="s">
        <v>60</v>
      </c>
      <c r="CH71" s="11"/>
      <c r="CI71" s="10"/>
      <c r="CJ71" s="11"/>
      <c r="CK71" s="10"/>
      <c r="CL71" s="7">
        <f>$B$71*2</f>
        <v>2</v>
      </c>
      <c r="CM71" s="11"/>
      <c r="CN71" s="10"/>
      <c r="CO71" s="11">
        <f>$B$71*15</f>
        <v>15</v>
      </c>
      <c r="CP71" s="10" t="s">
        <v>60</v>
      </c>
      <c r="CQ71" s="11"/>
      <c r="CR71" s="10"/>
      <c r="CS71" s="11"/>
      <c r="CT71" s="10"/>
      <c r="CU71" s="11"/>
      <c r="CV71" s="10"/>
      <c r="CW71" s="11"/>
      <c r="CX71" s="10"/>
      <c r="CY71" s="7">
        <f>$B$71*2</f>
        <v>2</v>
      </c>
      <c r="CZ71" s="7">
        <f t="shared" si="73"/>
        <v>4</v>
      </c>
      <c r="DA71" s="11"/>
      <c r="DB71" s="10"/>
      <c r="DC71" s="11"/>
      <c r="DD71" s="10"/>
      <c r="DE71" s="11"/>
      <c r="DF71" s="10"/>
      <c r="DG71" s="7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74"/>
        <v>0</v>
      </c>
      <c r="DV71" s="11"/>
      <c r="DW71" s="10"/>
      <c r="DX71" s="11"/>
      <c r="DY71" s="10"/>
      <c r="DZ71" s="11"/>
      <c r="EA71" s="10"/>
      <c r="EB71" s="7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75"/>
        <v>0</v>
      </c>
      <c r="EQ71" s="11"/>
      <c r="ER71" s="10"/>
      <c r="ES71" s="11"/>
      <c r="ET71" s="10"/>
      <c r="EU71" s="11"/>
      <c r="EV71" s="10"/>
      <c r="EW71" s="7"/>
      <c r="EX71" s="11"/>
      <c r="EY71" s="10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76"/>
        <v>0</v>
      </c>
      <c r="FL71" s="11"/>
      <c r="FM71" s="10"/>
      <c r="FN71" s="11"/>
      <c r="FO71" s="10"/>
      <c r="FP71" s="11"/>
      <c r="FQ71" s="10"/>
      <c r="FR71" s="7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7"/>
        <v>0</v>
      </c>
    </row>
    <row r="72" spans="1:188" ht="12.75">
      <c r="A72" s="6">
        <v>13</v>
      </c>
      <c r="B72" s="6">
        <v>1</v>
      </c>
      <c r="C72" s="6"/>
      <c r="D72" s="6"/>
      <c r="E72" s="3" t="s">
        <v>157</v>
      </c>
      <c r="F72" s="6">
        <f>$B$72*COUNTIF(U72:GD72,"e")</f>
        <v>1</v>
      </c>
      <c r="G72" s="6">
        <f>$B$72*COUNTIF(U72:GD72,"z")</f>
        <v>1</v>
      </c>
      <c r="H72" s="6">
        <f t="shared" si="58"/>
        <v>60</v>
      </c>
      <c r="I72" s="6">
        <f t="shared" si="59"/>
        <v>30</v>
      </c>
      <c r="J72" s="6">
        <f t="shared" si="60"/>
        <v>0</v>
      </c>
      <c r="K72" s="6">
        <f t="shared" si="61"/>
        <v>0</v>
      </c>
      <c r="L72" s="6">
        <f t="shared" si="62"/>
        <v>0</v>
      </c>
      <c r="M72" s="6">
        <f t="shared" si="63"/>
        <v>30</v>
      </c>
      <c r="N72" s="6">
        <f t="shared" si="64"/>
        <v>0</v>
      </c>
      <c r="O72" s="6">
        <f t="shared" si="65"/>
        <v>0</v>
      </c>
      <c r="P72" s="6">
        <f t="shared" si="66"/>
        <v>0</v>
      </c>
      <c r="Q72" s="6">
        <f t="shared" si="67"/>
        <v>0</v>
      </c>
      <c r="R72" s="7">
        <f t="shared" si="68"/>
        <v>4</v>
      </c>
      <c r="S72" s="7">
        <f t="shared" si="69"/>
        <v>2</v>
      </c>
      <c r="T72" s="7">
        <f>$B$72*2.4</f>
        <v>2.4</v>
      </c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70"/>
        <v>0</v>
      </c>
      <c r="AP72" s="11"/>
      <c r="AQ72" s="10"/>
      <c r="AR72" s="11"/>
      <c r="AS72" s="10"/>
      <c r="AT72" s="11"/>
      <c r="AU72" s="10"/>
      <c r="AV72" s="7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71"/>
        <v>0</v>
      </c>
      <c r="BK72" s="11"/>
      <c r="BL72" s="10"/>
      <c r="BM72" s="11"/>
      <c r="BN72" s="10"/>
      <c r="BO72" s="11"/>
      <c r="BP72" s="10"/>
      <c r="BQ72" s="7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72"/>
        <v>0</v>
      </c>
      <c r="CF72" s="11"/>
      <c r="CG72" s="10"/>
      <c r="CH72" s="11"/>
      <c r="CI72" s="10"/>
      <c r="CJ72" s="11"/>
      <c r="CK72" s="10"/>
      <c r="CL72" s="7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73"/>
        <v>0</v>
      </c>
      <c r="DA72" s="11">
        <f>$B$72*30</f>
        <v>30</v>
      </c>
      <c r="DB72" s="10" t="s">
        <v>78</v>
      </c>
      <c r="DC72" s="11"/>
      <c r="DD72" s="10"/>
      <c r="DE72" s="11"/>
      <c r="DF72" s="10"/>
      <c r="DG72" s="7">
        <f>$B$72*2</f>
        <v>2</v>
      </c>
      <c r="DH72" s="11"/>
      <c r="DI72" s="10"/>
      <c r="DJ72" s="11">
        <f>$B$72*30</f>
        <v>30</v>
      </c>
      <c r="DK72" s="10" t="s">
        <v>60</v>
      </c>
      <c r="DL72" s="11"/>
      <c r="DM72" s="10"/>
      <c r="DN72" s="11"/>
      <c r="DO72" s="10"/>
      <c r="DP72" s="11"/>
      <c r="DQ72" s="10"/>
      <c r="DR72" s="11"/>
      <c r="DS72" s="10"/>
      <c r="DT72" s="7">
        <f>$B$72*2</f>
        <v>2</v>
      </c>
      <c r="DU72" s="7">
        <f t="shared" si="74"/>
        <v>4</v>
      </c>
      <c r="DV72" s="11"/>
      <c r="DW72" s="10"/>
      <c r="DX72" s="11"/>
      <c r="DY72" s="10"/>
      <c r="DZ72" s="11"/>
      <c r="EA72" s="10"/>
      <c r="EB72" s="7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75"/>
        <v>0</v>
      </c>
      <c r="EQ72" s="11"/>
      <c r="ER72" s="10"/>
      <c r="ES72" s="11"/>
      <c r="ET72" s="10"/>
      <c r="EU72" s="11"/>
      <c r="EV72" s="10"/>
      <c r="EW72" s="7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76"/>
        <v>0</v>
      </c>
      <c r="FL72" s="11"/>
      <c r="FM72" s="10"/>
      <c r="FN72" s="11"/>
      <c r="FO72" s="10"/>
      <c r="FP72" s="11"/>
      <c r="FQ72" s="10"/>
      <c r="FR72" s="7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77"/>
        <v>0</v>
      </c>
    </row>
    <row r="73" spans="1:188" ht="12.75">
      <c r="A73" s="6">
        <v>14</v>
      </c>
      <c r="B73" s="6">
        <v>1</v>
      </c>
      <c r="C73" s="6"/>
      <c r="D73" s="6"/>
      <c r="E73" s="3" t="s">
        <v>158</v>
      </c>
      <c r="F73" s="6">
        <f>$B$73*COUNTIF(U73:GD73,"e")</f>
        <v>0</v>
      </c>
      <c r="G73" s="6">
        <f>$B$73*COUNTIF(U73:GD73,"z")</f>
        <v>1</v>
      </c>
      <c r="H73" s="6">
        <f t="shared" si="58"/>
        <v>30</v>
      </c>
      <c r="I73" s="6">
        <f t="shared" si="59"/>
        <v>30</v>
      </c>
      <c r="J73" s="6">
        <f t="shared" si="60"/>
        <v>0</v>
      </c>
      <c r="K73" s="6">
        <f t="shared" si="61"/>
        <v>0</v>
      </c>
      <c r="L73" s="6">
        <f t="shared" si="62"/>
        <v>0</v>
      </c>
      <c r="M73" s="6">
        <f t="shared" si="63"/>
        <v>0</v>
      </c>
      <c r="N73" s="6">
        <f t="shared" si="64"/>
        <v>0</v>
      </c>
      <c r="O73" s="6">
        <f t="shared" si="65"/>
        <v>0</v>
      </c>
      <c r="P73" s="6">
        <f t="shared" si="66"/>
        <v>0</v>
      </c>
      <c r="Q73" s="6">
        <f t="shared" si="67"/>
        <v>0</v>
      </c>
      <c r="R73" s="7">
        <f t="shared" si="68"/>
        <v>3</v>
      </c>
      <c r="S73" s="7">
        <f t="shared" si="69"/>
        <v>0</v>
      </c>
      <c r="T73" s="7">
        <f>$B$73*1.1</f>
        <v>1.1</v>
      </c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70"/>
        <v>0</v>
      </c>
      <c r="AP73" s="11"/>
      <c r="AQ73" s="10"/>
      <c r="AR73" s="11"/>
      <c r="AS73" s="10"/>
      <c r="AT73" s="11"/>
      <c r="AU73" s="10"/>
      <c r="AV73" s="7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71"/>
        <v>0</v>
      </c>
      <c r="BK73" s="11"/>
      <c r="BL73" s="10"/>
      <c r="BM73" s="11"/>
      <c r="BN73" s="10"/>
      <c r="BO73" s="11"/>
      <c r="BP73" s="10"/>
      <c r="BQ73" s="7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72"/>
        <v>0</v>
      </c>
      <c r="CF73" s="11"/>
      <c r="CG73" s="10"/>
      <c r="CH73" s="11"/>
      <c r="CI73" s="10"/>
      <c r="CJ73" s="11"/>
      <c r="CK73" s="10"/>
      <c r="CL73" s="7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73"/>
        <v>0</v>
      </c>
      <c r="DA73" s="11"/>
      <c r="DB73" s="10"/>
      <c r="DC73" s="11"/>
      <c r="DD73" s="10"/>
      <c r="DE73" s="11"/>
      <c r="DF73" s="10"/>
      <c r="DG73" s="7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74"/>
        <v>0</v>
      </c>
      <c r="DV73" s="11"/>
      <c r="DW73" s="10"/>
      <c r="DX73" s="11"/>
      <c r="DY73" s="10"/>
      <c r="DZ73" s="11"/>
      <c r="EA73" s="10"/>
      <c r="EB73" s="7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75"/>
        <v>0</v>
      </c>
      <c r="EQ73" s="11">
        <f>$B$73*30</f>
        <v>30</v>
      </c>
      <c r="ER73" s="10" t="s">
        <v>60</v>
      </c>
      <c r="ES73" s="11"/>
      <c r="ET73" s="10"/>
      <c r="EU73" s="11"/>
      <c r="EV73" s="10"/>
      <c r="EW73" s="7">
        <f>$B$73*3</f>
        <v>3</v>
      </c>
      <c r="EX73" s="11"/>
      <c r="EY73" s="10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76"/>
        <v>3</v>
      </c>
      <c r="FL73" s="11"/>
      <c r="FM73" s="10"/>
      <c r="FN73" s="11"/>
      <c r="FO73" s="10"/>
      <c r="FP73" s="11"/>
      <c r="FQ73" s="10"/>
      <c r="FR73" s="7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7"/>
        <v>0</v>
      </c>
    </row>
    <row r="74" spans="1:188" ht="12.75">
      <c r="A74" s="6">
        <v>15</v>
      </c>
      <c r="B74" s="6">
        <v>1</v>
      </c>
      <c r="C74" s="6"/>
      <c r="D74" s="6"/>
      <c r="E74" s="3" t="s">
        <v>159</v>
      </c>
      <c r="F74" s="6">
        <f>$B$74*COUNTIF(U74:GD74,"e")</f>
        <v>0</v>
      </c>
      <c r="G74" s="6">
        <f>$B$74*COUNTIF(U74:GD74,"z")</f>
        <v>1</v>
      </c>
      <c r="H74" s="6">
        <f t="shared" si="58"/>
        <v>15</v>
      </c>
      <c r="I74" s="6">
        <f t="shared" si="59"/>
        <v>15</v>
      </c>
      <c r="J74" s="6">
        <f t="shared" si="60"/>
        <v>0</v>
      </c>
      <c r="K74" s="6">
        <f t="shared" si="61"/>
        <v>0</v>
      </c>
      <c r="L74" s="6">
        <f t="shared" si="62"/>
        <v>0</v>
      </c>
      <c r="M74" s="6">
        <f t="shared" si="63"/>
        <v>0</v>
      </c>
      <c r="N74" s="6">
        <f t="shared" si="64"/>
        <v>0</v>
      </c>
      <c r="O74" s="6">
        <f t="shared" si="65"/>
        <v>0</v>
      </c>
      <c r="P74" s="6">
        <f t="shared" si="66"/>
        <v>0</v>
      </c>
      <c r="Q74" s="6">
        <f t="shared" si="67"/>
        <v>0</v>
      </c>
      <c r="R74" s="7">
        <f t="shared" si="68"/>
        <v>1</v>
      </c>
      <c r="S74" s="7">
        <f t="shared" si="69"/>
        <v>0</v>
      </c>
      <c r="T74" s="7">
        <f>$B$74*0.57</f>
        <v>0.57</v>
      </c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70"/>
        <v>0</v>
      </c>
      <c r="AP74" s="11"/>
      <c r="AQ74" s="10"/>
      <c r="AR74" s="11"/>
      <c r="AS74" s="10"/>
      <c r="AT74" s="11"/>
      <c r="AU74" s="10"/>
      <c r="AV74" s="7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71"/>
        <v>0</v>
      </c>
      <c r="BK74" s="11"/>
      <c r="BL74" s="10"/>
      <c r="BM74" s="11"/>
      <c r="BN74" s="10"/>
      <c r="BO74" s="11"/>
      <c r="BP74" s="10"/>
      <c r="BQ74" s="7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72"/>
        <v>0</v>
      </c>
      <c r="CF74" s="11"/>
      <c r="CG74" s="10"/>
      <c r="CH74" s="11"/>
      <c r="CI74" s="10"/>
      <c r="CJ74" s="11"/>
      <c r="CK74" s="10"/>
      <c r="CL74" s="7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73"/>
        <v>0</v>
      </c>
      <c r="DA74" s="11">
        <f>$B$74*15</f>
        <v>15</v>
      </c>
      <c r="DB74" s="10" t="s">
        <v>60</v>
      </c>
      <c r="DC74" s="11"/>
      <c r="DD74" s="10"/>
      <c r="DE74" s="11"/>
      <c r="DF74" s="10"/>
      <c r="DG74" s="7">
        <f>$B$74*1</f>
        <v>1</v>
      </c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74"/>
        <v>1</v>
      </c>
      <c r="DV74" s="11"/>
      <c r="DW74" s="10"/>
      <c r="DX74" s="11"/>
      <c r="DY74" s="10"/>
      <c r="DZ74" s="11"/>
      <c r="EA74" s="10"/>
      <c r="EB74" s="7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75"/>
        <v>0</v>
      </c>
      <c r="EQ74" s="11"/>
      <c r="ER74" s="10"/>
      <c r="ES74" s="11"/>
      <c r="ET74" s="10"/>
      <c r="EU74" s="11"/>
      <c r="EV74" s="10"/>
      <c r="EW74" s="7"/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76"/>
        <v>0</v>
      </c>
      <c r="FL74" s="11"/>
      <c r="FM74" s="10"/>
      <c r="FN74" s="11"/>
      <c r="FO74" s="10"/>
      <c r="FP74" s="11"/>
      <c r="FQ74" s="10"/>
      <c r="FR74" s="7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77"/>
        <v>0</v>
      </c>
    </row>
    <row r="75" spans="1:188" ht="15.75" customHeight="1">
      <c r="A75" s="6"/>
      <c r="B75" s="6"/>
      <c r="C75" s="6"/>
      <c r="D75" s="6"/>
      <c r="E75" s="6" t="s">
        <v>87</v>
      </c>
      <c r="F75" s="6">
        <f aca="true" t="shared" si="78" ref="F75:AK75">SUM(F48:F74)</f>
        <v>6</v>
      </c>
      <c r="G75" s="6">
        <f t="shared" si="78"/>
        <v>39</v>
      </c>
      <c r="H75" s="6">
        <f t="shared" si="78"/>
        <v>1537</v>
      </c>
      <c r="I75" s="6">
        <f t="shared" si="78"/>
        <v>480</v>
      </c>
      <c r="J75" s="6">
        <f t="shared" si="78"/>
        <v>90</v>
      </c>
      <c r="K75" s="6">
        <f t="shared" si="78"/>
        <v>0</v>
      </c>
      <c r="L75" s="6">
        <f t="shared" si="78"/>
        <v>0</v>
      </c>
      <c r="M75" s="6">
        <f t="shared" si="78"/>
        <v>832</v>
      </c>
      <c r="N75" s="6">
        <f t="shared" si="78"/>
        <v>105</v>
      </c>
      <c r="O75" s="6">
        <f t="shared" si="78"/>
        <v>0</v>
      </c>
      <c r="P75" s="6">
        <f t="shared" si="78"/>
        <v>0</v>
      </c>
      <c r="Q75" s="6">
        <f t="shared" si="78"/>
        <v>30</v>
      </c>
      <c r="R75" s="7">
        <f t="shared" si="78"/>
        <v>110</v>
      </c>
      <c r="S75" s="7">
        <f t="shared" si="78"/>
        <v>72</v>
      </c>
      <c r="T75" s="7">
        <f t="shared" si="78"/>
        <v>62.36</v>
      </c>
      <c r="U75" s="11">
        <f t="shared" si="78"/>
        <v>0</v>
      </c>
      <c r="V75" s="10">
        <f t="shared" si="78"/>
        <v>0</v>
      </c>
      <c r="W75" s="11">
        <f t="shared" si="78"/>
        <v>0</v>
      </c>
      <c r="X75" s="10">
        <f t="shared" si="78"/>
        <v>0</v>
      </c>
      <c r="Y75" s="11">
        <f t="shared" si="78"/>
        <v>0</v>
      </c>
      <c r="Z75" s="10">
        <f t="shared" si="78"/>
        <v>0</v>
      </c>
      <c r="AA75" s="7">
        <f t="shared" si="78"/>
        <v>0</v>
      </c>
      <c r="AB75" s="11">
        <f t="shared" si="78"/>
        <v>0</v>
      </c>
      <c r="AC75" s="10">
        <f t="shared" si="78"/>
        <v>0</v>
      </c>
      <c r="AD75" s="11">
        <f t="shared" si="78"/>
        <v>0</v>
      </c>
      <c r="AE75" s="10">
        <f t="shared" si="78"/>
        <v>0</v>
      </c>
      <c r="AF75" s="11">
        <f t="shared" si="78"/>
        <v>0</v>
      </c>
      <c r="AG75" s="10">
        <f t="shared" si="78"/>
        <v>0</v>
      </c>
      <c r="AH75" s="11">
        <f t="shared" si="78"/>
        <v>0</v>
      </c>
      <c r="AI75" s="10">
        <f t="shared" si="78"/>
        <v>0</v>
      </c>
      <c r="AJ75" s="11">
        <f t="shared" si="78"/>
        <v>0</v>
      </c>
      <c r="AK75" s="10">
        <f t="shared" si="78"/>
        <v>0</v>
      </c>
      <c r="AL75" s="11">
        <f aca="true" t="shared" si="79" ref="AL75:BQ75">SUM(AL48:AL74)</f>
        <v>0</v>
      </c>
      <c r="AM75" s="10">
        <f t="shared" si="79"/>
        <v>0</v>
      </c>
      <c r="AN75" s="7">
        <f t="shared" si="79"/>
        <v>0</v>
      </c>
      <c r="AO75" s="7">
        <f t="shared" si="79"/>
        <v>0</v>
      </c>
      <c r="AP75" s="11">
        <f t="shared" si="79"/>
        <v>15</v>
      </c>
      <c r="AQ75" s="10">
        <f t="shared" si="79"/>
        <v>0</v>
      </c>
      <c r="AR75" s="11">
        <f t="shared" si="79"/>
        <v>0</v>
      </c>
      <c r="AS75" s="10">
        <f t="shared" si="79"/>
        <v>0</v>
      </c>
      <c r="AT75" s="11">
        <f t="shared" si="79"/>
        <v>0</v>
      </c>
      <c r="AU75" s="10">
        <f t="shared" si="79"/>
        <v>0</v>
      </c>
      <c r="AV75" s="7">
        <f t="shared" si="79"/>
        <v>2</v>
      </c>
      <c r="AW75" s="11">
        <f t="shared" si="79"/>
        <v>0</v>
      </c>
      <c r="AX75" s="10">
        <f t="shared" si="79"/>
        <v>0</v>
      </c>
      <c r="AY75" s="11">
        <f t="shared" si="79"/>
        <v>0</v>
      </c>
      <c r="AZ75" s="10">
        <f t="shared" si="79"/>
        <v>0</v>
      </c>
      <c r="BA75" s="11">
        <f t="shared" si="79"/>
        <v>0</v>
      </c>
      <c r="BB75" s="10">
        <f t="shared" si="79"/>
        <v>0</v>
      </c>
      <c r="BC75" s="11">
        <f t="shared" si="79"/>
        <v>0</v>
      </c>
      <c r="BD75" s="10">
        <f t="shared" si="79"/>
        <v>0</v>
      </c>
      <c r="BE75" s="11">
        <f t="shared" si="79"/>
        <v>0</v>
      </c>
      <c r="BF75" s="10">
        <f t="shared" si="79"/>
        <v>0</v>
      </c>
      <c r="BG75" s="11">
        <f t="shared" si="79"/>
        <v>0</v>
      </c>
      <c r="BH75" s="10">
        <f t="shared" si="79"/>
        <v>0</v>
      </c>
      <c r="BI75" s="7">
        <f t="shared" si="79"/>
        <v>0</v>
      </c>
      <c r="BJ75" s="7">
        <f t="shared" si="79"/>
        <v>2</v>
      </c>
      <c r="BK75" s="11">
        <f t="shared" si="79"/>
        <v>75</v>
      </c>
      <c r="BL75" s="10">
        <f t="shared" si="79"/>
        <v>0</v>
      </c>
      <c r="BM75" s="11">
        <f t="shared" si="79"/>
        <v>0</v>
      </c>
      <c r="BN75" s="10">
        <f t="shared" si="79"/>
        <v>0</v>
      </c>
      <c r="BO75" s="11">
        <f t="shared" si="79"/>
        <v>0</v>
      </c>
      <c r="BP75" s="10">
        <f t="shared" si="79"/>
        <v>0</v>
      </c>
      <c r="BQ75" s="7">
        <f t="shared" si="79"/>
        <v>5</v>
      </c>
      <c r="BR75" s="11">
        <f aca="true" t="shared" si="80" ref="BR75:CW75">SUM(BR48:BR74)</f>
        <v>0</v>
      </c>
      <c r="BS75" s="10">
        <f t="shared" si="80"/>
        <v>0</v>
      </c>
      <c r="BT75" s="11">
        <f t="shared" si="80"/>
        <v>33</v>
      </c>
      <c r="BU75" s="10">
        <f t="shared" si="80"/>
        <v>0</v>
      </c>
      <c r="BV75" s="11">
        <f t="shared" si="80"/>
        <v>15</v>
      </c>
      <c r="BW75" s="10">
        <f t="shared" si="80"/>
        <v>0</v>
      </c>
      <c r="BX75" s="11">
        <f t="shared" si="80"/>
        <v>0</v>
      </c>
      <c r="BY75" s="10">
        <f t="shared" si="80"/>
        <v>0</v>
      </c>
      <c r="BZ75" s="11">
        <f t="shared" si="80"/>
        <v>0</v>
      </c>
      <c r="CA75" s="10">
        <f t="shared" si="80"/>
        <v>0</v>
      </c>
      <c r="CB75" s="11">
        <f t="shared" si="80"/>
        <v>0</v>
      </c>
      <c r="CC75" s="10">
        <f t="shared" si="80"/>
        <v>0</v>
      </c>
      <c r="CD75" s="7">
        <f t="shared" si="80"/>
        <v>5</v>
      </c>
      <c r="CE75" s="7">
        <f t="shared" si="80"/>
        <v>10</v>
      </c>
      <c r="CF75" s="11">
        <f t="shared" si="80"/>
        <v>105</v>
      </c>
      <c r="CG75" s="10">
        <f t="shared" si="80"/>
        <v>0</v>
      </c>
      <c r="CH75" s="11">
        <f t="shared" si="80"/>
        <v>0</v>
      </c>
      <c r="CI75" s="10">
        <f t="shared" si="80"/>
        <v>0</v>
      </c>
      <c r="CJ75" s="11">
        <f t="shared" si="80"/>
        <v>0</v>
      </c>
      <c r="CK75" s="10">
        <f t="shared" si="80"/>
        <v>0</v>
      </c>
      <c r="CL75" s="7">
        <f t="shared" si="80"/>
        <v>8</v>
      </c>
      <c r="CM75" s="11">
        <f t="shared" si="80"/>
        <v>0</v>
      </c>
      <c r="CN75" s="10">
        <f t="shared" si="80"/>
        <v>0</v>
      </c>
      <c r="CO75" s="11">
        <f t="shared" si="80"/>
        <v>236</v>
      </c>
      <c r="CP75" s="10">
        <f t="shared" si="80"/>
        <v>0</v>
      </c>
      <c r="CQ75" s="11">
        <f t="shared" si="80"/>
        <v>0</v>
      </c>
      <c r="CR75" s="10">
        <f t="shared" si="80"/>
        <v>0</v>
      </c>
      <c r="CS75" s="11">
        <f t="shared" si="80"/>
        <v>0</v>
      </c>
      <c r="CT75" s="10">
        <f t="shared" si="80"/>
        <v>0</v>
      </c>
      <c r="CU75" s="11">
        <f t="shared" si="80"/>
        <v>0</v>
      </c>
      <c r="CV75" s="10">
        <f t="shared" si="80"/>
        <v>0</v>
      </c>
      <c r="CW75" s="11">
        <f t="shared" si="80"/>
        <v>0</v>
      </c>
      <c r="CX75" s="10">
        <f aca="true" t="shared" si="81" ref="CX75:EC75">SUM(CX48:CX74)</f>
        <v>0</v>
      </c>
      <c r="CY75" s="7">
        <f t="shared" si="81"/>
        <v>13</v>
      </c>
      <c r="CZ75" s="7">
        <f t="shared" si="81"/>
        <v>21</v>
      </c>
      <c r="DA75" s="11">
        <f t="shared" si="81"/>
        <v>240</v>
      </c>
      <c r="DB75" s="10">
        <f t="shared" si="81"/>
        <v>0</v>
      </c>
      <c r="DC75" s="11">
        <f t="shared" si="81"/>
        <v>90</v>
      </c>
      <c r="DD75" s="10">
        <f t="shared" si="81"/>
        <v>0</v>
      </c>
      <c r="DE75" s="11">
        <f t="shared" si="81"/>
        <v>0</v>
      </c>
      <c r="DF75" s="10">
        <f t="shared" si="81"/>
        <v>0</v>
      </c>
      <c r="DG75" s="7">
        <f t="shared" si="81"/>
        <v>19</v>
      </c>
      <c r="DH75" s="11">
        <f t="shared" si="81"/>
        <v>0</v>
      </c>
      <c r="DI75" s="10">
        <f t="shared" si="81"/>
        <v>0</v>
      </c>
      <c r="DJ75" s="11">
        <f t="shared" si="81"/>
        <v>135</v>
      </c>
      <c r="DK75" s="10">
        <f t="shared" si="81"/>
        <v>0</v>
      </c>
      <c r="DL75" s="11">
        <f t="shared" si="81"/>
        <v>0</v>
      </c>
      <c r="DM75" s="10">
        <f t="shared" si="81"/>
        <v>0</v>
      </c>
      <c r="DN75" s="11">
        <f t="shared" si="81"/>
        <v>0</v>
      </c>
      <c r="DO75" s="10">
        <f t="shared" si="81"/>
        <v>0</v>
      </c>
      <c r="DP75" s="11">
        <f t="shared" si="81"/>
        <v>0</v>
      </c>
      <c r="DQ75" s="10">
        <f t="shared" si="81"/>
        <v>0</v>
      </c>
      <c r="DR75" s="11">
        <f t="shared" si="81"/>
        <v>0</v>
      </c>
      <c r="DS75" s="10">
        <f t="shared" si="81"/>
        <v>0</v>
      </c>
      <c r="DT75" s="7">
        <f t="shared" si="81"/>
        <v>6</v>
      </c>
      <c r="DU75" s="7">
        <f t="shared" si="81"/>
        <v>25</v>
      </c>
      <c r="DV75" s="11">
        <f t="shared" si="81"/>
        <v>15</v>
      </c>
      <c r="DW75" s="10">
        <f t="shared" si="81"/>
        <v>0</v>
      </c>
      <c r="DX75" s="11">
        <f t="shared" si="81"/>
        <v>0</v>
      </c>
      <c r="DY75" s="10">
        <f t="shared" si="81"/>
        <v>0</v>
      </c>
      <c r="DZ75" s="11">
        <f t="shared" si="81"/>
        <v>0</v>
      </c>
      <c r="EA75" s="10">
        <f t="shared" si="81"/>
        <v>0</v>
      </c>
      <c r="EB75" s="7">
        <f t="shared" si="81"/>
        <v>1</v>
      </c>
      <c r="EC75" s="11">
        <f t="shared" si="81"/>
        <v>0</v>
      </c>
      <c r="ED75" s="10">
        <f aca="true" t="shared" si="82" ref="ED75:FI75">SUM(ED48:ED74)</f>
        <v>0</v>
      </c>
      <c r="EE75" s="11">
        <f t="shared" si="82"/>
        <v>338</v>
      </c>
      <c r="EF75" s="10">
        <f t="shared" si="82"/>
        <v>0</v>
      </c>
      <c r="EG75" s="11">
        <f t="shared" si="82"/>
        <v>90</v>
      </c>
      <c r="EH75" s="10">
        <f t="shared" si="82"/>
        <v>0</v>
      </c>
      <c r="EI75" s="11">
        <f t="shared" si="82"/>
        <v>0</v>
      </c>
      <c r="EJ75" s="10">
        <f t="shared" si="82"/>
        <v>0</v>
      </c>
      <c r="EK75" s="11">
        <f t="shared" si="82"/>
        <v>0</v>
      </c>
      <c r="EL75" s="10">
        <f t="shared" si="82"/>
        <v>0</v>
      </c>
      <c r="EM75" s="11">
        <f t="shared" si="82"/>
        <v>0</v>
      </c>
      <c r="EN75" s="10">
        <f t="shared" si="82"/>
        <v>0</v>
      </c>
      <c r="EO75" s="7">
        <f t="shared" si="82"/>
        <v>21</v>
      </c>
      <c r="EP75" s="7">
        <f t="shared" si="82"/>
        <v>22</v>
      </c>
      <c r="EQ75" s="11">
        <f t="shared" si="82"/>
        <v>30</v>
      </c>
      <c r="ER75" s="10">
        <f t="shared" si="82"/>
        <v>0</v>
      </c>
      <c r="ES75" s="11">
        <f t="shared" si="82"/>
        <v>0</v>
      </c>
      <c r="ET75" s="10">
        <f t="shared" si="82"/>
        <v>0</v>
      </c>
      <c r="EU75" s="11">
        <f t="shared" si="82"/>
        <v>0</v>
      </c>
      <c r="EV75" s="10">
        <f t="shared" si="82"/>
        <v>0</v>
      </c>
      <c r="EW75" s="7">
        <f t="shared" si="82"/>
        <v>3</v>
      </c>
      <c r="EX75" s="11">
        <f t="shared" si="82"/>
        <v>0</v>
      </c>
      <c r="EY75" s="10">
        <f t="shared" si="82"/>
        <v>0</v>
      </c>
      <c r="EZ75" s="11">
        <f t="shared" si="82"/>
        <v>90</v>
      </c>
      <c r="FA75" s="10">
        <f t="shared" si="82"/>
        <v>0</v>
      </c>
      <c r="FB75" s="11">
        <f t="shared" si="82"/>
        <v>0</v>
      </c>
      <c r="FC75" s="10">
        <f t="shared" si="82"/>
        <v>0</v>
      </c>
      <c r="FD75" s="11">
        <f t="shared" si="82"/>
        <v>0</v>
      </c>
      <c r="FE75" s="10">
        <f t="shared" si="82"/>
        <v>0</v>
      </c>
      <c r="FF75" s="11">
        <f t="shared" si="82"/>
        <v>0</v>
      </c>
      <c r="FG75" s="10">
        <f t="shared" si="82"/>
        <v>0</v>
      </c>
      <c r="FH75" s="11">
        <f t="shared" si="82"/>
        <v>30</v>
      </c>
      <c r="FI75" s="10">
        <f t="shared" si="82"/>
        <v>0</v>
      </c>
      <c r="FJ75" s="7">
        <f aca="true" t="shared" si="83" ref="FJ75:GF75">SUM(FJ48:FJ74)</f>
        <v>27</v>
      </c>
      <c r="FK75" s="7">
        <f t="shared" si="83"/>
        <v>30</v>
      </c>
      <c r="FL75" s="11">
        <f t="shared" si="83"/>
        <v>0</v>
      </c>
      <c r="FM75" s="10">
        <f t="shared" si="83"/>
        <v>0</v>
      </c>
      <c r="FN75" s="11">
        <f t="shared" si="83"/>
        <v>0</v>
      </c>
      <c r="FO75" s="10">
        <f t="shared" si="83"/>
        <v>0</v>
      </c>
      <c r="FP75" s="11">
        <f t="shared" si="83"/>
        <v>0</v>
      </c>
      <c r="FQ75" s="10">
        <f t="shared" si="83"/>
        <v>0</v>
      </c>
      <c r="FR75" s="7">
        <f t="shared" si="83"/>
        <v>0</v>
      </c>
      <c r="FS75" s="11">
        <f t="shared" si="83"/>
        <v>0</v>
      </c>
      <c r="FT75" s="10">
        <f t="shared" si="83"/>
        <v>0</v>
      </c>
      <c r="FU75" s="11">
        <f t="shared" si="83"/>
        <v>0</v>
      </c>
      <c r="FV75" s="10">
        <f t="shared" si="83"/>
        <v>0</v>
      </c>
      <c r="FW75" s="11">
        <f t="shared" si="83"/>
        <v>0</v>
      </c>
      <c r="FX75" s="10">
        <f t="shared" si="83"/>
        <v>0</v>
      </c>
      <c r="FY75" s="11">
        <f t="shared" si="83"/>
        <v>0</v>
      </c>
      <c r="FZ75" s="10">
        <f t="shared" si="83"/>
        <v>0</v>
      </c>
      <c r="GA75" s="11">
        <f t="shared" si="83"/>
        <v>0</v>
      </c>
      <c r="GB75" s="10">
        <f t="shared" si="83"/>
        <v>0</v>
      </c>
      <c r="GC75" s="11">
        <f t="shared" si="83"/>
        <v>0</v>
      </c>
      <c r="GD75" s="10">
        <f t="shared" si="83"/>
        <v>0</v>
      </c>
      <c r="GE75" s="7">
        <f t="shared" si="83"/>
        <v>0</v>
      </c>
      <c r="GF75" s="7">
        <f t="shared" si="83"/>
        <v>0</v>
      </c>
    </row>
    <row r="76" spans="1:188" ht="19.5" customHeight="1">
      <c r="A76" s="13" t="s">
        <v>160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3"/>
      <c r="GF76" s="14"/>
    </row>
    <row r="77" spans="1:188" ht="12.75">
      <c r="A77" s="16">
        <v>50</v>
      </c>
      <c r="B77" s="16">
        <v>1</v>
      </c>
      <c r="C77" s="16"/>
      <c r="D77" s="6" t="s">
        <v>161</v>
      </c>
      <c r="E77" s="3" t="s">
        <v>162</v>
      </c>
      <c r="F77" s="6">
        <f aca="true" t="shared" si="84" ref="F77:F102">COUNTIF(U77:GD77,"e")</f>
        <v>0</v>
      </c>
      <c r="G77" s="6">
        <f aca="true" t="shared" si="85" ref="G77:G102">COUNTIF(U77:GD77,"z")</f>
        <v>1</v>
      </c>
      <c r="H77" s="6">
        <f aca="true" t="shared" si="86" ref="H77:H102">SUM(I77:Q77)</f>
        <v>30</v>
      </c>
      <c r="I77" s="6">
        <f aca="true" t="shared" si="87" ref="I77:I102">U77+AP77+BK77+CF77+DA77+DV77+EQ77+FL77</f>
        <v>0</v>
      </c>
      <c r="J77" s="6">
        <f aca="true" t="shared" si="88" ref="J77:J102">W77+AR77+BM77+CH77+DC77+DX77+ES77+FN77</f>
        <v>0</v>
      </c>
      <c r="K77" s="6">
        <f aca="true" t="shared" si="89" ref="K77:K102">Y77+AT77+BO77+CJ77+DE77+DZ77+EU77+FP77</f>
        <v>30</v>
      </c>
      <c r="L77" s="6">
        <f aca="true" t="shared" si="90" ref="L77:L102">AB77+AW77+BR77+CM77+DH77+EC77+EX77+FS77</f>
        <v>0</v>
      </c>
      <c r="M77" s="6">
        <f aca="true" t="shared" si="91" ref="M77:M102">AD77+AY77+BT77+CO77+DJ77+EE77+EZ77+FU77</f>
        <v>0</v>
      </c>
      <c r="N77" s="6">
        <f aca="true" t="shared" si="92" ref="N77:N102">AF77+BA77+BV77+CQ77+DL77+EG77+FB77+FW77</f>
        <v>0</v>
      </c>
      <c r="O77" s="6">
        <f aca="true" t="shared" si="93" ref="O77:O102">AH77+BC77+BX77+CS77+DN77+EI77+FD77+FY77</f>
        <v>0</v>
      </c>
      <c r="P77" s="6">
        <f aca="true" t="shared" si="94" ref="P77:P102">AJ77+BE77+BZ77+CU77+DP77+EK77+FF77+GA77</f>
        <v>0</v>
      </c>
      <c r="Q77" s="6">
        <f aca="true" t="shared" si="95" ref="Q77:Q102">AL77+BG77+CB77+CW77+DR77+EM77+FH77+GC77</f>
        <v>0</v>
      </c>
      <c r="R77" s="7">
        <f aca="true" t="shared" si="96" ref="R77:R102">AO77+BJ77+CE77+CZ77+DU77+EP77+FK77+GF77</f>
        <v>2</v>
      </c>
      <c r="S77" s="7">
        <f aca="true" t="shared" si="97" ref="S77:S102">AN77+BI77+CD77+CY77+DT77+EO77+FJ77+GE77</f>
        <v>0</v>
      </c>
      <c r="T77" s="7">
        <v>2</v>
      </c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aca="true" t="shared" si="98" ref="AO77:AO102">AA77+AN77</f>
        <v>0</v>
      </c>
      <c r="AP77" s="11"/>
      <c r="AQ77" s="10"/>
      <c r="AR77" s="11"/>
      <c r="AS77" s="10"/>
      <c r="AT77" s="11"/>
      <c r="AU77" s="10"/>
      <c r="AV77" s="7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aca="true" t="shared" si="99" ref="BJ77:BJ102">AV77+BI77</f>
        <v>0</v>
      </c>
      <c r="BK77" s="11"/>
      <c r="BL77" s="10"/>
      <c r="BM77" s="11"/>
      <c r="BN77" s="10"/>
      <c r="BO77" s="11">
        <v>30</v>
      </c>
      <c r="BP77" s="10" t="s">
        <v>60</v>
      </c>
      <c r="BQ77" s="7">
        <v>2</v>
      </c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aca="true" t="shared" si="100" ref="CE77:CE102">BQ77+CD77</f>
        <v>2</v>
      </c>
      <c r="CF77" s="11"/>
      <c r="CG77" s="10"/>
      <c r="CH77" s="11"/>
      <c r="CI77" s="10"/>
      <c r="CJ77" s="11"/>
      <c r="CK77" s="10"/>
      <c r="CL77" s="7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aca="true" t="shared" si="101" ref="CZ77:CZ102">CL77+CY77</f>
        <v>0</v>
      </c>
      <c r="DA77" s="11"/>
      <c r="DB77" s="10"/>
      <c r="DC77" s="11"/>
      <c r="DD77" s="10"/>
      <c r="DE77" s="11"/>
      <c r="DF77" s="10"/>
      <c r="DG77" s="7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aca="true" t="shared" si="102" ref="DU77:DU102">DG77+DT77</f>
        <v>0</v>
      </c>
      <c r="DV77" s="11"/>
      <c r="DW77" s="10"/>
      <c r="DX77" s="11"/>
      <c r="DY77" s="10"/>
      <c r="DZ77" s="11"/>
      <c r="EA77" s="10"/>
      <c r="EB77" s="7"/>
      <c r="EC77" s="11"/>
      <c r="ED77" s="10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aca="true" t="shared" si="103" ref="EP77:EP102">EB77+EO77</f>
        <v>0</v>
      </c>
      <c r="EQ77" s="11"/>
      <c r="ER77" s="10"/>
      <c r="ES77" s="11"/>
      <c r="ET77" s="10"/>
      <c r="EU77" s="11"/>
      <c r="EV77" s="10"/>
      <c r="EW77" s="7"/>
      <c r="EX77" s="11"/>
      <c r="EY77" s="10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aca="true" t="shared" si="104" ref="FK77:FK102">EW77+FJ77</f>
        <v>0</v>
      </c>
      <c r="FL77" s="11"/>
      <c r="FM77" s="10"/>
      <c r="FN77" s="11"/>
      <c r="FO77" s="10"/>
      <c r="FP77" s="11"/>
      <c r="FQ77" s="10"/>
      <c r="FR77" s="7"/>
      <c r="FS77" s="11"/>
      <c r="FT77" s="10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aca="true" t="shared" si="105" ref="GF77:GF102">FR77+GE77</f>
        <v>0</v>
      </c>
    </row>
    <row r="78" spans="1:188" ht="12.75">
      <c r="A78" s="16">
        <v>50</v>
      </c>
      <c r="B78" s="16">
        <v>1</v>
      </c>
      <c r="C78" s="16"/>
      <c r="D78" s="6" t="s">
        <v>163</v>
      </c>
      <c r="E78" s="3" t="s">
        <v>164</v>
      </c>
      <c r="F78" s="6">
        <f t="shared" si="84"/>
        <v>0</v>
      </c>
      <c r="G78" s="6">
        <f t="shared" si="85"/>
        <v>1</v>
      </c>
      <c r="H78" s="6">
        <f t="shared" si="86"/>
        <v>30</v>
      </c>
      <c r="I78" s="6">
        <f t="shared" si="87"/>
        <v>0</v>
      </c>
      <c r="J78" s="6">
        <f t="shared" si="88"/>
        <v>0</v>
      </c>
      <c r="K78" s="6">
        <f t="shared" si="89"/>
        <v>30</v>
      </c>
      <c r="L78" s="6">
        <f t="shared" si="90"/>
        <v>0</v>
      </c>
      <c r="M78" s="6">
        <f t="shared" si="91"/>
        <v>0</v>
      </c>
      <c r="N78" s="6">
        <f t="shared" si="92"/>
        <v>0</v>
      </c>
      <c r="O78" s="6">
        <f t="shared" si="93"/>
        <v>0</v>
      </c>
      <c r="P78" s="6">
        <f t="shared" si="94"/>
        <v>0</v>
      </c>
      <c r="Q78" s="6">
        <f t="shared" si="95"/>
        <v>0</v>
      </c>
      <c r="R78" s="7">
        <f t="shared" si="96"/>
        <v>2</v>
      </c>
      <c r="S78" s="7">
        <f t="shared" si="97"/>
        <v>0</v>
      </c>
      <c r="T78" s="7">
        <v>2</v>
      </c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98"/>
        <v>0</v>
      </c>
      <c r="AP78" s="11"/>
      <c r="AQ78" s="10"/>
      <c r="AR78" s="11"/>
      <c r="AS78" s="10"/>
      <c r="AT78" s="11"/>
      <c r="AU78" s="10"/>
      <c r="AV78" s="7"/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99"/>
        <v>0</v>
      </c>
      <c r="BK78" s="11"/>
      <c r="BL78" s="10"/>
      <c r="BM78" s="11"/>
      <c r="BN78" s="10"/>
      <c r="BO78" s="11">
        <v>30</v>
      </c>
      <c r="BP78" s="10" t="s">
        <v>60</v>
      </c>
      <c r="BQ78" s="7">
        <v>2</v>
      </c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100"/>
        <v>2</v>
      </c>
      <c r="CF78" s="11"/>
      <c r="CG78" s="10"/>
      <c r="CH78" s="11"/>
      <c r="CI78" s="10"/>
      <c r="CJ78" s="11"/>
      <c r="CK78" s="10"/>
      <c r="CL78" s="7"/>
      <c r="CM78" s="11"/>
      <c r="CN78" s="10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101"/>
        <v>0</v>
      </c>
      <c r="DA78" s="11"/>
      <c r="DB78" s="10"/>
      <c r="DC78" s="11"/>
      <c r="DD78" s="10"/>
      <c r="DE78" s="11"/>
      <c r="DF78" s="10"/>
      <c r="DG78" s="7"/>
      <c r="DH78" s="11"/>
      <c r="DI78" s="10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102"/>
        <v>0</v>
      </c>
      <c r="DV78" s="11"/>
      <c r="DW78" s="10"/>
      <c r="DX78" s="11"/>
      <c r="DY78" s="10"/>
      <c r="DZ78" s="11"/>
      <c r="EA78" s="10"/>
      <c r="EB78" s="7"/>
      <c r="EC78" s="11"/>
      <c r="ED78" s="10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103"/>
        <v>0</v>
      </c>
      <c r="EQ78" s="11"/>
      <c r="ER78" s="10"/>
      <c r="ES78" s="11"/>
      <c r="ET78" s="10"/>
      <c r="EU78" s="11"/>
      <c r="EV78" s="10"/>
      <c r="EW78" s="7"/>
      <c r="EX78" s="11"/>
      <c r="EY78" s="10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104"/>
        <v>0</v>
      </c>
      <c r="FL78" s="11"/>
      <c r="FM78" s="10"/>
      <c r="FN78" s="11"/>
      <c r="FO78" s="10"/>
      <c r="FP78" s="11"/>
      <c r="FQ78" s="10"/>
      <c r="FR78" s="7"/>
      <c r="FS78" s="11"/>
      <c r="FT78" s="10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t="shared" si="105"/>
        <v>0</v>
      </c>
    </row>
    <row r="79" spans="1:188" ht="12.75">
      <c r="A79" s="16">
        <v>51</v>
      </c>
      <c r="B79" s="16">
        <v>1</v>
      </c>
      <c r="C79" s="16"/>
      <c r="D79" s="6" t="s">
        <v>165</v>
      </c>
      <c r="E79" s="3" t="s">
        <v>166</v>
      </c>
      <c r="F79" s="6">
        <f t="shared" si="84"/>
        <v>0</v>
      </c>
      <c r="G79" s="6">
        <f t="shared" si="85"/>
        <v>1</v>
      </c>
      <c r="H79" s="6">
        <f t="shared" si="86"/>
        <v>60</v>
      </c>
      <c r="I79" s="6">
        <f t="shared" si="87"/>
        <v>0</v>
      </c>
      <c r="J79" s="6">
        <f t="shared" si="88"/>
        <v>0</v>
      </c>
      <c r="K79" s="6">
        <f t="shared" si="89"/>
        <v>60</v>
      </c>
      <c r="L79" s="6">
        <f t="shared" si="90"/>
        <v>0</v>
      </c>
      <c r="M79" s="6">
        <f t="shared" si="91"/>
        <v>0</v>
      </c>
      <c r="N79" s="6">
        <f t="shared" si="92"/>
        <v>0</v>
      </c>
      <c r="O79" s="6">
        <f t="shared" si="93"/>
        <v>0</v>
      </c>
      <c r="P79" s="6">
        <f t="shared" si="94"/>
        <v>0</v>
      </c>
      <c r="Q79" s="6">
        <f t="shared" si="95"/>
        <v>0</v>
      </c>
      <c r="R79" s="7">
        <f t="shared" si="96"/>
        <v>2</v>
      </c>
      <c r="S79" s="7">
        <f t="shared" si="97"/>
        <v>0</v>
      </c>
      <c r="T79" s="7">
        <v>2</v>
      </c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98"/>
        <v>0</v>
      </c>
      <c r="AP79" s="11"/>
      <c r="AQ79" s="10"/>
      <c r="AR79" s="11"/>
      <c r="AS79" s="10"/>
      <c r="AT79" s="11"/>
      <c r="AU79" s="10"/>
      <c r="AV79" s="7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9"/>
        <v>0</v>
      </c>
      <c r="BK79" s="11"/>
      <c r="BL79" s="10"/>
      <c r="BM79" s="11"/>
      <c r="BN79" s="10"/>
      <c r="BO79" s="11"/>
      <c r="BP79" s="10"/>
      <c r="BQ79" s="7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100"/>
        <v>0</v>
      </c>
      <c r="CF79" s="11"/>
      <c r="CG79" s="10"/>
      <c r="CH79" s="11"/>
      <c r="CI79" s="10"/>
      <c r="CJ79" s="11">
        <v>60</v>
      </c>
      <c r="CK79" s="10" t="s">
        <v>60</v>
      </c>
      <c r="CL79" s="7">
        <v>2</v>
      </c>
      <c r="CM79" s="11"/>
      <c r="CN79" s="10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101"/>
        <v>2</v>
      </c>
      <c r="DA79" s="11"/>
      <c r="DB79" s="10"/>
      <c r="DC79" s="11"/>
      <c r="DD79" s="10"/>
      <c r="DE79" s="11"/>
      <c r="DF79" s="10"/>
      <c r="DG79" s="7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102"/>
        <v>0</v>
      </c>
      <c r="DV79" s="11"/>
      <c r="DW79" s="10"/>
      <c r="DX79" s="11"/>
      <c r="DY79" s="10"/>
      <c r="DZ79" s="11"/>
      <c r="EA79" s="10"/>
      <c r="EB79" s="7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103"/>
        <v>0</v>
      </c>
      <c r="EQ79" s="11"/>
      <c r="ER79" s="10"/>
      <c r="ES79" s="11"/>
      <c r="ET79" s="10"/>
      <c r="EU79" s="11"/>
      <c r="EV79" s="10"/>
      <c r="EW79" s="7"/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104"/>
        <v>0</v>
      </c>
      <c r="FL79" s="11"/>
      <c r="FM79" s="10"/>
      <c r="FN79" s="11"/>
      <c r="FO79" s="10"/>
      <c r="FP79" s="11"/>
      <c r="FQ79" s="10"/>
      <c r="FR79" s="7"/>
      <c r="FS79" s="11"/>
      <c r="FT79" s="10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t="shared" si="105"/>
        <v>0</v>
      </c>
    </row>
    <row r="80" spans="1:188" ht="12.75">
      <c r="A80" s="16">
        <v>51</v>
      </c>
      <c r="B80" s="16">
        <v>1</v>
      </c>
      <c r="C80" s="16"/>
      <c r="D80" s="6" t="s">
        <v>167</v>
      </c>
      <c r="E80" s="3" t="s">
        <v>168</v>
      </c>
      <c r="F80" s="6">
        <f t="shared" si="84"/>
        <v>0</v>
      </c>
      <c r="G80" s="6">
        <f t="shared" si="85"/>
        <v>1</v>
      </c>
      <c r="H80" s="6">
        <f t="shared" si="86"/>
        <v>60</v>
      </c>
      <c r="I80" s="6">
        <f t="shared" si="87"/>
        <v>0</v>
      </c>
      <c r="J80" s="6">
        <f t="shared" si="88"/>
        <v>0</v>
      </c>
      <c r="K80" s="6">
        <f t="shared" si="89"/>
        <v>60</v>
      </c>
      <c r="L80" s="6">
        <f t="shared" si="90"/>
        <v>0</v>
      </c>
      <c r="M80" s="6">
        <f t="shared" si="91"/>
        <v>0</v>
      </c>
      <c r="N80" s="6">
        <f t="shared" si="92"/>
        <v>0</v>
      </c>
      <c r="O80" s="6">
        <f t="shared" si="93"/>
        <v>0</v>
      </c>
      <c r="P80" s="6">
        <f t="shared" si="94"/>
        <v>0</v>
      </c>
      <c r="Q80" s="6">
        <f t="shared" si="95"/>
        <v>0</v>
      </c>
      <c r="R80" s="7">
        <f t="shared" si="96"/>
        <v>2</v>
      </c>
      <c r="S80" s="7">
        <f t="shared" si="97"/>
        <v>0</v>
      </c>
      <c r="T80" s="7">
        <v>2</v>
      </c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98"/>
        <v>0</v>
      </c>
      <c r="AP80" s="11"/>
      <c r="AQ80" s="10"/>
      <c r="AR80" s="11"/>
      <c r="AS80" s="10"/>
      <c r="AT80" s="11"/>
      <c r="AU80" s="10"/>
      <c r="AV80" s="7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9"/>
        <v>0</v>
      </c>
      <c r="BK80" s="11"/>
      <c r="BL80" s="10"/>
      <c r="BM80" s="11"/>
      <c r="BN80" s="10"/>
      <c r="BO80" s="11"/>
      <c r="BP80" s="10"/>
      <c r="BQ80" s="7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100"/>
        <v>0</v>
      </c>
      <c r="CF80" s="11"/>
      <c r="CG80" s="10"/>
      <c r="CH80" s="11"/>
      <c r="CI80" s="10"/>
      <c r="CJ80" s="11">
        <v>60</v>
      </c>
      <c r="CK80" s="10" t="s">
        <v>60</v>
      </c>
      <c r="CL80" s="7">
        <v>2</v>
      </c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101"/>
        <v>2</v>
      </c>
      <c r="DA80" s="11"/>
      <c r="DB80" s="10"/>
      <c r="DC80" s="11"/>
      <c r="DD80" s="10"/>
      <c r="DE80" s="11"/>
      <c r="DF80" s="10"/>
      <c r="DG80" s="7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102"/>
        <v>0</v>
      </c>
      <c r="DV80" s="11"/>
      <c r="DW80" s="10"/>
      <c r="DX80" s="11"/>
      <c r="DY80" s="10"/>
      <c r="DZ80" s="11"/>
      <c r="EA80" s="10"/>
      <c r="EB80" s="7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103"/>
        <v>0</v>
      </c>
      <c r="EQ80" s="11"/>
      <c r="ER80" s="10"/>
      <c r="ES80" s="11"/>
      <c r="ET80" s="10"/>
      <c r="EU80" s="11"/>
      <c r="EV80" s="10"/>
      <c r="EW80" s="7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104"/>
        <v>0</v>
      </c>
      <c r="FL80" s="11"/>
      <c r="FM80" s="10"/>
      <c r="FN80" s="11"/>
      <c r="FO80" s="10"/>
      <c r="FP80" s="11"/>
      <c r="FQ80" s="10"/>
      <c r="FR80" s="7"/>
      <c r="FS80" s="11"/>
      <c r="FT80" s="10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105"/>
        <v>0</v>
      </c>
    </row>
    <row r="81" spans="1:188" ht="12.75">
      <c r="A81" s="16">
        <v>52</v>
      </c>
      <c r="B81" s="16">
        <v>1</v>
      </c>
      <c r="C81" s="16"/>
      <c r="D81" s="6" t="s">
        <v>169</v>
      </c>
      <c r="E81" s="3" t="s">
        <v>170</v>
      </c>
      <c r="F81" s="6">
        <f t="shared" si="84"/>
        <v>1</v>
      </c>
      <c r="G81" s="6">
        <f t="shared" si="85"/>
        <v>0</v>
      </c>
      <c r="H81" s="6">
        <f t="shared" si="86"/>
        <v>60</v>
      </c>
      <c r="I81" s="6">
        <f t="shared" si="87"/>
        <v>0</v>
      </c>
      <c r="J81" s="6">
        <f t="shared" si="88"/>
        <v>0</v>
      </c>
      <c r="K81" s="6">
        <f t="shared" si="89"/>
        <v>60</v>
      </c>
      <c r="L81" s="6">
        <f t="shared" si="90"/>
        <v>0</v>
      </c>
      <c r="M81" s="6">
        <f t="shared" si="91"/>
        <v>0</v>
      </c>
      <c r="N81" s="6">
        <f t="shared" si="92"/>
        <v>0</v>
      </c>
      <c r="O81" s="6">
        <f t="shared" si="93"/>
        <v>0</v>
      </c>
      <c r="P81" s="6">
        <f t="shared" si="94"/>
        <v>0</v>
      </c>
      <c r="Q81" s="6">
        <f t="shared" si="95"/>
        <v>0</v>
      </c>
      <c r="R81" s="7">
        <f t="shared" si="96"/>
        <v>3</v>
      </c>
      <c r="S81" s="7">
        <f t="shared" si="97"/>
        <v>0</v>
      </c>
      <c r="T81" s="7">
        <v>2.2</v>
      </c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98"/>
        <v>0</v>
      </c>
      <c r="AP81" s="11"/>
      <c r="AQ81" s="10"/>
      <c r="AR81" s="11"/>
      <c r="AS81" s="10"/>
      <c r="AT81" s="11"/>
      <c r="AU81" s="10"/>
      <c r="AV81" s="7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9"/>
        <v>0</v>
      </c>
      <c r="BK81" s="11"/>
      <c r="BL81" s="10"/>
      <c r="BM81" s="11"/>
      <c r="BN81" s="10"/>
      <c r="BO81" s="11"/>
      <c r="BP81" s="10"/>
      <c r="BQ81" s="7"/>
      <c r="BR81" s="11"/>
      <c r="BS81" s="10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100"/>
        <v>0</v>
      </c>
      <c r="CF81" s="11"/>
      <c r="CG81" s="10"/>
      <c r="CH81" s="11"/>
      <c r="CI81" s="10"/>
      <c r="CJ81" s="11"/>
      <c r="CK81" s="10"/>
      <c r="CL81" s="7"/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101"/>
        <v>0</v>
      </c>
      <c r="DA81" s="11"/>
      <c r="DB81" s="10"/>
      <c r="DC81" s="11"/>
      <c r="DD81" s="10"/>
      <c r="DE81" s="11">
        <v>60</v>
      </c>
      <c r="DF81" s="10" t="s">
        <v>78</v>
      </c>
      <c r="DG81" s="7">
        <v>3</v>
      </c>
      <c r="DH81" s="11"/>
      <c r="DI81" s="10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102"/>
        <v>3</v>
      </c>
      <c r="DV81" s="11"/>
      <c r="DW81" s="10"/>
      <c r="DX81" s="11"/>
      <c r="DY81" s="10"/>
      <c r="DZ81" s="11"/>
      <c r="EA81" s="10"/>
      <c r="EB81" s="7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103"/>
        <v>0</v>
      </c>
      <c r="EQ81" s="11"/>
      <c r="ER81" s="10"/>
      <c r="ES81" s="11"/>
      <c r="ET81" s="10"/>
      <c r="EU81" s="11"/>
      <c r="EV81" s="10"/>
      <c r="EW81" s="7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104"/>
        <v>0</v>
      </c>
      <c r="FL81" s="11"/>
      <c r="FM81" s="10"/>
      <c r="FN81" s="11"/>
      <c r="FO81" s="10"/>
      <c r="FP81" s="11"/>
      <c r="FQ81" s="10"/>
      <c r="FR81" s="7"/>
      <c r="FS81" s="11"/>
      <c r="FT81" s="10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105"/>
        <v>0</v>
      </c>
    </row>
    <row r="82" spans="1:188" ht="12.75">
      <c r="A82" s="16">
        <v>52</v>
      </c>
      <c r="B82" s="16">
        <v>1</v>
      </c>
      <c r="C82" s="16"/>
      <c r="D82" s="6" t="s">
        <v>171</v>
      </c>
      <c r="E82" s="3" t="s">
        <v>172</v>
      </c>
      <c r="F82" s="6">
        <f t="shared" si="84"/>
        <v>1</v>
      </c>
      <c r="G82" s="6">
        <f t="shared" si="85"/>
        <v>0</v>
      </c>
      <c r="H82" s="6">
        <f t="shared" si="86"/>
        <v>60</v>
      </c>
      <c r="I82" s="6">
        <f t="shared" si="87"/>
        <v>0</v>
      </c>
      <c r="J82" s="6">
        <f t="shared" si="88"/>
        <v>0</v>
      </c>
      <c r="K82" s="6">
        <f t="shared" si="89"/>
        <v>60</v>
      </c>
      <c r="L82" s="6">
        <f t="shared" si="90"/>
        <v>0</v>
      </c>
      <c r="M82" s="6">
        <f t="shared" si="91"/>
        <v>0</v>
      </c>
      <c r="N82" s="6">
        <f t="shared" si="92"/>
        <v>0</v>
      </c>
      <c r="O82" s="6">
        <f t="shared" si="93"/>
        <v>0</v>
      </c>
      <c r="P82" s="6">
        <f t="shared" si="94"/>
        <v>0</v>
      </c>
      <c r="Q82" s="6">
        <f t="shared" si="95"/>
        <v>0</v>
      </c>
      <c r="R82" s="7">
        <f t="shared" si="96"/>
        <v>3</v>
      </c>
      <c r="S82" s="7">
        <f t="shared" si="97"/>
        <v>0</v>
      </c>
      <c r="T82" s="7">
        <v>2.2</v>
      </c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98"/>
        <v>0</v>
      </c>
      <c r="AP82" s="11"/>
      <c r="AQ82" s="10"/>
      <c r="AR82" s="11"/>
      <c r="AS82" s="10"/>
      <c r="AT82" s="11"/>
      <c r="AU82" s="10"/>
      <c r="AV82" s="7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99"/>
        <v>0</v>
      </c>
      <c r="BK82" s="11"/>
      <c r="BL82" s="10"/>
      <c r="BM82" s="11"/>
      <c r="BN82" s="10"/>
      <c r="BO82" s="11"/>
      <c r="BP82" s="10"/>
      <c r="BQ82" s="7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100"/>
        <v>0</v>
      </c>
      <c r="CF82" s="11"/>
      <c r="CG82" s="10"/>
      <c r="CH82" s="11"/>
      <c r="CI82" s="10"/>
      <c r="CJ82" s="11"/>
      <c r="CK82" s="10"/>
      <c r="CL82" s="7"/>
      <c r="CM82" s="11"/>
      <c r="CN82" s="10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101"/>
        <v>0</v>
      </c>
      <c r="DA82" s="11"/>
      <c r="DB82" s="10"/>
      <c r="DC82" s="11"/>
      <c r="DD82" s="10"/>
      <c r="DE82" s="11">
        <v>60</v>
      </c>
      <c r="DF82" s="10" t="s">
        <v>78</v>
      </c>
      <c r="DG82" s="7">
        <v>3</v>
      </c>
      <c r="DH82" s="11"/>
      <c r="DI82" s="10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102"/>
        <v>3</v>
      </c>
      <c r="DV82" s="11"/>
      <c r="DW82" s="10"/>
      <c r="DX82" s="11"/>
      <c r="DY82" s="10"/>
      <c r="DZ82" s="11"/>
      <c r="EA82" s="10"/>
      <c r="EB82" s="7"/>
      <c r="EC82" s="11"/>
      <c r="ED82" s="10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103"/>
        <v>0</v>
      </c>
      <c r="EQ82" s="11"/>
      <c r="ER82" s="10"/>
      <c r="ES82" s="11"/>
      <c r="ET82" s="10"/>
      <c r="EU82" s="11"/>
      <c r="EV82" s="10"/>
      <c r="EW82" s="7"/>
      <c r="EX82" s="11"/>
      <c r="EY82" s="10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104"/>
        <v>0</v>
      </c>
      <c r="FL82" s="11"/>
      <c r="FM82" s="10"/>
      <c r="FN82" s="11"/>
      <c r="FO82" s="10"/>
      <c r="FP82" s="11"/>
      <c r="FQ82" s="10"/>
      <c r="FR82" s="7"/>
      <c r="FS82" s="11"/>
      <c r="FT82" s="10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105"/>
        <v>0</v>
      </c>
    </row>
    <row r="83" spans="1:188" ht="12.75">
      <c r="A83" s="16">
        <v>4</v>
      </c>
      <c r="B83" s="16">
        <v>1</v>
      </c>
      <c r="C83" s="16"/>
      <c r="D83" s="6" t="s">
        <v>173</v>
      </c>
      <c r="E83" s="3" t="s">
        <v>174</v>
      </c>
      <c r="F83" s="6">
        <f t="shared" si="84"/>
        <v>0</v>
      </c>
      <c r="G83" s="6">
        <f t="shared" si="85"/>
        <v>1</v>
      </c>
      <c r="H83" s="6">
        <f t="shared" si="86"/>
        <v>30</v>
      </c>
      <c r="I83" s="6">
        <f t="shared" si="87"/>
        <v>0</v>
      </c>
      <c r="J83" s="6">
        <f t="shared" si="88"/>
        <v>30</v>
      </c>
      <c r="K83" s="6">
        <f t="shared" si="89"/>
        <v>0</v>
      </c>
      <c r="L83" s="6">
        <f t="shared" si="90"/>
        <v>0</v>
      </c>
      <c r="M83" s="6">
        <f t="shared" si="91"/>
        <v>0</v>
      </c>
      <c r="N83" s="6">
        <f t="shared" si="92"/>
        <v>0</v>
      </c>
      <c r="O83" s="6">
        <f t="shared" si="93"/>
        <v>0</v>
      </c>
      <c r="P83" s="6">
        <f t="shared" si="94"/>
        <v>0</v>
      </c>
      <c r="Q83" s="6">
        <f t="shared" si="95"/>
        <v>0</v>
      </c>
      <c r="R83" s="7">
        <f t="shared" si="96"/>
        <v>2</v>
      </c>
      <c r="S83" s="7">
        <f t="shared" si="97"/>
        <v>0</v>
      </c>
      <c r="T83" s="7">
        <v>1.3</v>
      </c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98"/>
        <v>0</v>
      </c>
      <c r="AP83" s="11"/>
      <c r="AQ83" s="10"/>
      <c r="AR83" s="11"/>
      <c r="AS83" s="10"/>
      <c r="AT83" s="11"/>
      <c r="AU83" s="10"/>
      <c r="AV83" s="7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9"/>
        <v>0</v>
      </c>
      <c r="BK83" s="11"/>
      <c r="BL83" s="10"/>
      <c r="BM83" s="11"/>
      <c r="BN83" s="10"/>
      <c r="BO83" s="11"/>
      <c r="BP83" s="10"/>
      <c r="BQ83" s="7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100"/>
        <v>0</v>
      </c>
      <c r="CF83" s="11"/>
      <c r="CG83" s="10"/>
      <c r="CH83" s="11"/>
      <c r="CI83" s="10"/>
      <c r="CJ83" s="11"/>
      <c r="CK83" s="10"/>
      <c r="CL83" s="7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101"/>
        <v>0</v>
      </c>
      <c r="DA83" s="11"/>
      <c r="DB83" s="10"/>
      <c r="DC83" s="11">
        <v>30</v>
      </c>
      <c r="DD83" s="10" t="s">
        <v>60</v>
      </c>
      <c r="DE83" s="11"/>
      <c r="DF83" s="10"/>
      <c r="DG83" s="7">
        <v>2</v>
      </c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102"/>
        <v>2</v>
      </c>
      <c r="DV83" s="11"/>
      <c r="DW83" s="10"/>
      <c r="DX83" s="11"/>
      <c r="DY83" s="10"/>
      <c r="DZ83" s="11"/>
      <c r="EA83" s="10"/>
      <c r="EB83" s="7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103"/>
        <v>0</v>
      </c>
      <c r="EQ83" s="11"/>
      <c r="ER83" s="10"/>
      <c r="ES83" s="11"/>
      <c r="ET83" s="10"/>
      <c r="EU83" s="11"/>
      <c r="EV83" s="10"/>
      <c r="EW83" s="7"/>
      <c r="EX83" s="11"/>
      <c r="EY83" s="10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104"/>
        <v>0</v>
      </c>
      <c r="FL83" s="11"/>
      <c r="FM83" s="10"/>
      <c r="FN83" s="11"/>
      <c r="FO83" s="10"/>
      <c r="FP83" s="11"/>
      <c r="FQ83" s="10"/>
      <c r="FR83" s="7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105"/>
        <v>0</v>
      </c>
    </row>
    <row r="84" spans="1:188" ht="12.75">
      <c r="A84" s="16">
        <v>4</v>
      </c>
      <c r="B84" s="16">
        <v>1</v>
      </c>
      <c r="C84" s="16"/>
      <c r="D84" s="6" t="s">
        <v>175</v>
      </c>
      <c r="E84" s="3" t="s">
        <v>176</v>
      </c>
      <c r="F84" s="6">
        <f t="shared" si="84"/>
        <v>0</v>
      </c>
      <c r="G84" s="6">
        <f t="shared" si="85"/>
        <v>1</v>
      </c>
      <c r="H84" s="6">
        <f t="shared" si="86"/>
        <v>30</v>
      </c>
      <c r="I84" s="6">
        <f t="shared" si="87"/>
        <v>0</v>
      </c>
      <c r="J84" s="6">
        <f t="shared" si="88"/>
        <v>30</v>
      </c>
      <c r="K84" s="6">
        <f t="shared" si="89"/>
        <v>0</v>
      </c>
      <c r="L84" s="6">
        <f t="shared" si="90"/>
        <v>0</v>
      </c>
      <c r="M84" s="6">
        <f t="shared" si="91"/>
        <v>0</v>
      </c>
      <c r="N84" s="6">
        <f t="shared" si="92"/>
        <v>0</v>
      </c>
      <c r="O84" s="6">
        <f t="shared" si="93"/>
        <v>0</v>
      </c>
      <c r="P84" s="6">
        <f t="shared" si="94"/>
        <v>0</v>
      </c>
      <c r="Q84" s="6">
        <f t="shared" si="95"/>
        <v>0</v>
      </c>
      <c r="R84" s="7">
        <f t="shared" si="96"/>
        <v>2</v>
      </c>
      <c r="S84" s="7">
        <f t="shared" si="97"/>
        <v>0</v>
      </c>
      <c r="T84" s="7">
        <v>1.3</v>
      </c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98"/>
        <v>0</v>
      </c>
      <c r="AP84" s="11"/>
      <c r="AQ84" s="10"/>
      <c r="AR84" s="11"/>
      <c r="AS84" s="10"/>
      <c r="AT84" s="11"/>
      <c r="AU84" s="10"/>
      <c r="AV84" s="7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99"/>
        <v>0</v>
      </c>
      <c r="BK84" s="11"/>
      <c r="BL84" s="10"/>
      <c r="BM84" s="11"/>
      <c r="BN84" s="10"/>
      <c r="BO84" s="11"/>
      <c r="BP84" s="10"/>
      <c r="BQ84" s="7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100"/>
        <v>0</v>
      </c>
      <c r="CF84" s="11"/>
      <c r="CG84" s="10"/>
      <c r="CH84" s="11"/>
      <c r="CI84" s="10"/>
      <c r="CJ84" s="11"/>
      <c r="CK84" s="10"/>
      <c r="CL84" s="7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101"/>
        <v>0</v>
      </c>
      <c r="DA84" s="11"/>
      <c r="DB84" s="10"/>
      <c r="DC84" s="11">
        <v>30</v>
      </c>
      <c r="DD84" s="10" t="s">
        <v>60</v>
      </c>
      <c r="DE84" s="11"/>
      <c r="DF84" s="10"/>
      <c r="DG84" s="7">
        <v>2</v>
      </c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102"/>
        <v>2</v>
      </c>
      <c r="DV84" s="11"/>
      <c r="DW84" s="10"/>
      <c r="DX84" s="11"/>
      <c r="DY84" s="10"/>
      <c r="DZ84" s="11"/>
      <c r="EA84" s="10"/>
      <c r="EB84" s="7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103"/>
        <v>0</v>
      </c>
      <c r="EQ84" s="11"/>
      <c r="ER84" s="10"/>
      <c r="ES84" s="11"/>
      <c r="ET84" s="10"/>
      <c r="EU84" s="11"/>
      <c r="EV84" s="10"/>
      <c r="EW84" s="7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104"/>
        <v>0</v>
      </c>
      <c r="FL84" s="11"/>
      <c r="FM84" s="10"/>
      <c r="FN84" s="11"/>
      <c r="FO84" s="10"/>
      <c r="FP84" s="11"/>
      <c r="FQ84" s="10"/>
      <c r="FR84" s="7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105"/>
        <v>0</v>
      </c>
    </row>
    <row r="85" spans="1:188" ht="12.75">
      <c r="A85" s="16">
        <v>5</v>
      </c>
      <c r="B85" s="16">
        <v>1</v>
      </c>
      <c r="C85" s="16"/>
      <c r="D85" s="6" t="s">
        <v>177</v>
      </c>
      <c r="E85" s="3" t="s">
        <v>178</v>
      </c>
      <c r="F85" s="6">
        <f t="shared" si="84"/>
        <v>0</v>
      </c>
      <c r="G85" s="6">
        <f t="shared" si="85"/>
        <v>1</v>
      </c>
      <c r="H85" s="6">
        <f t="shared" si="86"/>
        <v>15</v>
      </c>
      <c r="I85" s="6">
        <f t="shared" si="87"/>
        <v>15</v>
      </c>
      <c r="J85" s="6">
        <f t="shared" si="88"/>
        <v>0</v>
      </c>
      <c r="K85" s="6">
        <f t="shared" si="89"/>
        <v>0</v>
      </c>
      <c r="L85" s="6">
        <f t="shared" si="90"/>
        <v>0</v>
      </c>
      <c r="M85" s="6">
        <f t="shared" si="91"/>
        <v>0</v>
      </c>
      <c r="N85" s="6">
        <f t="shared" si="92"/>
        <v>0</v>
      </c>
      <c r="O85" s="6">
        <f t="shared" si="93"/>
        <v>0</v>
      </c>
      <c r="P85" s="6">
        <f t="shared" si="94"/>
        <v>0</v>
      </c>
      <c r="Q85" s="6">
        <f t="shared" si="95"/>
        <v>0</v>
      </c>
      <c r="R85" s="7">
        <f t="shared" si="96"/>
        <v>2</v>
      </c>
      <c r="S85" s="7">
        <f t="shared" si="97"/>
        <v>0</v>
      </c>
      <c r="T85" s="7">
        <v>0.53</v>
      </c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98"/>
        <v>0</v>
      </c>
      <c r="AP85" s="11"/>
      <c r="AQ85" s="10"/>
      <c r="AR85" s="11"/>
      <c r="AS85" s="10"/>
      <c r="AT85" s="11"/>
      <c r="AU85" s="10"/>
      <c r="AV85" s="7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9"/>
        <v>0</v>
      </c>
      <c r="BK85" s="11"/>
      <c r="BL85" s="10"/>
      <c r="BM85" s="11"/>
      <c r="BN85" s="10"/>
      <c r="BO85" s="11"/>
      <c r="BP85" s="10"/>
      <c r="BQ85" s="7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100"/>
        <v>0</v>
      </c>
      <c r="CF85" s="11"/>
      <c r="CG85" s="10"/>
      <c r="CH85" s="11"/>
      <c r="CI85" s="10"/>
      <c r="CJ85" s="11"/>
      <c r="CK85" s="10"/>
      <c r="CL85" s="7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101"/>
        <v>0</v>
      </c>
      <c r="DA85" s="11"/>
      <c r="DB85" s="10"/>
      <c r="DC85" s="11"/>
      <c r="DD85" s="10"/>
      <c r="DE85" s="11"/>
      <c r="DF85" s="10"/>
      <c r="DG85" s="7"/>
      <c r="DH85" s="11"/>
      <c r="DI85" s="10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102"/>
        <v>0</v>
      </c>
      <c r="DV85" s="11">
        <v>15</v>
      </c>
      <c r="DW85" s="10" t="s">
        <v>60</v>
      </c>
      <c r="DX85" s="11"/>
      <c r="DY85" s="10"/>
      <c r="DZ85" s="11"/>
      <c r="EA85" s="10"/>
      <c r="EB85" s="7">
        <v>2</v>
      </c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103"/>
        <v>2</v>
      </c>
      <c r="EQ85" s="11"/>
      <c r="ER85" s="10"/>
      <c r="ES85" s="11"/>
      <c r="ET85" s="10"/>
      <c r="EU85" s="11"/>
      <c r="EV85" s="10"/>
      <c r="EW85" s="7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104"/>
        <v>0</v>
      </c>
      <c r="FL85" s="11"/>
      <c r="FM85" s="10"/>
      <c r="FN85" s="11"/>
      <c r="FO85" s="10"/>
      <c r="FP85" s="11"/>
      <c r="FQ85" s="10"/>
      <c r="FR85" s="7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105"/>
        <v>0</v>
      </c>
    </row>
    <row r="86" spans="1:188" ht="12.75">
      <c r="A86" s="16">
        <v>5</v>
      </c>
      <c r="B86" s="16">
        <v>1</v>
      </c>
      <c r="C86" s="16"/>
      <c r="D86" s="6" t="s">
        <v>179</v>
      </c>
      <c r="E86" s="3" t="s">
        <v>180</v>
      </c>
      <c r="F86" s="6">
        <f t="shared" si="84"/>
        <v>0</v>
      </c>
      <c r="G86" s="6">
        <f t="shared" si="85"/>
        <v>1</v>
      </c>
      <c r="H86" s="6">
        <f t="shared" si="86"/>
        <v>15</v>
      </c>
      <c r="I86" s="6">
        <f t="shared" si="87"/>
        <v>15</v>
      </c>
      <c r="J86" s="6">
        <f t="shared" si="88"/>
        <v>0</v>
      </c>
      <c r="K86" s="6">
        <f t="shared" si="89"/>
        <v>0</v>
      </c>
      <c r="L86" s="6">
        <f t="shared" si="90"/>
        <v>0</v>
      </c>
      <c r="M86" s="6">
        <f t="shared" si="91"/>
        <v>0</v>
      </c>
      <c r="N86" s="6">
        <f t="shared" si="92"/>
        <v>0</v>
      </c>
      <c r="O86" s="6">
        <f t="shared" si="93"/>
        <v>0</v>
      </c>
      <c r="P86" s="6">
        <f t="shared" si="94"/>
        <v>0</v>
      </c>
      <c r="Q86" s="6">
        <f t="shared" si="95"/>
        <v>0</v>
      </c>
      <c r="R86" s="7">
        <f t="shared" si="96"/>
        <v>2</v>
      </c>
      <c r="S86" s="7">
        <f t="shared" si="97"/>
        <v>0</v>
      </c>
      <c r="T86" s="7">
        <v>0.53</v>
      </c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98"/>
        <v>0</v>
      </c>
      <c r="AP86" s="11"/>
      <c r="AQ86" s="10"/>
      <c r="AR86" s="11"/>
      <c r="AS86" s="10"/>
      <c r="AT86" s="11"/>
      <c r="AU86" s="10"/>
      <c r="AV86" s="7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99"/>
        <v>0</v>
      </c>
      <c r="BK86" s="11"/>
      <c r="BL86" s="10"/>
      <c r="BM86" s="11"/>
      <c r="BN86" s="10"/>
      <c r="BO86" s="11"/>
      <c r="BP86" s="10"/>
      <c r="BQ86" s="7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100"/>
        <v>0</v>
      </c>
      <c r="CF86" s="11"/>
      <c r="CG86" s="10"/>
      <c r="CH86" s="11"/>
      <c r="CI86" s="10"/>
      <c r="CJ86" s="11"/>
      <c r="CK86" s="10"/>
      <c r="CL86" s="7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101"/>
        <v>0</v>
      </c>
      <c r="DA86" s="11"/>
      <c r="DB86" s="10"/>
      <c r="DC86" s="11"/>
      <c r="DD86" s="10"/>
      <c r="DE86" s="11"/>
      <c r="DF86" s="10"/>
      <c r="DG86" s="7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02"/>
        <v>0</v>
      </c>
      <c r="DV86" s="11">
        <v>15</v>
      </c>
      <c r="DW86" s="10" t="s">
        <v>60</v>
      </c>
      <c r="DX86" s="11"/>
      <c r="DY86" s="10"/>
      <c r="DZ86" s="11"/>
      <c r="EA86" s="10"/>
      <c r="EB86" s="7">
        <v>2</v>
      </c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03"/>
        <v>2</v>
      </c>
      <c r="EQ86" s="11"/>
      <c r="ER86" s="10"/>
      <c r="ES86" s="11"/>
      <c r="ET86" s="10"/>
      <c r="EU86" s="11"/>
      <c r="EV86" s="10"/>
      <c r="EW86" s="7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104"/>
        <v>0</v>
      </c>
      <c r="FL86" s="11"/>
      <c r="FM86" s="10"/>
      <c r="FN86" s="11"/>
      <c r="FO86" s="10"/>
      <c r="FP86" s="11"/>
      <c r="FQ86" s="10"/>
      <c r="FR86" s="7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105"/>
        <v>0</v>
      </c>
    </row>
    <row r="87" spans="1:188" ht="12.75">
      <c r="A87" s="16">
        <v>1</v>
      </c>
      <c r="B87" s="16">
        <v>1</v>
      </c>
      <c r="C87" s="16"/>
      <c r="D87" s="6" t="s">
        <v>181</v>
      </c>
      <c r="E87" s="3" t="s">
        <v>182</v>
      </c>
      <c r="F87" s="6">
        <f t="shared" si="84"/>
        <v>0</v>
      </c>
      <c r="G87" s="6">
        <f t="shared" si="85"/>
        <v>1</v>
      </c>
      <c r="H87" s="6">
        <f t="shared" si="86"/>
        <v>30</v>
      </c>
      <c r="I87" s="6">
        <f t="shared" si="87"/>
        <v>30</v>
      </c>
      <c r="J87" s="6">
        <f t="shared" si="88"/>
        <v>0</v>
      </c>
      <c r="K87" s="6">
        <f t="shared" si="89"/>
        <v>0</v>
      </c>
      <c r="L87" s="6">
        <f t="shared" si="90"/>
        <v>0</v>
      </c>
      <c r="M87" s="6">
        <f t="shared" si="91"/>
        <v>0</v>
      </c>
      <c r="N87" s="6">
        <f t="shared" si="92"/>
        <v>0</v>
      </c>
      <c r="O87" s="6">
        <f t="shared" si="93"/>
        <v>0</v>
      </c>
      <c r="P87" s="6">
        <f t="shared" si="94"/>
        <v>0</v>
      </c>
      <c r="Q87" s="6">
        <f t="shared" si="95"/>
        <v>0</v>
      </c>
      <c r="R87" s="7">
        <f t="shared" si="96"/>
        <v>2</v>
      </c>
      <c r="S87" s="7">
        <f t="shared" si="97"/>
        <v>0</v>
      </c>
      <c r="T87" s="7">
        <v>1.1</v>
      </c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98"/>
        <v>0</v>
      </c>
      <c r="AP87" s="11"/>
      <c r="AQ87" s="10"/>
      <c r="AR87" s="11"/>
      <c r="AS87" s="10"/>
      <c r="AT87" s="11"/>
      <c r="AU87" s="10"/>
      <c r="AV87" s="7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99"/>
        <v>0</v>
      </c>
      <c r="BK87" s="11">
        <v>30</v>
      </c>
      <c r="BL87" s="10" t="s">
        <v>60</v>
      </c>
      <c r="BM87" s="11"/>
      <c r="BN87" s="10"/>
      <c r="BO87" s="11"/>
      <c r="BP87" s="10"/>
      <c r="BQ87" s="7">
        <v>2</v>
      </c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100"/>
        <v>2</v>
      </c>
      <c r="CF87" s="11"/>
      <c r="CG87" s="10"/>
      <c r="CH87" s="11"/>
      <c r="CI87" s="10"/>
      <c r="CJ87" s="11"/>
      <c r="CK87" s="10"/>
      <c r="CL87" s="7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101"/>
        <v>0</v>
      </c>
      <c r="DA87" s="11"/>
      <c r="DB87" s="10"/>
      <c r="DC87" s="11"/>
      <c r="DD87" s="10"/>
      <c r="DE87" s="11"/>
      <c r="DF87" s="10"/>
      <c r="DG87" s="7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02"/>
        <v>0</v>
      </c>
      <c r="DV87" s="11"/>
      <c r="DW87" s="10"/>
      <c r="DX87" s="11"/>
      <c r="DY87" s="10"/>
      <c r="DZ87" s="11"/>
      <c r="EA87" s="10"/>
      <c r="EB87" s="7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03"/>
        <v>0</v>
      </c>
      <c r="EQ87" s="11"/>
      <c r="ER87" s="10"/>
      <c r="ES87" s="11"/>
      <c r="ET87" s="10"/>
      <c r="EU87" s="11"/>
      <c r="EV87" s="10"/>
      <c r="EW87" s="7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104"/>
        <v>0</v>
      </c>
      <c r="FL87" s="11"/>
      <c r="FM87" s="10"/>
      <c r="FN87" s="11"/>
      <c r="FO87" s="10"/>
      <c r="FP87" s="11"/>
      <c r="FQ87" s="10"/>
      <c r="FR87" s="7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05"/>
        <v>0</v>
      </c>
    </row>
    <row r="88" spans="1:188" ht="12.75">
      <c r="A88" s="16">
        <v>1</v>
      </c>
      <c r="B88" s="16">
        <v>1</v>
      </c>
      <c r="C88" s="16"/>
      <c r="D88" s="6" t="s">
        <v>183</v>
      </c>
      <c r="E88" s="3" t="s">
        <v>184</v>
      </c>
      <c r="F88" s="6">
        <f t="shared" si="84"/>
        <v>0</v>
      </c>
      <c r="G88" s="6">
        <f t="shared" si="85"/>
        <v>1</v>
      </c>
      <c r="H88" s="6">
        <f t="shared" si="86"/>
        <v>30</v>
      </c>
      <c r="I88" s="6">
        <f t="shared" si="87"/>
        <v>30</v>
      </c>
      <c r="J88" s="6">
        <f t="shared" si="88"/>
        <v>0</v>
      </c>
      <c r="K88" s="6">
        <f t="shared" si="89"/>
        <v>0</v>
      </c>
      <c r="L88" s="6">
        <f t="shared" si="90"/>
        <v>0</v>
      </c>
      <c r="M88" s="6">
        <f t="shared" si="91"/>
        <v>0</v>
      </c>
      <c r="N88" s="6">
        <f t="shared" si="92"/>
        <v>0</v>
      </c>
      <c r="O88" s="6">
        <f t="shared" si="93"/>
        <v>0</v>
      </c>
      <c r="P88" s="6">
        <f t="shared" si="94"/>
        <v>0</v>
      </c>
      <c r="Q88" s="6">
        <f t="shared" si="95"/>
        <v>0</v>
      </c>
      <c r="R88" s="7">
        <f t="shared" si="96"/>
        <v>2</v>
      </c>
      <c r="S88" s="7">
        <f t="shared" si="97"/>
        <v>0</v>
      </c>
      <c r="T88" s="7">
        <v>1.1</v>
      </c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98"/>
        <v>0</v>
      </c>
      <c r="AP88" s="11"/>
      <c r="AQ88" s="10"/>
      <c r="AR88" s="11"/>
      <c r="AS88" s="10"/>
      <c r="AT88" s="11"/>
      <c r="AU88" s="10"/>
      <c r="AV88" s="7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99"/>
        <v>0</v>
      </c>
      <c r="BK88" s="11">
        <v>30</v>
      </c>
      <c r="BL88" s="10" t="s">
        <v>60</v>
      </c>
      <c r="BM88" s="11"/>
      <c r="BN88" s="10"/>
      <c r="BO88" s="11"/>
      <c r="BP88" s="10"/>
      <c r="BQ88" s="7">
        <v>2</v>
      </c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100"/>
        <v>2</v>
      </c>
      <c r="CF88" s="11"/>
      <c r="CG88" s="10"/>
      <c r="CH88" s="11"/>
      <c r="CI88" s="10"/>
      <c r="CJ88" s="11"/>
      <c r="CK88" s="10"/>
      <c r="CL88" s="7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101"/>
        <v>0</v>
      </c>
      <c r="DA88" s="11"/>
      <c r="DB88" s="10"/>
      <c r="DC88" s="11"/>
      <c r="DD88" s="10"/>
      <c r="DE88" s="11"/>
      <c r="DF88" s="10"/>
      <c r="DG88" s="7"/>
      <c r="DH88" s="11"/>
      <c r="DI88" s="10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02"/>
        <v>0</v>
      </c>
      <c r="DV88" s="11"/>
      <c r="DW88" s="10"/>
      <c r="DX88" s="11"/>
      <c r="DY88" s="10"/>
      <c r="DZ88" s="11"/>
      <c r="EA88" s="10"/>
      <c r="EB88" s="7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03"/>
        <v>0</v>
      </c>
      <c r="EQ88" s="11"/>
      <c r="ER88" s="10"/>
      <c r="ES88" s="11"/>
      <c r="ET88" s="10"/>
      <c r="EU88" s="11"/>
      <c r="EV88" s="10"/>
      <c r="EW88" s="7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04"/>
        <v>0</v>
      </c>
      <c r="FL88" s="11"/>
      <c r="FM88" s="10"/>
      <c r="FN88" s="11"/>
      <c r="FO88" s="10"/>
      <c r="FP88" s="11"/>
      <c r="FQ88" s="10"/>
      <c r="FR88" s="7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05"/>
        <v>0</v>
      </c>
    </row>
    <row r="89" spans="1:188" ht="12.75">
      <c r="A89" s="16">
        <v>9</v>
      </c>
      <c r="B89" s="16">
        <v>1</v>
      </c>
      <c r="C89" s="16"/>
      <c r="D89" s="6" t="s">
        <v>185</v>
      </c>
      <c r="E89" s="3" t="s">
        <v>186</v>
      </c>
      <c r="F89" s="6">
        <f t="shared" si="84"/>
        <v>0</v>
      </c>
      <c r="G89" s="6">
        <f t="shared" si="85"/>
        <v>1</v>
      </c>
      <c r="H89" s="6">
        <f t="shared" si="86"/>
        <v>30</v>
      </c>
      <c r="I89" s="6">
        <f t="shared" si="87"/>
        <v>30</v>
      </c>
      <c r="J89" s="6">
        <f t="shared" si="88"/>
        <v>0</v>
      </c>
      <c r="K89" s="6">
        <f t="shared" si="89"/>
        <v>0</v>
      </c>
      <c r="L89" s="6">
        <f t="shared" si="90"/>
        <v>0</v>
      </c>
      <c r="M89" s="6">
        <f t="shared" si="91"/>
        <v>0</v>
      </c>
      <c r="N89" s="6">
        <f t="shared" si="92"/>
        <v>0</v>
      </c>
      <c r="O89" s="6">
        <f t="shared" si="93"/>
        <v>0</v>
      </c>
      <c r="P89" s="6">
        <f t="shared" si="94"/>
        <v>0</v>
      </c>
      <c r="Q89" s="6">
        <f t="shared" si="95"/>
        <v>0</v>
      </c>
      <c r="R89" s="7">
        <f t="shared" si="96"/>
        <v>2</v>
      </c>
      <c r="S89" s="7">
        <f t="shared" si="97"/>
        <v>0</v>
      </c>
      <c r="T89" s="7">
        <v>1.1</v>
      </c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98"/>
        <v>0</v>
      </c>
      <c r="AP89" s="11"/>
      <c r="AQ89" s="10"/>
      <c r="AR89" s="11"/>
      <c r="AS89" s="10"/>
      <c r="AT89" s="11"/>
      <c r="AU89" s="10"/>
      <c r="AV89" s="7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99"/>
        <v>0</v>
      </c>
      <c r="BK89" s="11">
        <v>30</v>
      </c>
      <c r="BL89" s="10" t="s">
        <v>60</v>
      </c>
      <c r="BM89" s="11"/>
      <c r="BN89" s="10"/>
      <c r="BO89" s="11"/>
      <c r="BP89" s="10"/>
      <c r="BQ89" s="7">
        <v>2</v>
      </c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100"/>
        <v>2</v>
      </c>
      <c r="CF89" s="11"/>
      <c r="CG89" s="10"/>
      <c r="CH89" s="11"/>
      <c r="CI89" s="10"/>
      <c r="CJ89" s="11"/>
      <c r="CK89" s="10"/>
      <c r="CL89" s="7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01"/>
        <v>0</v>
      </c>
      <c r="DA89" s="11"/>
      <c r="DB89" s="10"/>
      <c r="DC89" s="11"/>
      <c r="DD89" s="10"/>
      <c r="DE89" s="11"/>
      <c r="DF89" s="10"/>
      <c r="DG89" s="7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02"/>
        <v>0</v>
      </c>
      <c r="DV89" s="11"/>
      <c r="DW89" s="10"/>
      <c r="DX89" s="11"/>
      <c r="DY89" s="10"/>
      <c r="DZ89" s="11"/>
      <c r="EA89" s="10"/>
      <c r="EB89" s="7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03"/>
        <v>0</v>
      </c>
      <c r="EQ89" s="11"/>
      <c r="ER89" s="10"/>
      <c r="ES89" s="11"/>
      <c r="ET89" s="10"/>
      <c r="EU89" s="11"/>
      <c r="EV89" s="10"/>
      <c r="EW89" s="7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04"/>
        <v>0</v>
      </c>
      <c r="FL89" s="11"/>
      <c r="FM89" s="10"/>
      <c r="FN89" s="11"/>
      <c r="FO89" s="10"/>
      <c r="FP89" s="11"/>
      <c r="FQ89" s="10"/>
      <c r="FR89" s="7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05"/>
        <v>0</v>
      </c>
    </row>
    <row r="90" spans="1:188" ht="12.75">
      <c r="A90" s="16">
        <v>9</v>
      </c>
      <c r="B90" s="16">
        <v>1</v>
      </c>
      <c r="C90" s="16"/>
      <c r="D90" s="6" t="s">
        <v>187</v>
      </c>
      <c r="E90" s="3" t="s">
        <v>188</v>
      </c>
      <c r="F90" s="6">
        <f t="shared" si="84"/>
        <v>0</v>
      </c>
      <c r="G90" s="6">
        <f t="shared" si="85"/>
        <v>1</v>
      </c>
      <c r="H90" s="6">
        <f t="shared" si="86"/>
        <v>30</v>
      </c>
      <c r="I90" s="6">
        <f t="shared" si="87"/>
        <v>30</v>
      </c>
      <c r="J90" s="6">
        <f t="shared" si="88"/>
        <v>0</v>
      </c>
      <c r="K90" s="6">
        <f t="shared" si="89"/>
        <v>0</v>
      </c>
      <c r="L90" s="6">
        <f t="shared" si="90"/>
        <v>0</v>
      </c>
      <c r="M90" s="6">
        <f t="shared" si="91"/>
        <v>0</v>
      </c>
      <c r="N90" s="6">
        <f t="shared" si="92"/>
        <v>0</v>
      </c>
      <c r="O90" s="6">
        <f t="shared" si="93"/>
        <v>0</v>
      </c>
      <c r="P90" s="6">
        <f t="shared" si="94"/>
        <v>0</v>
      </c>
      <c r="Q90" s="6">
        <f t="shared" si="95"/>
        <v>0</v>
      </c>
      <c r="R90" s="7">
        <f t="shared" si="96"/>
        <v>2</v>
      </c>
      <c r="S90" s="7">
        <f t="shared" si="97"/>
        <v>0</v>
      </c>
      <c r="T90" s="7">
        <v>1</v>
      </c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98"/>
        <v>0</v>
      </c>
      <c r="AP90" s="11"/>
      <c r="AQ90" s="10"/>
      <c r="AR90" s="11"/>
      <c r="AS90" s="10"/>
      <c r="AT90" s="11"/>
      <c r="AU90" s="10"/>
      <c r="AV90" s="7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99"/>
        <v>0</v>
      </c>
      <c r="BK90" s="11">
        <v>30</v>
      </c>
      <c r="BL90" s="10" t="s">
        <v>60</v>
      </c>
      <c r="BM90" s="11"/>
      <c r="BN90" s="10"/>
      <c r="BO90" s="11"/>
      <c r="BP90" s="10"/>
      <c r="BQ90" s="7">
        <v>2</v>
      </c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100"/>
        <v>2</v>
      </c>
      <c r="CF90" s="11"/>
      <c r="CG90" s="10"/>
      <c r="CH90" s="11"/>
      <c r="CI90" s="10"/>
      <c r="CJ90" s="11"/>
      <c r="CK90" s="10"/>
      <c r="CL90" s="7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101"/>
        <v>0</v>
      </c>
      <c r="DA90" s="11"/>
      <c r="DB90" s="10"/>
      <c r="DC90" s="11"/>
      <c r="DD90" s="10"/>
      <c r="DE90" s="11"/>
      <c r="DF90" s="10"/>
      <c r="DG90" s="7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02"/>
        <v>0</v>
      </c>
      <c r="DV90" s="11"/>
      <c r="DW90" s="10"/>
      <c r="DX90" s="11"/>
      <c r="DY90" s="10"/>
      <c r="DZ90" s="11"/>
      <c r="EA90" s="10"/>
      <c r="EB90" s="7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03"/>
        <v>0</v>
      </c>
      <c r="EQ90" s="11"/>
      <c r="ER90" s="10"/>
      <c r="ES90" s="11"/>
      <c r="ET90" s="10"/>
      <c r="EU90" s="11"/>
      <c r="EV90" s="10"/>
      <c r="EW90" s="7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04"/>
        <v>0</v>
      </c>
      <c r="FL90" s="11"/>
      <c r="FM90" s="10"/>
      <c r="FN90" s="11"/>
      <c r="FO90" s="10"/>
      <c r="FP90" s="11"/>
      <c r="FQ90" s="10"/>
      <c r="FR90" s="7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05"/>
        <v>0</v>
      </c>
    </row>
    <row r="91" spans="1:188" ht="12.75">
      <c r="A91" s="16">
        <v>10</v>
      </c>
      <c r="B91" s="16">
        <v>1</v>
      </c>
      <c r="C91" s="16"/>
      <c r="D91" s="6" t="s">
        <v>189</v>
      </c>
      <c r="E91" s="3" t="s">
        <v>190</v>
      </c>
      <c r="F91" s="6">
        <f t="shared" si="84"/>
        <v>1</v>
      </c>
      <c r="G91" s="6">
        <f t="shared" si="85"/>
        <v>1</v>
      </c>
      <c r="H91" s="6">
        <f t="shared" si="86"/>
        <v>48</v>
      </c>
      <c r="I91" s="6">
        <f t="shared" si="87"/>
        <v>15</v>
      </c>
      <c r="J91" s="6">
        <f t="shared" si="88"/>
        <v>0</v>
      </c>
      <c r="K91" s="6">
        <f t="shared" si="89"/>
        <v>0</v>
      </c>
      <c r="L91" s="6">
        <f t="shared" si="90"/>
        <v>0</v>
      </c>
      <c r="M91" s="6">
        <f t="shared" si="91"/>
        <v>33</v>
      </c>
      <c r="N91" s="6">
        <f t="shared" si="92"/>
        <v>0</v>
      </c>
      <c r="O91" s="6">
        <f t="shared" si="93"/>
        <v>0</v>
      </c>
      <c r="P91" s="6">
        <f t="shared" si="94"/>
        <v>0</v>
      </c>
      <c r="Q91" s="6">
        <f t="shared" si="95"/>
        <v>0</v>
      </c>
      <c r="R91" s="7">
        <f t="shared" si="96"/>
        <v>4</v>
      </c>
      <c r="S91" s="7">
        <f t="shared" si="97"/>
        <v>3</v>
      </c>
      <c r="T91" s="7">
        <v>1.77</v>
      </c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98"/>
        <v>0</v>
      </c>
      <c r="AP91" s="11"/>
      <c r="AQ91" s="10"/>
      <c r="AR91" s="11"/>
      <c r="AS91" s="10"/>
      <c r="AT91" s="11"/>
      <c r="AU91" s="10"/>
      <c r="AV91" s="7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99"/>
        <v>0</v>
      </c>
      <c r="BK91" s="11">
        <v>15</v>
      </c>
      <c r="BL91" s="10" t="s">
        <v>78</v>
      </c>
      <c r="BM91" s="11"/>
      <c r="BN91" s="10"/>
      <c r="BO91" s="11"/>
      <c r="BP91" s="10"/>
      <c r="BQ91" s="7">
        <v>1</v>
      </c>
      <c r="BR91" s="11"/>
      <c r="BS91" s="10"/>
      <c r="BT91" s="11">
        <v>33</v>
      </c>
      <c r="BU91" s="10" t="s">
        <v>60</v>
      </c>
      <c r="BV91" s="11"/>
      <c r="BW91" s="10"/>
      <c r="BX91" s="11"/>
      <c r="BY91" s="10"/>
      <c r="BZ91" s="11"/>
      <c r="CA91" s="10"/>
      <c r="CB91" s="11"/>
      <c r="CC91" s="10"/>
      <c r="CD91" s="7">
        <v>3</v>
      </c>
      <c r="CE91" s="7">
        <f t="shared" si="100"/>
        <v>4</v>
      </c>
      <c r="CF91" s="11"/>
      <c r="CG91" s="10"/>
      <c r="CH91" s="11"/>
      <c r="CI91" s="10"/>
      <c r="CJ91" s="11"/>
      <c r="CK91" s="10"/>
      <c r="CL91" s="7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01"/>
        <v>0</v>
      </c>
      <c r="DA91" s="11"/>
      <c r="DB91" s="10"/>
      <c r="DC91" s="11"/>
      <c r="DD91" s="10"/>
      <c r="DE91" s="11"/>
      <c r="DF91" s="10"/>
      <c r="DG91" s="7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02"/>
        <v>0</v>
      </c>
      <c r="DV91" s="11"/>
      <c r="DW91" s="10"/>
      <c r="DX91" s="11"/>
      <c r="DY91" s="10"/>
      <c r="DZ91" s="11"/>
      <c r="EA91" s="10"/>
      <c r="EB91" s="7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03"/>
        <v>0</v>
      </c>
      <c r="EQ91" s="11"/>
      <c r="ER91" s="10"/>
      <c r="ES91" s="11"/>
      <c r="ET91" s="10"/>
      <c r="EU91" s="11"/>
      <c r="EV91" s="10"/>
      <c r="EW91" s="7"/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04"/>
        <v>0</v>
      </c>
      <c r="FL91" s="11"/>
      <c r="FM91" s="10"/>
      <c r="FN91" s="11"/>
      <c r="FO91" s="10"/>
      <c r="FP91" s="11"/>
      <c r="FQ91" s="10"/>
      <c r="FR91" s="7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05"/>
        <v>0</v>
      </c>
    </row>
    <row r="92" spans="1:188" ht="12.75">
      <c r="A92" s="16">
        <v>10</v>
      </c>
      <c r="B92" s="16">
        <v>1</v>
      </c>
      <c r="C92" s="16"/>
      <c r="D92" s="6" t="s">
        <v>191</v>
      </c>
      <c r="E92" s="3" t="s">
        <v>192</v>
      </c>
      <c r="F92" s="6">
        <f t="shared" si="84"/>
        <v>1</v>
      </c>
      <c r="G92" s="6">
        <f t="shared" si="85"/>
        <v>1</v>
      </c>
      <c r="H92" s="6">
        <f t="shared" si="86"/>
        <v>48</v>
      </c>
      <c r="I92" s="6">
        <f t="shared" si="87"/>
        <v>15</v>
      </c>
      <c r="J92" s="6">
        <f t="shared" si="88"/>
        <v>0</v>
      </c>
      <c r="K92" s="6">
        <f t="shared" si="89"/>
        <v>0</v>
      </c>
      <c r="L92" s="6">
        <f t="shared" si="90"/>
        <v>0</v>
      </c>
      <c r="M92" s="6">
        <f t="shared" si="91"/>
        <v>33</v>
      </c>
      <c r="N92" s="6">
        <f t="shared" si="92"/>
        <v>0</v>
      </c>
      <c r="O92" s="6">
        <f t="shared" si="93"/>
        <v>0</v>
      </c>
      <c r="P92" s="6">
        <f t="shared" si="94"/>
        <v>0</v>
      </c>
      <c r="Q92" s="6">
        <f t="shared" si="95"/>
        <v>0</v>
      </c>
      <c r="R92" s="7">
        <f t="shared" si="96"/>
        <v>4</v>
      </c>
      <c r="S92" s="7">
        <f t="shared" si="97"/>
        <v>3</v>
      </c>
      <c r="T92" s="7">
        <v>2</v>
      </c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98"/>
        <v>0</v>
      </c>
      <c r="AP92" s="11"/>
      <c r="AQ92" s="10"/>
      <c r="AR92" s="11"/>
      <c r="AS92" s="10"/>
      <c r="AT92" s="11"/>
      <c r="AU92" s="10"/>
      <c r="AV92" s="7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99"/>
        <v>0</v>
      </c>
      <c r="BK92" s="11">
        <v>15</v>
      </c>
      <c r="BL92" s="10" t="s">
        <v>78</v>
      </c>
      <c r="BM92" s="11"/>
      <c r="BN92" s="10"/>
      <c r="BO92" s="11"/>
      <c r="BP92" s="10"/>
      <c r="BQ92" s="7">
        <v>1</v>
      </c>
      <c r="BR92" s="11"/>
      <c r="BS92" s="10"/>
      <c r="BT92" s="11">
        <v>33</v>
      </c>
      <c r="BU92" s="10" t="s">
        <v>60</v>
      </c>
      <c r="BV92" s="11"/>
      <c r="BW92" s="10"/>
      <c r="BX92" s="11"/>
      <c r="BY92" s="10"/>
      <c r="BZ92" s="11"/>
      <c r="CA92" s="10"/>
      <c r="CB92" s="11"/>
      <c r="CC92" s="10"/>
      <c r="CD92" s="7">
        <v>3</v>
      </c>
      <c r="CE92" s="7">
        <f t="shared" si="100"/>
        <v>4</v>
      </c>
      <c r="CF92" s="11"/>
      <c r="CG92" s="10"/>
      <c r="CH92" s="11"/>
      <c r="CI92" s="10"/>
      <c r="CJ92" s="11"/>
      <c r="CK92" s="10"/>
      <c r="CL92" s="7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01"/>
        <v>0</v>
      </c>
      <c r="DA92" s="11"/>
      <c r="DB92" s="10"/>
      <c r="DC92" s="11"/>
      <c r="DD92" s="10"/>
      <c r="DE92" s="11"/>
      <c r="DF92" s="10"/>
      <c r="DG92" s="7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02"/>
        <v>0</v>
      </c>
      <c r="DV92" s="11"/>
      <c r="DW92" s="10"/>
      <c r="DX92" s="11"/>
      <c r="DY92" s="10"/>
      <c r="DZ92" s="11"/>
      <c r="EA92" s="10"/>
      <c r="EB92" s="7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03"/>
        <v>0</v>
      </c>
      <c r="EQ92" s="11"/>
      <c r="ER92" s="10"/>
      <c r="ES92" s="11"/>
      <c r="ET92" s="10"/>
      <c r="EU92" s="11"/>
      <c r="EV92" s="10"/>
      <c r="EW92" s="7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04"/>
        <v>0</v>
      </c>
      <c r="FL92" s="11"/>
      <c r="FM92" s="10"/>
      <c r="FN92" s="11"/>
      <c r="FO92" s="10"/>
      <c r="FP92" s="11"/>
      <c r="FQ92" s="10"/>
      <c r="FR92" s="7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05"/>
        <v>0</v>
      </c>
    </row>
    <row r="93" spans="1:188" ht="12.75">
      <c r="A93" s="16">
        <v>11</v>
      </c>
      <c r="B93" s="16">
        <v>1</v>
      </c>
      <c r="C93" s="16"/>
      <c r="D93" s="6" t="s">
        <v>193</v>
      </c>
      <c r="E93" s="3" t="s">
        <v>194</v>
      </c>
      <c r="F93" s="6">
        <f t="shared" si="84"/>
        <v>0</v>
      </c>
      <c r="G93" s="6">
        <f t="shared" si="85"/>
        <v>2</v>
      </c>
      <c r="H93" s="6">
        <f t="shared" si="86"/>
        <v>71</v>
      </c>
      <c r="I93" s="6">
        <f t="shared" si="87"/>
        <v>15</v>
      </c>
      <c r="J93" s="6">
        <f t="shared" si="88"/>
        <v>0</v>
      </c>
      <c r="K93" s="6">
        <f t="shared" si="89"/>
        <v>0</v>
      </c>
      <c r="L93" s="6">
        <f t="shared" si="90"/>
        <v>0</v>
      </c>
      <c r="M93" s="6">
        <f t="shared" si="91"/>
        <v>56</v>
      </c>
      <c r="N93" s="6">
        <f t="shared" si="92"/>
        <v>0</v>
      </c>
      <c r="O93" s="6">
        <f t="shared" si="93"/>
        <v>0</v>
      </c>
      <c r="P93" s="6">
        <f t="shared" si="94"/>
        <v>0</v>
      </c>
      <c r="Q93" s="6">
        <f t="shared" si="95"/>
        <v>0</v>
      </c>
      <c r="R93" s="7">
        <f t="shared" si="96"/>
        <v>5</v>
      </c>
      <c r="S93" s="7">
        <f t="shared" si="97"/>
        <v>4</v>
      </c>
      <c r="T93" s="7">
        <v>2.4</v>
      </c>
      <c r="U93" s="11"/>
      <c r="V93" s="10"/>
      <c r="W93" s="11"/>
      <c r="X93" s="10"/>
      <c r="Y93" s="11"/>
      <c r="Z93" s="10"/>
      <c r="AA93" s="7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98"/>
        <v>0</v>
      </c>
      <c r="AP93" s="11"/>
      <c r="AQ93" s="10"/>
      <c r="AR93" s="11"/>
      <c r="AS93" s="10"/>
      <c r="AT93" s="11"/>
      <c r="AU93" s="10"/>
      <c r="AV93" s="7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99"/>
        <v>0</v>
      </c>
      <c r="BK93" s="11"/>
      <c r="BL93" s="10"/>
      <c r="BM93" s="11"/>
      <c r="BN93" s="10"/>
      <c r="BO93" s="11"/>
      <c r="BP93" s="10"/>
      <c r="BQ93" s="7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00"/>
        <v>0</v>
      </c>
      <c r="CF93" s="11">
        <v>15</v>
      </c>
      <c r="CG93" s="10" t="s">
        <v>60</v>
      </c>
      <c r="CH93" s="11"/>
      <c r="CI93" s="10"/>
      <c r="CJ93" s="11"/>
      <c r="CK93" s="10"/>
      <c r="CL93" s="7">
        <v>1</v>
      </c>
      <c r="CM93" s="11"/>
      <c r="CN93" s="10"/>
      <c r="CO93" s="11">
        <v>56</v>
      </c>
      <c r="CP93" s="10" t="s">
        <v>60</v>
      </c>
      <c r="CQ93" s="11"/>
      <c r="CR93" s="10"/>
      <c r="CS93" s="11"/>
      <c r="CT93" s="10"/>
      <c r="CU93" s="11"/>
      <c r="CV93" s="10"/>
      <c r="CW93" s="11"/>
      <c r="CX93" s="10"/>
      <c r="CY93" s="7">
        <v>4</v>
      </c>
      <c r="CZ93" s="7">
        <f t="shared" si="101"/>
        <v>5</v>
      </c>
      <c r="DA93" s="11"/>
      <c r="DB93" s="10"/>
      <c r="DC93" s="11"/>
      <c r="DD93" s="10"/>
      <c r="DE93" s="11"/>
      <c r="DF93" s="10"/>
      <c r="DG93" s="7"/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02"/>
        <v>0</v>
      </c>
      <c r="DV93" s="11"/>
      <c r="DW93" s="10"/>
      <c r="DX93" s="11"/>
      <c r="DY93" s="10"/>
      <c r="DZ93" s="11"/>
      <c r="EA93" s="10"/>
      <c r="EB93" s="7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03"/>
        <v>0</v>
      </c>
      <c r="EQ93" s="11"/>
      <c r="ER93" s="10"/>
      <c r="ES93" s="11"/>
      <c r="ET93" s="10"/>
      <c r="EU93" s="11"/>
      <c r="EV93" s="10"/>
      <c r="EW93" s="7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04"/>
        <v>0</v>
      </c>
      <c r="FL93" s="11"/>
      <c r="FM93" s="10"/>
      <c r="FN93" s="11"/>
      <c r="FO93" s="10"/>
      <c r="FP93" s="11"/>
      <c r="FQ93" s="10"/>
      <c r="FR93" s="7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05"/>
        <v>0</v>
      </c>
    </row>
    <row r="94" spans="1:188" ht="12.75">
      <c r="A94" s="16">
        <v>11</v>
      </c>
      <c r="B94" s="16">
        <v>1</v>
      </c>
      <c r="C94" s="16"/>
      <c r="D94" s="6" t="s">
        <v>195</v>
      </c>
      <c r="E94" s="3" t="s">
        <v>196</v>
      </c>
      <c r="F94" s="6">
        <f t="shared" si="84"/>
        <v>0</v>
      </c>
      <c r="G94" s="6">
        <f t="shared" si="85"/>
        <v>2</v>
      </c>
      <c r="H94" s="6">
        <f t="shared" si="86"/>
        <v>71</v>
      </c>
      <c r="I94" s="6">
        <f t="shared" si="87"/>
        <v>15</v>
      </c>
      <c r="J94" s="6">
        <f t="shared" si="88"/>
        <v>0</v>
      </c>
      <c r="K94" s="6">
        <f t="shared" si="89"/>
        <v>0</v>
      </c>
      <c r="L94" s="6">
        <f t="shared" si="90"/>
        <v>0</v>
      </c>
      <c r="M94" s="6">
        <f t="shared" si="91"/>
        <v>56</v>
      </c>
      <c r="N94" s="6">
        <f t="shared" si="92"/>
        <v>0</v>
      </c>
      <c r="O94" s="6">
        <f t="shared" si="93"/>
        <v>0</v>
      </c>
      <c r="P94" s="6">
        <f t="shared" si="94"/>
        <v>0</v>
      </c>
      <c r="Q94" s="6">
        <f t="shared" si="95"/>
        <v>0</v>
      </c>
      <c r="R94" s="7">
        <f t="shared" si="96"/>
        <v>5</v>
      </c>
      <c r="S94" s="7">
        <f t="shared" si="97"/>
        <v>4</v>
      </c>
      <c r="T94" s="7">
        <v>2.7</v>
      </c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98"/>
        <v>0</v>
      </c>
      <c r="AP94" s="11"/>
      <c r="AQ94" s="10"/>
      <c r="AR94" s="11"/>
      <c r="AS94" s="10"/>
      <c r="AT94" s="11"/>
      <c r="AU94" s="10"/>
      <c r="AV94" s="7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99"/>
        <v>0</v>
      </c>
      <c r="BK94" s="11"/>
      <c r="BL94" s="10"/>
      <c r="BM94" s="11"/>
      <c r="BN94" s="10"/>
      <c r="BO94" s="11"/>
      <c r="BP94" s="10"/>
      <c r="BQ94" s="7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00"/>
        <v>0</v>
      </c>
      <c r="CF94" s="11">
        <v>15</v>
      </c>
      <c r="CG94" s="10" t="s">
        <v>60</v>
      </c>
      <c r="CH94" s="11"/>
      <c r="CI94" s="10"/>
      <c r="CJ94" s="11"/>
      <c r="CK94" s="10"/>
      <c r="CL94" s="7">
        <v>1</v>
      </c>
      <c r="CM94" s="11"/>
      <c r="CN94" s="10"/>
      <c r="CO94" s="11">
        <v>56</v>
      </c>
      <c r="CP94" s="10" t="s">
        <v>60</v>
      </c>
      <c r="CQ94" s="11"/>
      <c r="CR94" s="10"/>
      <c r="CS94" s="11"/>
      <c r="CT94" s="10"/>
      <c r="CU94" s="11"/>
      <c r="CV94" s="10"/>
      <c r="CW94" s="11"/>
      <c r="CX94" s="10"/>
      <c r="CY94" s="7">
        <v>4</v>
      </c>
      <c r="CZ94" s="7">
        <f t="shared" si="101"/>
        <v>5</v>
      </c>
      <c r="DA94" s="11"/>
      <c r="DB94" s="10"/>
      <c r="DC94" s="11"/>
      <c r="DD94" s="10"/>
      <c r="DE94" s="11"/>
      <c r="DF94" s="10"/>
      <c r="DG94" s="7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02"/>
        <v>0</v>
      </c>
      <c r="DV94" s="11"/>
      <c r="DW94" s="10"/>
      <c r="DX94" s="11"/>
      <c r="DY94" s="10"/>
      <c r="DZ94" s="11"/>
      <c r="EA94" s="10"/>
      <c r="EB94" s="7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03"/>
        <v>0</v>
      </c>
      <c r="EQ94" s="11"/>
      <c r="ER94" s="10"/>
      <c r="ES94" s="11"/>
      <c r="ET94" s="10"/>
      <c r="EU94" s="11"/>
      <c r="EV94" s="10"/>
      <c r="EW94" s="7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04"/>
        <v>0</v>
      </c>
      <c r="FL94" s="11"/>
      <c r="FM94" s="10"/>
      <c r="FN94" s="11"/>
      <c r="FO94" s="10"/>
      <c r="FP94" s="11"/>
      <c r="FQ94" s="10"/>
      <c r="FR94" s="7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05"/>
        <v>0</v>
      </c>
    </row>
    <row r="95" spans="1:188" ht="12.75">
      <c r="A95" s="16">
        <v>12</v>
      </c>
      <c r="B95" s="16">
        <v>1</v>
      </c>
      <c r="C95" s="16"/>
      <c r="D95" s="6" t="s">
        <v>197</v>
      </c>
      <c r="E95" s="3" t="s">
        <v>198</v>
      </c>
      <c r="F95" s="6">
        <f t="shared" si="84"/>
        <v>0</v>
      </c>
      <c r="G95" s="6">
        <f t="shared" si="85"/>
        <v>2</v>
      </c>
      <c r="H95" s="6">
        <f t="shared" si="86"/>
        <v>30</v>
      </c>
      <c r="I95" s="6">
        <f t="shared" si="87"/>
        <v>15</v>
      </c>
      <c r="J95" s="6">
        <f t="shared" si="88"/>
        <v>0</v>
      </c>
      <c r="K95" s="6">
        <f t="shared" si="89"/>
        <v>0</v>
      </c>
      <c r="L95" s="6">
        <f t="shared" si="90"/>
        <v>0</v>
      </c>
      <c r="M95" s="6">
        <f t="shared" si="91"/>
        <v>15</v>
      </c>
      <c r="N95" s="6">
        <f t="shared" si="92"/>
        <v>0</v>
      </c>
      <c r="O95" s="6">
        <f t="shared" si="93"/>
        <v>0</v>
      </c>
      <c r="P95" s="6">
        <f t="shared" si="94"/>
        <v>0</v>
      </c>
      <c r="Q95" s="6">
        <f t="shared" si="95"/>
        <v>0</v>
      </c>
      <c r="R95" s="7">
        <f t="shared" si="96"/>
        <v>4</v>
      </c>
      <c r="S95" s="7">
        <f t="shared" si="97"/>
        <v>2</v>
      </c>
      <c r="T95" s="7">
        <v>1.4</v>
      </c>
      <c r="U95" s="11"/>
      <c r="V95" s="10"/>
      <c r="W95" s="11"/>
      <c r="X95" s="10"/>
      <c r="Y95" s="11"/>
      <c r="Z95" s="10"/>
      <c r="AA95" s="7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98"/>
        <v>0</v>
      </c>
      <c r="AP95" s="11"/>
      <c r="AQ95" s="10"/>
      <c r="AR95" s="11"/>
      <c r="AS95" s="10"/>
      <c r="AT95" s="11"/>
      <c r="AU95" s="10"/>
      <c r="AV95" s="7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99"/>
        <v>0</v>
      </c>
      <c r="BK95" s="11"/>
      <c r="BL95" s="10"/>
      <c r="BM95" s="11"/>
      <c r="BN95" s="10"/>
      <c r="BO95" s="11"/>
      <c r="BP95" s="10"/>
      <c r="BQ95" s="7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00"/>
        <v>0</v>
      </c>
      <c r="CF95" s="11">
        <v>15</v>
      </c>
      <c r="CG95" s="10" t="s">
        <v>60</v>
      </c>
      <c r="CH95" s="11"/>
      <c r="CI95" s="10"/>
      <c r="CJ95" s="11"/>
      <c r="CK95" s="10"/>
      <c r="CL95" s="7">
        <v>2</v>
      </c>
      <c r="CM95" s="11"/>
      <c r="CN95" s="10"/>
      <c r="CO95" s="11">
        <v>15</v>
      </c>
      <c r="CP95" s="10" t="s">
        <v>60</v>
      </c>
      <c r="CQ95" s="11"/>
      <c r="CR95" s="10"/>
      <c r="CS95" s="11"/>
      <c r="CT95" s="10"/>
      <c r="CU95" s="11"/>
      <c r="CV95" s="10"/>
      <c r="CW95" s="11"/>
      <c r="CX95" s="10"/>
      <c r="CY95" s="7">
        <v>2</v>
      </c>
      <c r="CZ95" s="7">
        <f t="shared" si="101"/>
        <v>4</v>
      </c>
      <c r="DA95" s="11"/>
      <c r="DB95" s="10"/>
      <c r="DC95" s="11"/>
      <c r="DD95" s="10"/>
      <c r="DE95" s="11"/>
      <c r="DF95" s="10"/>
      <c r="DG95" s="7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02"/>
        <v>0</v>
      </c>
      <c r="DV95" s="11"/>
      <c r="DW95" s="10"/>
      <c r="DX95" s="11"/>
      <c r="DY95" s="10"/>
      <c r="DZ95" s="11"/>
      <c r="EA95" s="10"/>
      <c r="EB95" s="7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03"/>
        <v>0</v>
      </c>
      <c r="EQ95" s="11"/>
      <c r="ER95" s="10"/>
      <c r="ES95" s="11"/>
      <c r="ET95" s="10"/>
      <c r="EU95" s="11"/>
      <c r="EV95" s="10"/>
      <c r="EW95" s="7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04"/>
        <v>0</v>
      </c>
      <c r="FL95" s="11"/>
      <c r="FM95" s="10"/>
      <c r="FN95" s="11"/>
      <c r="FO95" s="10"/>
      <c r="FP95" s="11"/>
      <c r="FQ95" s="10"/>
      <c r="FR95" s="7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05"/>
        <v>0</v>
      </c>
    </row>
    <row r="96" spans="1:188" ht="12.75">
      <c r="A96" s="16">
        <v>12</v>
      </c>
      <c r="B96" s="16">
        <v>1</v>
      </c>
      <c r="C96" s="16"/>
      <c r="D96" s="6" t="s">
        <v>199</v>
      </c>
      <c r="E96" s="3" t="s">
        <v>200</v>
      </c>
      <c r="F96" s="6">
        <f t="shared" si="84"/>
        <v>0</v>
      </c>
      <c r="G96" s="6">
        <f t="shared" si="85"/>
        <v>2</v>
      </c>
      <c r="H96" s="6">
        <f t="shared" si="86"/>
        <v>30</v>
      </c>
      <c r="I96" s="6">
        <f t="shared" si="87"/>
        <v>15</v>
      </c>
      <c r="J96" s="6">
        <f t="shared" si="88"/>
        <v>0</v>
      </c>
      <c r="K96" s="6">
        <f t="shared" si="89"/>
        <v>0</v>
      </c>
      <c r="L96" s="6">
        <f t="shared" si="90"/>
        <v>0</v>
      </c>
      <c r="M96" s="6">
        <f t="shared" si="91"/>
        <v>15</v>
      </c>
      <c r="N96" s="6">
        <f t="shared" si="92"/>
        <v>0</v>
      </c>
      <c r="O96" s="6">
        <f t="shared" si="93"/>
        <v>0</v>
      </c>
      <c r="P96" s="6">
        <f t="shared" si="94"/>
        <v>0</v>
      </c>
      <c r="Q96" s="6">
        <f t="shared" si="95"/>
        <v>0</v>
      </c>
      <c r="R96" s="7">
        <f t="shared" si="96"/>
        <v>4</v>
      </c>
      <c r="S96" s="7">
        <f t="shared" si="97"/>
        <v>2</v>
      </c>
      <c r="T96" s="7">
        <v>2</v>
      </c>
      <c r="U96" s="11"/>
      <c r="V96" s="10"/>
      <c r="W96" s="11"/>
      <c r="X96" s="10"/>
      <c r="Y96" s="11"/>
      <c r="Z96" s="10"/>
      <c r="AA96" s="7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98"/>
        <v>0</v>
      </c>
      <c r="AP96" s="11"/>
      <c r="AQ96" s="10"/>
      <c r="AR96" s="11"/>
      <c r="AS96" s="10"/>
      <c r="AT96" s="11"/>
      <c r="AU96" s="10"/>
      <c r="AV96" s="7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99"/>
        <v>0</v>
      </c>
      <c r="BK96" s="11"/>
      <c r="BL96" s="10"/>
      <c r="BM96" s="11"/>
      <c r="BN96" s="10"/>
      <c r="BO96" s="11"/>
      <c r="BP96" s="10"/>
      <c r="BQ96" s="7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00"/>
        <v>0</v>
      </c>
      <c r="CF96" s="11">
        <v>15</v>
      </c>
      <c r="CG96" s="10" t="s">
        <v>60</v>
      </c>
      <c r="CH96" s="11"/>
      <c r="CI96" s="10"/>
      <c r="CJ96" s="11"/>
      <c r="CK96" s="10"/>
      <c r="CL96" s="7">
        <v>2</v>
      </c>
      <c r="CM96" s="11"/>
      <c r="CN96" s="10"/>
      <c r="CO96" s="11">
        <v>15</v>
      </c>
      <c r="CP96" s="10" t="s">
        <v>60</v>
      </c>
      <c r="CQ96" s="11"/>
      <c r="CR96" s="10"/>
      <c r="CS96" s="11"/>
      <c r="CT96" s="10"/>
      <c r="CU96" s="11"/>
      <c r="CV96" s="10"/>
      <c r="CW96" s="11"/>
      <c r="CX96" s="10"/>
      <c r="CY96" s="7">
        <v>2</v>
      </c>
      <c r="CZ96" s="7">
        <f t="shared" si="101"/>
        <v>4</v>
      </c>
      <c r="DA96" s="11"/>
      <c r="DB96" s="10"/>
      <c r="DC96" s="11"/>
      <c r="DD96" s="10"/>
      <c r="DE96" s="11"/>
      <c r="DF96" s="10"/>
      <c r="DG96" s="7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02"/>
        <v>0</v>
      </c>
      <c r="DV96" s="11"/>
      <c r="DW96" s="10"/>
      <c r="DX96" s="11"/>
      <c r="DY96" s="10"/>
      <c r="DZ96" s="11"/>
      <c r="EA96" s="10"/>
      <c r="EB96" s="7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03"/>
        <v>0</v>
      </c>
      <c r="EQ96" s="11"/>
      <c r="ER96" s="10"/>
      <c r="ES96" s="11"/>
      <c r="ET96" s="10"/>
      <c r="EU96" s="11"/>
      <c r="EV96" s="10"/>
      <c r="EW96" s="7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04"/>
        <v>0</v>
      </c>
      <c r="FL96" s="11"/>
      <c r="FM96" s="10"/>
      <c r="FN96" s="11"/>
      <c r="FO96" s="10"/>
      <c r="FP96" s="11"/>
      <c r="FQ96" s="10"/>
      <c r="FR96" s="7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05"/>
        <v>0</v>
      </c>
    </row>
    <row r="97" spans="1:188" ht="12.75">
      <c r="A97" s="16">
        <v>13</v>
      </c>
      <c r="B97" s="16">
        <v>1</v>
      </c>
      <c r="C97" s="16"/>
      <c r="D97" s="6" t="s">
        <v>201</v>
      </c>
      <c r="E97" s="3" t="s">
        <v>202</v>
      </c>
      <c r="F97" s="6">
        <f t="shared" si="84"/>
        <v>1</v>
      </c>
      <c r="G97" s="6">
        <f t="shared" si="85"/>
        <v>1</v>
      </c>
      <c r="H97" s="6">
        <f t="shared" si="86"/>
        <v>60</v>
      </c>
      <c r="I97" s="6">
        <f t="shared" si="87"/>
        <v>30</v>
      </c>
      <c r="J97" s="6">
        <f t="shared" si="88"/>
        <v>0</v>
      </c>
      <c r="K97" s="6">
        <f t="shared" si="89"/>
        <v>0</v>
      </c>
      <c r="L97" s="6">
        <f t="shared" si="90"/>
        <v>0</v>
      </c>
      <c r="M97" s="6">
        <f t="shared" si="91"/>
        <v>30</v>
      </c>
      <c r="N97" s="6">
        <f t="shared" si="92"/>
        <v>0</v>
      </c>
      <c r="O97" s="6">
        <f t="shared" si="93"/>
        <v>0</v>
      </c>
      <c r="P97" s="6">
        <f t="shared" si="94"/>
        <v>0</v>
      </c>
      <c r="Q97" s="6">
        <f t="shared" si="95"/>
        <v>0</v>
      </c>
      <c r="R97" s="7">
        <f t="shared" si="96"/>
        <v>4</v>
      </c>
      <c r="S97" s="7">
        <f t="shared" si="97"/>
        <v>2</v>
      </c>
      <c r="T97" s="7">
        <v>2.4</v>
      </c>
      <c r="U97" s="11"/>
      <c r="V97" s="10"/>
      <c r="W97" s="11"/>
      <c r="X97" s="10"/>
      <c r="Y97" s="11"/>
      <c r="Z97" s="10"/>
      <c r="AA97" s="7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98"/>
        <v>0</v>
      </c>
      <c r="AP97" s="11"/>
      <c r="AQ97" s="10"/>
      <c r="AR97" s="11"/>
      <c r="AS97" s="10"/>
      <c r="AT97" s="11"/>
      <c r="AU97" s="10"/>
      <c r="AV97" s="7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99"/>
        <v>0</v>
      </c>
      <c r="BK97" s="11"/>
      <c r="BL97" s="10"/>
      <c r="BM97" s="11"/>
      <c r="BN97" s="10"/>
      <c r="BO97" s="11"/>
      <c r="BP97" s="10"/>
      <c r="BQ97" s="7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00"/>
        <v>0</v>
      </c>
      <c r="CF97" s="11"/>
      <c r="CG97" s="10"/>
      <c r="CH97" s="11"/>
      <c r="CI97" s="10"/>
      <c r="CJ97" s="11"/>
      <c r="CK97" s="10"/>
      <c r="CL97" s="7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01"/>
        <v>0</v>
      </c>
      <c r="DA97" s="11">
        <v>30</v>
      </c>
      <c r="DB97" s="10" t="s">
        <v>78</v>
      </c>
      <c r="DC97" s="11"/>
      <c r="DD97" s="10"/>
      <c r="DE97" s="11"/>
      <c r="DF97" s="10"/>
      <c r="DG97" s="7">
        <v>2</v>
      </c>
      <c r="DH97" s="11"/>
      <c r="DI97" s="10"/>
      <c r="DJ97" s="11">
        <v>30</v>
      </c>
      <c r="DK97" s="10" t="s">
        <v>60</v>
      </c>
      <c r="DL97" s="11"/>
      <c r="DM97" s="10"/>
      <c r="DN97" s="11"/>
      <c r="DO97" s="10"/>
      <c r="DP97" s="11"/>
      <c r="DQ97" s="10"/>
      <c r="DR97" s="11"/>
      <c r="DS97" s="10"/>
      <c r="DT97" s="7">
        <v>2</v>
      </c>
      <c r="DU97" s="7">
        <f t="shared" si="102"/>
        <v>4</v>
      </c>
      <c r="DV97" s="11"/>
      <c r="DW97" s="10"/>
      <c r="DX97" s="11"/>
      <c r="DY97" s="10"/>
      <c r="DZ97" s="11"/>
      <c r="EA97" s="10"/>
      <c r="EB97" s="7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03"/>
        <v>0</v>
      </c>
      <c r="EQ97" s="11"/>
      <c r="ER97" s="10"/>
      <c r="ES97" s="11"/>
      <c r="ET97" s="10"/>
      <c r="EU97" s="11"/>
      <c r="EV97" s="10"/>
      <c r="EW97" s="7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04"/>
        <v>0</v>
      </c>
      <c r="FL97" s="11"/>
      <c r="FM97" s="10"/>
      <c r="FN97" s="11"/>
      <c r="FO97" s="10"/>
      <c r="FP97" s="11"/>
      <c r="FQ97" s="10"/>
      <c r="FR97" s="7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05"/>
        <v>0</v>
      </c>
    </row>
    <row r="98" spans="1:188" ht="12.75">
      <c r="A98" s="16">
        <v>13</v>
      </c>
      <c r="B98" s="16">
        <v>1</v>
      </c>
      <c r="C98" s="16"/>
      <c r="D98" s="6" t="s">
        <v>203</v>
      </c>
      <c r="E98" s="3" t="s">
        <v>204</v>
      </c>
      <c r="F98" s="6">
        <f t="shared" si="84"/>
        <v>1</v>
      </c>
      <c r="G98" s="6">
        <f t="shared" si="85"/>
        <v>1</v>
      </c>
      <c r="H98" s="6">
        <f t="shared" si="86"/>
        <v>60</v>
      </c>
      <c r="I98" s="6">
        <f t="shared" si="87"/>
        <v>30</v>
      </c>
      <c r="J98" s="6">
        <f t="shared" si="88"/>
        <v>0</v>
      </c>
      <c r="K98" s="6">
        <f t="shared" si="89"/>
        <v>0</v>
      </c>
      <c r="L98" s="6">
        <f t="shared" si="90"/>
        <v>0</v>
      </c>
      <c r="M98" s="6">
        <f t="shared" si="91"/>
        <v>30</v>
      </c>
      <c r="N98" s="6">
        <f t="shared" si="92"/>
        <v>0</v>
      </c>
      <c r="O98" s="6">
        <f t="shared" si="93"/>
        <v>0</v>
      </c>
      <c r="P98" s="6">
        <f t="shared" si="94"/>
        <v>0</v>
      </c>
      <c r="Q98" s="6">
        <f t="shared" si="95"/>
        <v>0</v>
      </c>
      <c r="R98" s="7">
        <f t="shared" si="96"/>
        <v>4</v>
      </c>
      <c r="S98" s="7">
        <f t="shared" si="97"/>
        <v>2</v>
      </c>
      <c r="T98" s="7">
        <v>2</v>
      </c>
      <c r="U98" s="11"/>
      <c r="V98" s="10"/>
      <c r="W98" s="11"/>
      <c r="X98" s="10"/>
      <c r="Y98" s="11"/>
      <c r="Z98" s="10"/>
      <c r="AA98" s="7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98"/>
        <v>0</v>
      </c>
      <c r="AP98" s="11"/>
      <c r="AQ98" s="10"/>
      <c r="AR98" s="11"/>
      <c r="AS98" s="10"/>
      <c r="AT98" s="11"/>
      <c r="AU98" s="10"/>
      <c r="AV98" s="7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99"/>
        <v>0</v>
      </c>
      <c r="BK98" s="11"/>
      <c r="BL98" s="10"/>
      <c r="BM98" s="11"/>
      <c r="BN98" s="10"/>
      <c r="BO98" s="11"/>
      <c r="BP98" s="10"/>
      <c r="BQ98" s="7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00"/>
        <v>0</v>
      </c>
      <c r="CF98" s="11"/>
      <c r="CG98" s="10"/>
      <c r="CH98" s="11"/>
      <c r="CI98" s="10"/>
      <c r="CJ98" s="11"/>
      <c r="CK98" s="10"/>
      <c r="CL98" s="7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01"/>
        <v>0</v>
      </c>
      <c r="DA98" s="11">
        <v>30</v>
      </c>
      <c r="DB98" s="10" t="s">
        <v>78</v>
      </c>
      <c r="DC98" s="11"/>
      <c r="DD98" s="10"/>
      <c r="DE98" s="11"/>
      <c r="DF98" s="10"/>
      <c r="DG98" s="7">
        <v>2</v>
      </c>
      <c r="DH98" s="11"/>
      <c r="DI98" s="10"/>
      <c r="DJ98" s="11">
        <v>30</v>
      </c>
      <c r="DK98" s="10" t="s">
        <v>60</v>
      </c>
      <c r="DL98" s="11"/>
      <c r="DM98" s="10"/>
      <c r="DN98" s="11"/>
      <c r="DO98" s="10"/>
      <c r="DP98" s="11"/>
      <c r="DQ98" s="10"/>
      <c r="DR98" s="11"/>
      <c r="DS98" s="10"/>
      <c r="DT98" s="7">
        <v>2</v>
      </c>
      <c r="DU98" s="7">
        <f t="shared" si="102"/>
        <v>4</v>
      </c>
      <c r="DV98" s="11"/>
      <c r="DW98" s="10"/>
      <c r="DX98" s="11"/>
      <c r="DY98" s="10"/>
      <c r="DZ98" s="11"/>
      <c r="EA98" s="10"/>
      <c r="EB98" s="7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03"/>
        <v>0</v>
      </c>
      <c r="EQ98" s="11"/>
      <c r="ER98" s="10"/>
      <c r="ES98" s="11"/>
      <c r="ET98" s="10"/>
      <c r="EU98" s="11"/>
      <c r="EV98" s="10"/>
      <c r="EW98" s="7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04"/>
        <v>0</v>
      </c>
      <c r="FL98" s="11"/>
      <c r="FM98" s="10"/>
      <c r="FN98" s="11"/>
      <c r="FO98" s="10"/>
      <c r="FP98" s="11"/>
      <c r="FQ98" s="10"/>
      <c r="FR98" s="7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05"/>
        <v>0</v>
      </c>
    </row>
    <row r="99" spans="1:188" ht="12.75">
      <c r="A99" s="16">
        <v>14</v>
      </c>
      <c r="B99" s="16">
        <v>1</v>
      </c>
      <c r="C99" s="16"/>
      <c r="D99" s="6" t="s">
        <v>205</v>
      </c>
      <c r="E99" s="3" t="s">
        <v>206</v>
      </c>
      <c r="F99" s="6">
        <f t="shared" si="84"/>
        <v>0</v>
      </c>
      <c r="G99" s="6">
        <f t="shared" si="85"/>
        <v>1</v>
      </c>
      <c r="H99" s="6">
        <f t="shared" si="86"/>
        <v>30</v>
      </c>
      <c r="I99" s="6">
        <f t="shared" si="87"/>
        <v>30</v>
      </c>
      <c r="J99" s="6">
        <f t="shared" si="88"/>
        <v>0</v>
      </c>
      <c r="K99" s="6">
        <f t="shared" si="89"/>
        <v>0</v>
      </c>
      <c r="L99" s="6">
        <f t="shared" si="90"/>
        <v>0</v>
      </c>
      <c r="M99" s="6">
        <f t="shared" si="91"/>
        <v>0</v>
      </c>
      <c r="N99" s="6">
        <f t="shared" si="92"/>
        <v>0</v>
      </c>
      <c r="O99" s="6">
        <f t="shared" si="93"/>
        <v>0</v>
      </c>
      <c r="P99" s="6">
        <f t="shared" si="94"/>
        <v>0</v>
      </c>
      <c r="Q99" s="6">
        <f t="shared" si="95"/>
        <v>0</v>
      </c>
      <c r="R99" s="7">
        <f t="shared" si="96"/>
        <v>3</v>
      </c>
      <c r="S99" s="7">
        <f t="shared" si="97"/>
        <v>0</v>
      </c>
      <c r="T99" s="7">
        <v>1.1</v>
      </c>
      <c r="U99" s="11"/>
      <c r="V99" s="10"/>
      <c r="W99" s="11"/>
      <c r="X99" s="10"/>
      <c r="Y99" s="11"/>
      <c r="Z99" s="10"/>
      <c r="AA99" s="7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98"/>
        <v>0</v>
      </c>
      <c r="AP99" s="11"/>
      <c r="AQ99" s="10"/>
      <c r="AR99" s="11"/>
      <c r="AS99" s="10"/>
      <c r="AT99" s="11"/>
      <c r="AU99" s="10"/>
      <c r="AV99" s="7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99"/>
        <v>0</v>
      </c>
      <c r="BK99" s="11"/>
      <c r="BL99" s="10"/>
      <c r="BM99" s="11"/>
      <c r="BN99" s="10"/>
      <c r="BO99" s="11"/>
      <c r="BP99" s="10"/>
      <c r="BQ99" s="7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00"/>
        <v>0</v>
      </c>
      <c r="CF99" s="11"/>
      <c r="CG99" s="10"/>
      <c r="CH99" s="11"/>
      <c r="CI99" s="10"/>
      <c r="CJ99" s="11"/>
      <c r="CK99" s="10"/>
      <c r="CL99" s="7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01"/>
        <v>0</v>
      </c>
      <c r="DA99" s="11"/>
      <c r="DB99" s="10"/>
      <c r="DC99" s="11"/>
      <c r="DD99" s="10"/>
      <c r="DE99" s="11"/>
      <c r="DF99" s="10"/>
      <c r="DG99" s="7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02"/>
        <v>0</v>
      </c>
      <c r="DV99" s="11"/>
      <c r="DW99" s="10"/>
      <c r="DX99" s="11"/>
      <c r="DY99" s="10"/>
      <c r="DZ99" s="11"/>
      <c r="EA99" s="10"/>
      <c r="EB99" s="7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03"/>
        <v>0</v>
      </c>
      <c r="EQ99" s="11">
        <v>30</v>
      </c>
      <c r="ER99" s="10" t="s">
        <v>60</v>
      </c>
      <c r="ES99" s="11"/>
      <c r="ET99" s="10"/>
      <c r="EU99" s="11"/>
      <c r="EV99" s="10"/>
      <c r="EW99" s="7">
        <v>3</v>
      </c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04"/>
        <v>3</v>
      </c>
      <c r="FL99" s="11"/>
      <c r="FM99" s="10"/>
      <c r="FN99" s="11"/>
      <c r="FO99" s="10"/>
      <c r="FP99" s="11"/>
      <c r="FQ99" s="10"/>
      <c r="FR99" s="7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05"/>
        <v>0</v>
      </c>
    </row>
    <row r="100" spans="1:188" ht="12.75">
      <c r="A100" s="16">
        <v>14</v>
      </c>
      <c r="B100" s="16">
        <v>1</v>
      </c>
      <c r="C100" s="16"/>
      <c r="D100" s="6" t="s">
        <v>207</v>
      </c>
      <c r="E100" s="3" t="s">
        <v>208</v>
      </c>
      <c r="F100" s="6">
        <f t="shared" si="84"/>
        <v>0</v>
      </c>
      <c r="G100" s="6">
        <f t="shared" si="85"/>
        <v>1</v>
      </c>
      <c r="H100" s="6">
        <f t="shared" si="86"/>
        <v>30</v>
      </c>
      <c r="I100" s="6">
        <f t="shared" si="87"/>
        <v>30</v>
      </c>
      <c r="J100" s="6">
        <f t="shared" si="88"/>
        <v>0</v>
      </c>
      <c r="K100" s="6">
        <f t="shared" si="89"/>
        <v>0</v>
      </c>
      <c r="L100" s="6">
        <f t="shared" si="90"/>
        <v>0</v>
      </c>
      <c r="M100" s="6">
        <f t="shared" si="91"/>
        <v>0</v>
      </c>
      <c r="N100" s="6">
        <f t="shared" si="92"/>
        <v>0</v>
      </c>
      <c r="O100" s="6">
        <f t="shared" si="93"/>
        <v>0</v>
      </c>
      <c r="P100" s="6">
        <f t="shared" si="94"/>
        <v>0</v>
      </c>
      <c r="Q100" s="6">
        <f t="shared" si="95"/>
        <v>0</v>
      </c>
      <c r="R100" s="7">
        <f t="shared" si="96"/>
        <v>3</v>
      </c>
      <c r="S100" s="7">
        <f t="shared" si="97"/>
        <v>0</v>
      </c>
      <c r="T100" s="7">
        <v>1.1</v>
      </c>
      <c r="U100" s="11"/>
      <c r="V100" s="10"/>
      <c r="W100" s="11"/>
      <c r="X100" s="10"/>
      <c r="Y100" s="11"/>
      <c r="Z100" s="10"/>
      <c r="AA100" s="7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98"/>
        <v>0</v>
      </c>
      <c r="AP100" s="11"/>
      <c r="AQ100" s="10"/>
      <c r="AR100" s="11"/>
      <c r="AS100" s="10"/>
      <c r="AT100" s="11"/>
      <c r="AU100" s="10"/>
      <c r="AV100" s="7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99"/>
        <v>0</v>
      </c>
      <c r="BK100" s="11"/>
      <c r="BL100" s="10"/>
      <c r="BM100" s="11"/>
      <c r="BN100" s="10"/>
      <c r="BO100" s="11"/>
      <c r="BP100" s="10"/>
      <c r="BQ100" s="7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00"/>
        <v>0</v>
      </c>
      <c r="CF100" s="11"/>
      <c r="CG100" s="10"/>
      <c r="CH100" s="11"/>
      <c r="CI100" s="10"/>
      <c r="CJ100" s="11"/>
      <c r="CK100" s="10"/>
      <c r="CL100" s="7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01"/>
        <v>0</v>
      </c>
      <c r="DA100" s="11"/>
      <c r="DB100" s="10"/>
      <c r="DC100" s="11"/>
      <c r="DD100" s="10"/>
      <c r="DE100" s="11"/>
      <c r="DF100" s="10"/>
      <c r="DG100" s="7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02"/>
        <v>0</v>
      </c>
      <c r="DV100" s="11"/>
      <c r="DW100" s="10"/>
      <c r="DX100" s="11"/>
      <c r="DY100" s="10"/>
      <c r="DZ100" s="11"/>
      <c r="EA100" s="10"/>
      <c r="EB100" s="7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03"/>
        <v>0</v>
      </c>
      <c r="EQ100" s="11">
        <v>30</v>
      </c>
      <c r="ER100" s="10" t="s">
        <v>60</v>
      </c>
      <c r="ES100" s="11"/>
      <c r="ET100" s="10"/>
      <c r="EU100" s="11"/>
      <c r="EV100" s="10"/>
      <c r="EW100" s="7">
        <v>3</v>
      </c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04"/>
        <v>3</v>
      </c>
      <c r="FL100" s="11"/>
      <c r="FM100" s="10"/>
      <c r="FN100" s="11"/>
      <c r="FO100" s="10"/>
      <c r="FP100" s="11"/>
      <c r="FQ100" s="10"/>
      <c r="FR100" s="7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05"/>
        <v>0</v>
      </c>
    </row>
    <row r="101" spans="1:188" ht="12.75">
      <c r="A101" s="16">
        <v>15</v>
      </c>
      <c r="B101" s="16">
        <v>1</v>
      </c>
      <c r="C101" s="16"/>
      <c r="D101" s="6" t="s">
        <v>209</v>
      </c>
      <c r="E101" s="3" t="s">
        <v>210</v>
      </c>
      <c r="F101" s="6">
        <f t="shared" si="84"/>
        <v>0</v>
      </c>
      <c r="G101" s="6">
        <f t="shared" si="85"/>
        <v>1</v>
      </c>
      <c r="H101" s="6">
        <f t="shared" si="86"/>
        <v>15</v>
      </c>
      <c r="I101" s="6">
        <f t="shared" si="87"/>
        <v>15</v>
      </c>
      <c r="J101" s="6">
        <f t="shared" si="88"/>
        <v>0</v>
      </c>
      <c r="K101" s="6">
        <f t="shared" si="89"/>
        <v>0</v>
      </c>
      <c r="L101" s="6">
        <f t="shared" si="90"/>
        <v>0</v>
      </c>
      <c r="M101" s="6">
        <f t="shared" si="91"/>
        <v>0</v>
      </c>
      <c r="N101" s="6">
        <f t="shared" si="92"/>
        <v>0</v>
      </c>
      <c r="O101" s="6">
        <f t="shared" si="93"/>
        <v>0</v>
      </c>
      <c r="P101" s="6">
        <f t="shared" si="94"/>
        <v>0</v>
      </c>
      <c r="Q101" s="6">
        <f t="shared" si="95"/>
        <v>0</v>
      </c>
      <c r="R101" s="7">
        <f t="shared" si="96"/>
        <v>1</v>
      </c>
      <c r="S101" s="7">
        <f t="shared" si="97"/>
        <v>0</v>
      </c>
      <c r="T101" s="7">
        <v>0.57</v>
      </c>
      <c r="U101" s="11"/>
      <c r="V101" s="10"/>
      <c r="W101" s="11"/>
      <c r="X101" s="10"/>
      <c r="Y101" s="11"/>
      <c r="Z101" s="10"/>
      <c r="AA101" s="7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98"/>
        <v>0</v>
      </c>
      <c r="AP101" s="11"/>
      <c r="AQ101" s="10"/>
      <c r="AR101" s="11"/>
      <c r="AS101" s="10"/>
      <c r="AT101" s="11"/>
      <c r="AU101" s="10"/>
      <c r="AV101" s="7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99"/>
        <v>0</v>
      </c>
      <c r="BK101" s="11"/>
      <c r="BL101" s="10"/>
      <c r="BM101" s="11"/>
      <c r="BN101" s="10"/>
      <c r="BO101" s="11"/>
      <c r="BP101" s="10"/>
      <c r="BQ101" s="7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00"/>
        <v>0</v>
      </c>
      <c r="CF101" s="11"/>
      <c r="CG101" s="10"/>
      <c r="CH101" s="11"/>
      <c r="CI101" s="10"/>
      <c r="CJ101" s="11"/>
      <c r="CK101" s="10"/>
      <c r="CL101" s="7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01"/>
        <v>0</v>
      </c>
      <c r="DA101" s="11">
        <v>15</v>
      </c>
      <c r="DB101" s="10" t="s">
        <v>60</v>
      </c>
      <c r="DC101" s="11"/>
      <c r="DD101" s="10"/>
      <c r="DE101" s="11"/>
      <c r="DF101" s="10"/>
      <c r="DG101" s="7">
        <v>1</v>
      </c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02"/>
        <v>1</v>
      </c>
      <c r="DV101" s="11"/>
      <c r="DW101" s="10"/>
      <c r="DX101" s="11"/>
      <c r="DY101" s="10"/>
      <c r="DZ101" s="11"/>
      <c r="EA101" s="10"/>
      <c r="EB101" s="7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03"/>
        <v>0</v>
      </c>
      <c r="EQ101" s="11"/>
      <c r="ER101" s="10"/>
      <c r="ES101" s="11"/>
      <c r="ET101" s="10"/>
      <c r="EU101" s="11"/>
      <c r="EV101" s="10"/>
      <c r="EW101" s="7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04"/>
        <v>0</v>
      </c>
      <c r="FL101" s="11"/>
      <c r="FM101" s="10"/>
      <c r="FN101" s="11"/>
      <c r="FO101" s="10"/>
      <c r="FP101" s="11"/>
      <c r="FQ101" s="10"/>
      <c r="FR101" s="7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05"/>
        <v>0</v>
      </c>
    </row>
    <row r="102" spans="1:188" ht="12.75">
      <c r="A102" s="16">
        <v>15</v>
      </c>
      <c r="B102" s="16">
        <v>1</v>
      </c>
      <c r="C102" s="16"/>
      <c r="D102" s="6" t="s">
        <v>211</v>
      </c>
      <c r="E102" s="3" t="s">
        <v>212</v>
      </c>
      <c r="F102" s="6">
        <f t="shared" si="84"/>
        <v>0</v>
      </c>
      <c r="G102" s="6">
        <f t="shared" si="85"/>
        <v>1</v>
      </c>
      <c r="H102" s="6">
        <f t="shared" si="86"/>
        <v>15</v>
      </c>
      <c r="I102" s="6">
        <f t="shared" si="87"/>
        <v>15</v>
      </c>
      <c r="J102" s="6">
        <f t="shared" si="88"/>
        <v>0</v>
      </c>
      <c r="K102" s="6">
        <f t="shared" si="89"/>
        <v>0</v>
      </c>
      <c r="L102" s="6">
        <f t="shared" si="90"/>
        <v>0</v>
      </c>
      <c r="M102" s="6">
        <f t="shared" si="91"/>
        <v>0</v>
      </c>
      <c r="N102" s="6">
        <f t="shared" si="92"/>
        <v>0</v>
      </c>
      <c r="O102" s="6">
        <f t="shared" si="93"/>
        <v>0</v>
      </c>
      <c r="P102" s="6">
        <f t="shared" si="94"/>
        <v>0</v>
      </c>
      <c r="Q102" s="6">
        <f t="shared" si="95"/>
        <v>0</v>
      </c>
      <c r="R102" s="7">
        <f t="shared" si="96"/>
        <v>1</v>
      </c>
      <c r="S102" s="7">
        <f t="shared" si="97"/>
        <v>0</v>
      </c>
      <c r="T102" s="7">
        <v>0.6</v>
      </c>
      <c r="U102" s="11"/>
      <c r="V102" s="10"/>
      <c r="W102" s="11"/>
      <c r="X102" s="10"/>
      <c r="Y102" s="11"/>
      <c r="Z102" s="10"/>
      <c r="AA102" s="7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98"/>
        <v>0</v>
      </c>
      <c r="AP102" s="11"/>
      <c r="AQ102" s="10"/>
      <c r="AR102" s="11"/>
      <c r="AS102" s="10"/>
      <c r="AT102" s="11"/>
      <c r="AU102" s="10"/>
      <c r="AV102" s="7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99"/>
        <v>0</v>
      </c>
      <c r="BK102" s="11"/>
      <c r="BL102" s="10"/>
      <c r="BM102" s="11"/>
      <c r="BN102" s="10"/>
      <c r="BO102" s="11"/>
      <c r="BP102" s="10"/>
      <c r="BQ102" s="7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00"/>
        <v>0</v>
      </c>
      <c r="CF102" s="11"/>
      <c r="CG102" s="10"/>
      <c r="CH102" s="11"/>
      <c r="CI102" s="10"/>
      <c r="CJ102" s="11"/>
      <c r="CK102" s="10"/>
      <c r="CL102" s="7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01"/>
        <v>0</v>
      </c>
      <c r="DA102" s="11">
        <v>15</v>
      </c>
      <c r="DB102" s="10" t="s">
        <v>60</v>
      </c>
      <c r="DC102" s="11"/>
      <c r="DD102" s="10"/>
      <c r="DE102" s="11"/>
      <c r="DF102" s="10"/>
      <c r="DG102" s="7">
        <v>1</v>
      </c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02"/>
        <v>1</v>
      </c>
      <c r="DV102" s="11"/>
      <c r="DW102" s="10"/>
      <c r="DX102" s="11"/>
      <c r="DY102" s="10"/>
      <c r="DZ102" s="11"/>
      <c r="EA102" s="10"/>
      <c r="EB102" s="7"/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03"/>
        <v>0</v>
      </c>
      <c r="EQ102" s="11"/>
      <c r="ER102" s="10"/>
      <c r="ES102" s="11"/>
      <c r="ET102" s="10"/>
      <c r="EU102" s="11"/>
      <c r="EV102" s="10"/>
      <c r="EW102" s="7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04"/>
        <v>0</v>
      </c>
      <c r="FL102" s="11"/>
      <c r="FM102" s="10"/>
      <c r="FN102" s="11"/>
      <c r="FO102" s="10"/>
      <c r="FP102" s="11"/>
      <c r="FQ102" s="10"/>
      <c r="FR102" s="7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05"/>
        <v>0</v>
      </c>
    </row>
    <row r="103" spans="1:188" ht="19.5" customHeight="1">
      <c r="A103" s="13" t="s">
        <v>213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3"/>
      <c r="GF103" s="14"/>
    </row>
    <row r="104" spans="1:188" ht="12.75">
      <c r="A104" s="6"/>
      <c r="B104" s="6"/>
      <c r="C104" s="6"/>
      <c r="D104" s="6" t="s">
        <v>214</v>
      </c>
      <c r="E104" s="3" t="s">
        <v>215</v>
      </c>
      <c r="F104" s="6">
        <f>COUNTIF(U104:GD104,"e")</f>
        <v>0</v>
      </c>
      <c r="G104" s="6">
        <f>COUNTIF(U104:GD104,"z")</f>
        <v>1</v>
      </c>
      <c r="H104" s="6">
        <f>SUM(I104:Q104)</f>
        <v>6</v>
      </c>
      <c r="I104" s="6">
        <f>U104+AP104+BK104+CF104+DA104+DV104+EQ104+FL104</f>
        <v>0</v>
      </c>
      <c r="J104" s="6">
        <f>W104+AR104+BM104+CH104+DC104+DX104+ES104+FN104</f>
        <v>0</v>
      </c>
      <c r="K104" s="6">
        <f>Y104+AT104+BO104+CJ104+DE104+DZ104+EU104+FP104</f>
        <v>0</v>
      </c>
      <c r="L104" s="6">
        <f>AB104+AW104+BR104+CM104+DH104+EC104+EX104+FS104</f>
        <v>0</v>
      </c>
      <c r="M104" s="6">
        <f>AD104+AY104+BT104+CO104+DJ104+EE104+EZ104+FU104</f>
        <v>0</v>
      </c>
      <c r="N104" s="6">
        <f>AF104+BA104+BV104+CQ104+DL104+EG104+FB104+FW104</f>
        <v>0</v>
      </c>
      <c r="O104" s="6">
        <f>AH104+BC104+BX104+CS104+DN104+EI104+FD104+FY104</f>
        <v>0</v>
      </c>
      <c r="P104" s="6">
        <f>AJ104+BE104+BZ104+CU104+DP104+EK104+FF104+GA104</f>
        <v>6</v>
      </c>
      <c r="Q104" s="6">
        <f>AL104+BG104+CB104+CW104+DR104+EM104+FH104+GC104</f>
        <v>0</v>
      </c>
      <c r="R104" s="7">
        <f>AO104+BJ104+CE104+CZ104+DU104+EP104+FK104+GF104</f>
        <v>6</v>
      </c>
      <c r="S104" s="7">
        <f>AN104+BI104+CD104+CY104+DT104+EO104+FJ104+GE104</f>
        <v>6</v>
      </c>
      <c r="T104" s="7">
        <v>0</v>
      </c>
      <c r="U104" s="11"/>
      <c r="V104" s="10"/>
      <c r="W104" s="11"/>
      <c r="X104" s="10"/>
      <c r="Y104" s="11"/>
      <c r="Z104" s="10"/>
      <c r="AA104" s="7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>AA104+AN104</f>
        <v>0</v>
      </c>
      <c r="AP104" s="11"/>
      <c r="AQ104" s="10"/>
      <c r="AR104" s="11"/>
      <c r="AS104" s="10"/>
      <c r="AT104" s="11"/>
      <c r="AU104" s="10"/>
      <c r="AV104" s="7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>AV104+BI104</f>
        <v>0</v>
      </c>
      <c r="BK104" s="11"/>
      <c r="BL104" s="10"/>
      <c r="BM104" s="11"/>
      <c r="BN104" s="10"/>
      <c r="BO104" s="11"/>
      <c r="BP104" s="10"/>
      <c r="BQ104" s="7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>BQ104+CD104</f>
        <v>0</v>
      </c>
      <c r="CF104" s="11"/>
      <c r="CG104" s="10"/>
      <c r="CH104" s="11"/>
      <c r="CI104" s="10"/>
      <c r="CJ104" s="11"/>
      <c r="CK104" s="10"/>
      <c r="CL104" s="7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>CL104+CY104</f>
        <v>0</v>
      </c>
      <c r="DA104" s="11"/>
      <c r="DB104" s="10"/>
      <c r="DC104" s="11"/>
      <c r="DD104" s="10"/>
      <c r="DE104" s="11"/>
      <c r="DF104" s="10"/>
      <c r="DG104" s="7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>DG104+DT104</f>
        <v>0</v>
      </c>
      <c r="DV104" s="11"/>
      <c r="DW104" s="10"/>
      <c r="DX104" s="11"/>
      <c r="DY104" s="10"/>
      <c r="DZ104" s="11"/>
      <c r="EA104" s="10"/>
      <c r="EB104" s="7"/>
      <c r="EC104" s="11"/>
      <c r="ED104" s="10"/>
      <c r="EE104" s="11"/>
      <c r="EF104" s="10"/>
      <c r="EG104" s="11"/>
      <c r="EH104" s="10"/>
      <c r="EI104" s="11"/>
      <c r="EJ104" s="10"/>
      <c r="EK104" s="11">
        <v>6</v>
      </c>
      <c r="EL104" s="10" t="s">
        <v>60</v>
      </c>
      <c r="EM104" s="11"/>
      <c r="EN104" s="10"/>
      <c r="EO104" s="7">
        <v>6</v>
      </c>
      <c r="EP104" s="7">
        <f>EB104+EO104</f>
        <v>6</v>
      </c>
      <c r="EQ104" s="11"/>
      <c r="ER104" s="10"/>
      <c r="ES104" s="11"/>
      <c r="ET104" s="10"/>
      <c r="EU104" s="11"/>
      <c r="EV104" s="10"/>
      <c r="EW104" s="7"/>
      <c r="EX104" s="11"/>
      <c r="EY104" s="10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>EW104+FJ104</f>
        <v>0</v>
      </c>
      <c r="FL104" s="11"/>
      <c r="FM104" s="10"/>
      <c r="FN104" s="11"/>
      <c r="FO104" s="10"/>
      <c r="FP104" s="11"/>
      <c r="FQ104" s="10"/>
      <c r="FR104" s="7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>FR104+GE104</f>
        <v>0</v>
      </c>
    </row>
    <row r="105" spans="1:188" ht="15.75" customHeight="1">
      <c r="A105" s="6"/>
      <c r="B105" s="6"/>
      <c r="C105" s="6"/>
      <c r="D105" s="6"/>
      <c r="E105" s="6" t="s">
        <v>87</v>
      </c>
      <c r="F105" s="6">
        <f aca="true" t="shared" si="106" ref="F105:AK105">SUM(F104:F104)</f>
        <v>0</v>
      </c>
      <c r="G105" s="6">
        <f t="shared" si="106"/>
        <v>1</v>
      </c>
      <c r="H105" s="6">
        <f t="shared" si="106"/>
        <v>6</v>
      </c>
      <c r="I105" s="6">
        <f t="shared" si="106"/>
        <v>0</v>
      </c>
      <c r="J105" s="6">
        <f t="shared" si="106"/>
        <v>0</v>
      </c>
      <c r="K105" s="6">
        <f t="shared" si="106"/>
        <v>0</v>
      </c>
      <c r="L105" s="6">
        <f t="shared" si="106"/>
        <v>0</v>
      </c>
      <c r="M105" s="6">
        <f t="shared" si="106"/>
        <v>0</v>
      </c>
      <c r="N105" s="6">
        <f t="shared" si="106"/>
        <v>0</v>
      </c>
      <c r="O105" s="6">
        <f t="shared" si="106"/>
        <v>0</v>
      </c>
      <c r="P105" s="6">
        <f t="shared" si="106"/>
        <v>6</v>
      </c>
      <c r="Q105" s="6">
        <f t="shared" si="106"/>
        <v>0</v>
      </c>
      <c r="R105" s="7">
        <f t="shared" si="106"/>
        <v>6</v>
      </c>
      <c r="S105" s="7">
        <f t="shared" si="106"/>
        <v>6</v>
      </c>
      <c r="T105" s="7">
        <f t="shared" si="106"/>
        <v>0</v>
      </c>
      <c r="U105" s="11">
        <f t="shared" si="106"/>
        <v>0</v>
      </c>
      <c r="V105" s="10">
        <f t="shared" si="106"/>
        <v>0</v>
      </c>
      <c r="W105" s="11">
        <f t="shared" si="106"/>
        <v>0</v>
      </c>
      <c r="X105" s="10">
        <f t="shared" si="106"/>
        <v>0</v>
      </c>
      <c r="Y105" s="11">
        <f t="shared" si="106"/>
        <v>0</v>
      </c>
      <c r="Z105" s="10">
        <f t="shared" si="106"/>
        <v>0</v>
      </c>
      <c r="AA105" s="7">
        <f t="shared" si="106"/>
        <v>0</v>
      </c>
      <c r="AB105" s="11">
        <f t="shared" si="106"/>
        <v>0</v>
      </c>
      <c r="AC105" s="10">
        <f t="shared" si="106"/>
        <v>0</v>
      </c>
      <c r="AD105" s="11">
        <f t="shared" si="106"/>
        <v>0</v>
      </c>
      <c r="AE105" s="10">
        <f t="shared" si="106"/>
        <v>0</v>
      </c>
      <c r="AF105" s="11">
        <f t="shared" si="106"/>
        <v>0</v>
      </c>
      <c r="AG105" s="10">
        <f t="shared" si="106"/>
        <v>0</v>
      </c>
      <c r="AH105" s="11">
        <f t="shared" si="106"/>
        <v>0</v>
      </c>
      <c r="AI105" s="10">
        <f t="shared" si="106"/>
        <v>0</v>
      </c>
      <c r="AJ105" s="11">
        <f t="shared" si="106"/>
        <v>0</v>
      </c>
      <c r="AK105" s="10">
        <f t="shared" si="106"/>
        <v>0</v>
      </c>
      <c r="AL105" s="11">
        <f aca="true" t="shared" si="107" ref="AL105:BQ105">SUM(AL104:AL104)</f>
        <v>0</v>
      </c>
      <c r="AM105" s="10">
        <f t="shared" si="107"/>
        <v>0</v>
      </c>
      <c r="AN105" s="7">
        <f t="shared" si="107"/>
        <v>0</v>
      </c>
      <c r="AO105" s="7">
        <f t="shared" si="107"/>
        <v>0</v>
      </c>
      <c r="AP105" s="11">
        <f t="shared" si="107"/>
        <v>0</v>
      </c>
      <c r="AQ105" s="10">
        <f t="shared" si="107"/>
        <v>0</v>
      </c>
      <c r="AR105" s="11">
        <f t="shared" si="107"/>
        <v>0</v>
      </c>
      <c r="AS105" s="10">
        <f t="shared" si="107"/>
        <v>0</v>
      </c>
      <c r="AT105" s="11">
        <f t="shared" si="107"/>
        <v>0</v>
      </c>
      <c r="AU105" s="10">
        <f t="shared" si="107"/>
        <v>0</v>
      </c>
      <c r="AV105" s="7">
        <f t="shared" si="107"/>
        <v>0</v>
      </c>
      <c r="AW105" s="11">
        <f t="shared" si="107"/>
        <v>0</v>
      </c>
      <c r="AX105" s="10">
        <f t="shared" si="107"/>
        <v>0</v>
      </c>
      <c r="AY105" s="11">
        <f t="shared" si="107"/>
        <v>0</v>
      </c>
      <c r="AZ105" s="10">
        <f t="shared" si="107"/>
        <v>0</v>
      </c>
      <c r="BA105" s="11">
        <f t="shared" si="107"/>
        <v>0</v>
      </c>
      <c r="BB105" s="10">
        <f t="shared" si="107"/>
        <v>0</v>
      </c>
      <c r="BC105" s="11">
        <f t="shared" si="107"/>
        <v>0</v>
      </c>
      <c r="BD105" s="10">
        <f t="shared" si="107"/>
        <v>0</v>
      </c>
      <c r="BE105" s="11">
        <f t="shared" si="107"/>
        <v>0</v>
      </c>
      <c r="BF105" s="10">
        <f t="shared" si="107"/>
        <v>0</v>
      </c>
      <c r="BG105" s="11">
        <f t="shared" si="107"/>
        <v>0</v>
      </c>
      <c r="BH105" s="10">
        <f t="shared" si="107"/>
        <v>0</v>
      </c>
      <c r="BI105" s="7">
        <f t="shared" si="107"/>
        <v>0</v>
      </c>
      <c r="BJ105" s="7">
        <f t="shared" si="107"/>
        <v>0</v>
      </c>
      <c r="BK105" s="11">
        <f t="shared" si="107"/>
        <v>0</v>
      </c>
      <c r="BL105" s="10">
        <f t="shared" si="107"/>
        <v>0</v>
      </c>
      <c r="BM105" s="11">
        <f t="shared" si="107"/>
        <v>0</v>
      </c>
      <c r="BN105" s="10">
        <f t="shared" si="107"/>
        <v>0</v>
      </c>
      <c r="BO105" s="11">
        <f t="shared" si="107"/>
        <v>0</v>
      </c>
      <c r="BP105" s="10">
        <f t="shared" si="107"/>
        <v>0</v>
      </c>
      <c r="BQ105" s="7">
        <f t="shared" si="107"/>
        <v>0</v>
      </c>
      <c r="BR105" s="11">
        <f aca="true" t="shared" si="108" ref="BR105:CW105">SUM(BR104:BR104)</f>
        <v>0</v>
      </c>
      <c r="BS105" s="10">
        <f t="shared" si="108"/>
        <v>0</v>
      </c>
      <c r="BT105" s="11">
        <f t="shared" si="108"/>
        <v>0</v>
      </c>
      <c r="BU105" s="10">
        <f t="shared" si="108"/>
        <v>0</v>
      </c>
      <c r="BV105" s="11">
        <f t="shared" si="108"/>
        <v>0</v>
      </c>
      <c r="BW105" s="10">
        <f t="shared" si="108"/>
        <v>0</v>
      </c>
      <c r="BX105" s="11">
        <f t="shared" si="108"/>
        <v>0</v>
      </c>
      <c r="BY105" s="10">
        <f t="shared" si="108"/>
        <v>0</v>
      </c>
      <c r="BZ105" s="11">
        <f t="shared" si="108"/>
        <v>0</v>
      </c>
      <c r="CA105" s="10">
        <f t="shared" si="108"/>
        <v>0</v>
      </c>
      <c r="CB105" s="11">
        <f t="shared" si="108"/>
        <v>0</v>
      </c>
      <c r="CC105" s="10">
        <f t="shared" si="108"/>
        <v>0</v>
      </c>
      <c r="CD105" s="7">
        <f t="shared" si="108"/>
        <v>0</v>
      </c>
      <c r="CE105" s="7">
        <f t="shared" si="108"/>
        <v>0</v>
      </c>
      <c r="CF105" s="11">
        <f t="shared" si="108"/>
        <v>0</v>
      </c>
      <c r="CG105" s="10">
        <f t="shared" si="108"/>
        <v>0</v>
      </c>
      <c r="CH105" s="11">
        <f t="shared" si="108"/>
        <v>0</v>
      </c>
      <c r="CI105" s="10">
        <f t="shared" si="108"/>
        <v>0</v>
      </c>
      <c r="CJ105" s="11">
        <f t="shared" si="108"/>
        <v>0</v>
      </c>
      <c r="CK105" s="10">
        <f t="shared" si="108"/>
        <v>0</v>
      </c>
      <c r="CL105" s="7">
        <f t="shared" si="108"/>
        <v>0</v>
      </c>
      <c r="CM105" s="11">
        <f t="shared" si="108"/>
        <v>0</v>
      </c>
      <c r="CN105" s="10">
        <f t="shared" si="108"/>
        <v>0</v>
      </c>
      <c r="CO105" s="11">
        <f t="shared" si="108"/>
        <v>0</v>
      </c>
      <c r="CP105" s="10">
        <f t="shared" si="108"/>
        <v>0</v>
      </c>
      <c r="CQ105" s="11">
        <f t="shared" si="108"/>
        <v>0</v>
      </c>
      <c r="CR105" s="10">
        <f t="shared" si="108"/>
        <v>0</v>
      </c>
      <c r="CS105" s="11">
        <f t="shared" si="108"/>
        <v>0</v>
      </c>
      <c r="CT105" s="10">
        <f t="shared" si="108"/>
        <v>0</v>
      </c>
      <c r="CU105" s="11">
        <f t="shared" si="108"/>
        <v>0</v>
      </c>
      <c r="CV105" s="10">
        <f t="shared" si="108"/>
        <v>0</v>
      </c>
      <c r="CW105" s="11">
        <f t="shared" si="108"/>
        <v>0</v>
      </c>
      <c r="CX105" s="10">
        <f aca="true" t="shared" si="109" ref="CX105:EC105">SUM(CX104:CX104)</f>
        <v>0</v>
      </c>
      <c r="CY105" s="7">
        <f t="shared" si="109"/>
        <v>0</v>
      </c>
      <c r="CZ105" s="7">
        <f t="shared" si="109"/>
        <v>0</v>
      </c>
      <c r="DA105" s="11">
        <f t="shared" si="109"/>
        <v>0</v>
      </c>
      <c r="DB105" s="10">
        <f t="shared" si="109"/>
        <v>0</v>
      </c>
      <c r="DC105" s="11">
        <f t="shared" si="109"/>
        <v>0</v>
      </c>
      <c r="DD105" s="10">
        <f t="shared" si="109"/>
        <v>0</v>
      </c>
      <c r="DE105" s="11">
        <f t="shared" si="109"/>
        <v>0</v>
      </c>
      <c r="DF105" s="10">
        <f t="shared" si="109"/>
        <v>0</v>
      </c>
      <c r="DG105" s="7">
        <f t="shared" si="109"/>
        <v>0</v>
      </c>
      <c r="DH105" s="11">
        <f t="shared" si="109"/>
        <v>0</v>
      </c>
      <c r="DI105" s="10">
        <f t="shared" si="109"/>
        <v>0</v>
      </c>
      <c r="DJ105" s="11">
        <f t="shared" si="109"/>
        <v>0</v>
      </c>
      <c r="DK105" s="10">
        <f t="shared" si="109"/>
        <v>0</v>
      </c>
      <c r="DL105" s="11">
        <f t="shared" si="109"/>
        <v>0</v>
      </c>
      <c r="DM105" s="10">
        <f t="shared" si="109"/>
        <v>0</v>
      </c>
      <c r="DN105" s="11">
        <f t="shared" si="109"/>
        <v>0</v>
      </c>
      <c r="DO105" s="10">
        <f t="shared" si="109"/>
        <v>0</v>
      </c>
      <c r="DP105" s="11">
        <f t="shared" si="109"/>
        <v>0</v>
      </c>
      <c r="DQ105" s="10">
        <f t="shared" si="109"/>
        <v>0</v>
      </c>
      <c r="DR105" s="11">
        <f t="shared" si="109"/>
        <v>0</v>
      </c>
      <c r="DS105" s="10">
        <f t="shared" si="109"/>
        <v>0</v>
      </c>
      <c r="DT105" s="7">
        <f t="shared" si="109"/>
        <v>0</v>
      </c>
      <c r="DU105" s="7">
        <f t="shared" si="109"/>
        <v>0</v>
      </c>
      <c r="DV105" s="11">
        <f t="shared" si="109"/>
        <v>0</v>
      </c>
      <c r="DW105" s="10">
        <f t="shared" si="109"/>
        <v>0</v>
      </c>
      <c r="DX105" s="11">
        <f t="shared" si="109"/>
        <v>0</v>
      </c>
      <c r="DY105" s="10">
        <f t="shared" si="109"/>
        <v>0</v>
      </c>
      <c r="DZ105" s="11">
        <f t="shared" si="109"/>
        <v>0</v>
      </c>
      <c r="EA105" s="10">
        <f t="shared" si="109"/>
        <v>0</v>
      </c>
      <c r="EB105" s="7">
        <f t="shared" si="109"/>
        <v>0</v>
      </c>
      <c r="EC105" s="11">
        <f t="shared" si="109"/>
        <v>0</v>
      </c>
      <c r="ED105" s="10">
        <f aca="true" t="shared" si="110" ref="ED105:FI105">SUM(ED104:ED104)</f>
        <v>0</v>
      </c>
      <c r="EE105" s="11">
        <f t="shared" si="110"/>
        <v>0</v>
      </c>
      <c r="EF105" s="10">
        <f t="shared" si="110"/>
        <v>0</v>
      </c>
      <c r="EG105" s="11">
        <f t="shared" si="110"/>
        <v>0</v>
      </c>
      <c r="EH105" s="10">
        <f t="shared" si="110"/>
        <v>0</v>
      </c>
      <c r="EI105" s="11">
        <f t="shared" si="110"/>
        <v>0</v>
      </c>
      <c r="EJ105" s="10">
        <f t="shared" si="110"/>
        <v>0</v>
      </c>
      <c r="EK105" s="11">
        <f t="shared" si="110"/>
        <v>6</v>
      </c>
      <c r="EL105" s="10">
        <f t="shared" si="110"/>
        <v>0</v>
      </c>
      <c r="EM105" s="11">
        <f t="shared" si="110"/>
        <v>0</v>
      </c>
      <c r="EN105" s="10">
        <f t="shared" si="110"/>
        <v>0</v>
      </c>
      <c r="EO105" s="7">
        <f t="shared" si="110"/>
        <v>6</v>
      </c>
      <c r="EP105" s="7">
        <f t="shared" si="110"/>
        <v>6</v>
      </c>
      <c r="EQ105" s="11">
        <f t="shared" si="110"/>
        <v>0</v>
      </c>
      <c r="ER105" s="10">
        <f t="shared" si="110"/>
        <v>0</v>
      </c>
      <c r="ES105" s="11">
        <f t="shared" si="110"/>
        <v>0</v>
      </c>
      <c r="ET105" s="10">
        <f t="shared" si="110"/>
        <v>0</v>
      </c>
      <c r="EU105" s="11">
        <f t="shared" si="110"/>
        <v>0</v>
      </c>
      <c r="EV105" s="10">
        <f t="shared" si="110"/>
        <v>0</v>
      </c>
      <c r="EW105" s="7">
        <f t="shared" si="110"/>
        <v>0</v>
      </c>
      <c r="EX105" s="11">
        <f t="shared" si="110"/>
        <v>0</v>
      </c>
      <c r="EY105" s="10">
        <f t="shared" si="110"/>
        <v>0</v>
      </c>
      <c r="EZ105" s="11">
        <f t="shared" si="110"/>
        <v>0</v>
      </c>
      <c r="FA105" s="10">
        <f t="shared" si="110"/>
        <v>0</v>
      </c>
      <c r="FB105" s="11">
        <f t="shared" si="110"/>
        <v>0</v>
      </c>
      <c r="FC105" s="10">
        <f t="shared" si="110"/>
        <v>0</v>
      </c>
      <c r="FD105" s="11">
        <f t="shared" si="110"/>
        <v>0</v>
      </c>
      <c r="FE105" s="10">
        <f t="shared" si="110"/>
        <v>0</v>
      </c>
      <c r="FF105" s="11">
        <f t="shared" si="110"/>
        <v>0</v>
      </c>
      <c r="FG105" s="10">
        <f t="shared" si="110"/>
        <v>0</v>
      </c>
      <c r="FH105" s="11">
        <f t="shared" si="110"/>
        <v>0</v>
      </c>
      <c r="FI105" s="10">
        <f t="shared" si="110"/>
        <v>0</v>
      </c>
      <c r="FJ105" s="7">
        <f aca="true" t="shared" si="111" ref="FJ105:GF105">SUM(FJ104:FJ104)</f>
        <v>0</v>
      </c>
      <c r="FK105" s="7">
        <f t="shared" si="111"/>
        <v>0</v>
      </c>
      <c r="FL105" s="11">
        <f t="shared" si="111"/>
        <v>0</v>
      </c>
      <c r="FM105" s="10">
        <f t="shared" si="111"/>
        <v>0</v>
      </c>
      <c r="FN105" s="11">
        <f t="shared" si="111"/>
        <v>0</v>
      </c>
      <c r="FO105" s="10">
        <f t="shared" si="111"/>
        <v>0</v>
      </c>
      <c r="FP105" s="11">
        <f t="shared" si="111"/>
        <v>0</v>
      </c>
      <c r="FQ105" s="10">
        <f t="shared" si="111"/>
        <v>0</v>
      </c>
      <c r="FR105" s="7">
        <f t="shared" si="111"/>
        <v>0</v>
      </c>
      <c r="FS105" s="11">
        <f t="shared" si="111"/>
        <v>0</v>
      </c>
      <c r="FT105" s="10">
        <f t="shared" si="111"/>
        <v>0</v>
      </c>
      <c r="FU105" s="11">
        <f t="shared" si="111"/>
        <v>0</v>
      </c>
      <c r="FV105" s="10">
        <f t="shared" si="111"/>
        <v>0</v>
      </c>
      <c r="FW105" s="11">
        <f t="shared" si="111"/>
        <v>0</v>
      </c>
      <c r="FX105" s="10">
        <f t="shared" si="111"/>
        <v>0</v>
      </c>
      <c r="FY105" s="11">
        <f t="shared" si="111"/>
        <v>0</v>
      </c>
      <c r="FZ105" s="10">
        <f t="shared" si="111"/>
        <v>0</v>
      </c>
      <c r="GA105" s="11">
        <f t="shared" si="111"/>
        <v>0</v>
      </c>
      <c r="GB105" s="10">
        <f t="shared" si="111"/>
        <v>0</v>
      </c>
      <c r="GC105" s="11">
        <f t="shared" si="111"/>
        <v>0</v>
      </c>
      <c r="GD105" s="10">
        <f t="shared" si="111"/>
        <v>0</v>
      </c>
      <c r="GE105" s="7">
        <f t="shared" si="111"/>
        <v>0</v>
      </c>
      <c r="GF105" s="7">
        <f t="shared" si="111"/>
        <v>0</v>
      </c>
    </row>
    <row r="106" spans="1:188" ht="19.5" customHeight="1">
      <c r="A106" s="13" t="s">
        <v>216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3"/>
      <c r="GF106" s="14"/>
    </row>
    <row r="107" spans="1:188" ht="12.75">
      <c r="A107" s="6"/>
      <c r="B107" s="6"/>
      <c r="C107" s="6"/>
      <c r="D107" s="6" t="s">
        <v>217</v>
      </c>
      <c r="E107" s="3" t="s">
        <v>218</v>
      </c>
      <c r="F107" s="6">
        <f>COUNTIF(U107:GD107,"e")</f>
        <v>0</v>
      </c>
      <c r="G107" s="6">
        <f>COUNTIF(U107:GD107,"z")</f>
        <v>1</v>
      </c>
      <c r="H107" s="6">
        <f>SUM(I107:Q107)</f>
        <v>5</v>
      </c>
      <c r="I107" s="6">
        <f>U107+AP107+BK107+CF107+DA107+DV107+EQ107+FL107</f>
        <v>5</v>
      </c>
      <c r="J107" s="6">
        <f>W107+AR107+BM107+CH107+DC107+DX107+ES107+FN107</f>
        <v>0</v>
      </c>
      <c r="K107" s="6">
        <f>Y107+AT107+BO107+CJ107+DE107+DZ107+EU107+FP107</f>
        <v>0</v>
      </c>
      <c r="L107" s="6">
        <f>AB107+AW107+BR107+CM107+DH107+EC107+EX107+FS107</f>
        <v>0</v>
      </c>
      <c r="M107" s="6">
        <f>AD107+AY107+BT107+CO107+DJ107+EE107+EZ107+FU107</f>
        <v>0</v>
      </c>
      <c r="N107" s="6">
        <f>AF107+BA107+BV107+CQ107+DL107+EG107+FB107+FW107</f>
        <v>0</v>
      </c>
      <c r="O107" s="6">
        <f>AH107+BC107+BX107+CS107+DN107+EI107+FD107+FY107</f>
        <v>0</v>
      </c>
      <c r="P107" s="6">
        <f>AJ107+BE107+BZ107+CU107+DP107+EK107+FF107+GA107</f>
        <v>0</v>
      </c>
      <c r="Q107" s="6">
        <f>AL107+BG107+CB107+CW107+DR107+EM107+FH107+GC107</f>
        <v>0</v>
      </c>
      <c r="R107" s="7">
        <f>AO107+BJ107+CE107+CZ107+DU107+EP107+FK107+GF107</f>
        <v>0</v>
      </c>
      <c r="S107" s="7">
        <f>AN107+BI107+CD107+CY107+DT107+EO107+FJ107+GE107</f>
        <v>0</v>
      </c>
      <c r="T107" s="7">
        <v>0</v>
      </c>
      <c r="U107" s="11">
        <v>5</v>
      </c>
      <c r="V107" s="10" t="s">
        <v>60</v>
      </c>
      <c r="W107" s="11"/>
      <c r="X107" s="10"/>
      <c r="Y107" s="11"/>
      <c r="Z107" s="10"/>
      <c r="AA107" s="7">
        <v>0</v>
      </c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>AA107+AN107</f>
        <v>0</v>
      </c>
      <c r="AP107" s="11"/>
      <c r="AQ107" s="10"/>
      <c r="AR107" s="11"/>
      <c r="AS107" s="10"/>
      <c r="AT107" s="11"/>
      <c r="AU107" s="10"/>
      <c r="AV107" s="7"/>
      <c r="AW107" s="11"/>
      <c r="AX107" s="10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>AV107+BI107</f>
        <v>0</v>
      </c>
      <c r="BK107" s="11"/>
      <c r="BL107" s="10"/>
      <c r="BM107" s="11"/>
      <c r="BN107" s="10"/>
      <c r="BO107" s="11"/>
      <c r="BP107" s="10"/>
      <c r="BQ107" s="7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>BQ107+CD107</f>
        <v>0</v>
      </c>
      <c r="CF107" s="11"/>
      <c r="CG107" s="10"/>
      <c r="CH107" s="11"/>
      <c r="CI107" s="10"/>
      <c r="CJ107" s="11"/>
      <c r="CK107" s="10"/>
      <c r="CL107" s="7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>CL107+CY107</f>
        <v>0</v>
      </c>
      <c r="DA107" s="11"/>
      <c r="DB107" s="10"/>
      <c r="DC107" s="11"/>
      <c r="DD107" s="10"/>
      <c r="DE107" s="11"/>
      <c r="DF107" s="10"/>
      <c r="DG107" s="7"/>
      <c r="DH107" s="11"/>
      <c r="DI107" s="10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>DG107+DT107</f>
        <v>0</v>
      </c>
      <c r="DV107" s="11"/>
      <c r="DW107" s="10"/>
      <c r="DX107" s="11"/>
      <c r="DY107" s="10"/>
      <c r="DZ107" s="11"/>
      <c r="EA107" s="10"/>
      <c r="EB107" s="7"/>
      <c r="EC107" s="11"/>
      <c r="ED107" s="10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>EB107+EO107</f>
        <v>0</v>
      </c>
      <c r="EQ107" s="11"/>
      <c r="ER107" s="10"/>
      <c r="ES107" s="11"/>
      <c r="ET107" s="10"/>
      <c r="EU107" s="11"/>
      <c r="EV107" s="10"/>
      <c r="EW107" s="7"/>
      <c r="EX107" s="11"/>
      <c r="EY107" s="10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>EW107+FJ107</f>
        <v>0</v>
      </c>
      <c r="FL107" s="11"/>
      <c r="FM107" s="10"/>
      <c r="FN107" s="11"/>
      <c r="FO107" s="10"/>
      <c r="FP107" s="11"/>
      <c r="FQ107" s="10"/>
      <c r="FR107" s="7"/>
      <c r="FS107" s="11"/>
      <c r="FT107" s="10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>FR107+GE107</f>
        <v>0</v>
      </c>
    </row>
    <row r="108" spans="1:188" ht="15.75" customHeight="1">
      <c r="A108" s="6"/>
      <c r="B108" s="6"/>
      <c r="C108" s="6"/>
      <c r="D108" s="6"/>
      <c r="E108" s="6" t="s">
        <v>87</v>
      </c>
      <c r="F108" s="6">
        <f aca="true" t="shared" si="112" ref="F108:AK108">SUM(F107:F107)</f>
        <v>0</v>
      </c>
      <c r="G108" s="6">
        <f t="shared" si="112"/>
        <v>1</v>
      </c>
      <c r="H108" s="6">
        <f t="shared" si="112"/>
        <v>5</v>
      </c>
      <c r="I108" s="6">
        <f t="shared" si="112"/>
        <v>5</v>
      </c>
      <c r="J108" s="6">
        <f t="shared" si="112"/>
        <v>0</v>
      </c>
      <c r="K108" s="6">
        <f t="shared" si="112"/>
        <v>0</v>
      </c>
      <c r="L108" s="6">
        <f t="shared" si="112"/>
        <v>0</v>
      </c>
      <c r="M108" s="6">
        <f t="shared" si="112"/>
        <v>0</v>
      </c>
      <c r="N108" s="6">
        <f t="shared" si="112"/>
        <v>0</v>
      </c>
      <c r="O108" s="6">
        <f t="shared" si="112"/>
        <v>0</v>
      </c>
      <c r="P108" s="6">
        <f t="shared" si="112"/>
        <v>0</v>
      </c>
      <c r="Q108" s="6">
        <f t="shared" si="112"/>
        <v>0</v>
      </c>
      <c r="R108" s="7">
        <f t="shared" si="112"/>
        <v>0</v>
      </c>
      <c r="S108" s="7">
        <f t="shared" si="112"/>
        <v>0</v>
      </c>
      <c r="T108" s="7">
        <f t="shared" si="112"/>
        <v>0</v>
      </c>
      <c r="U108" s="11">
        <f t="shared" si="112"/>
        <v>5</v>
      </c>
      <c r="V108" s="10">
        <f t="shared" si="112"/>
        <v>0</v>
      </c>
      <c r="W108" s="11">
        <f t="shared" si="112"/>
        <v>0</v>
      </c>
      <c r="X108" s="10">
        <f t="shared" si="112"/>
        <v>0</v>
      </c>
      <c r="Y108" s="11">
        <f t="shared" si="112"/>
        <v>0</v>
      </c>
      <c r="Z108" s="10">
        <f t="shared" si="112"/>
        <v>0</v>
      </c>
      <c r="AA108" s="7">
        <f t="shared" si="112"/>
        <v>0</v>
      </c>
      <c r="AB108" s="11">
        <f t="shared" si="112"/>
        <v>0</v>
      </c>
      <c r="AC108" s="10">
        <f t="shared" si="112"/>
        <v>0</v>
      </c>
      <c r="AD108" s="11">
        <f t="shared" si="112"/>
        <v>0</v>
      </c>
      <c r="AE108" s="10">
        <f t="shared" si="112"/>
        <v>0</v>
      </c>
      <c r="AF108" s="11">
        <f t="shared" si="112"/>
        <v>0</v>
      </c>
      <c r="AG108" s="10">
        <f t="shared" si="112"/>
        <v>0</v>
      </c>
      <c r="AH108" s="11">
        <f t="shared" si="112"/>
        <v>0</v>
      </c>
      <c r="AI108" s="10">
        <f t="shared" si="112"/>
        <v>0</v>
      </c>
      <c r="AJ108" s="11">
        <f t="shared" si="112"/>
        <v>0</v>
      </c>
      <c r="AK108" s="10">
        <f t="shared" si="112"/>
        <v>0</v>
      </c>
      <c r="AL108" s="11">
        <f aca="true" t="shared" si="113" ref="AL108:BQ108">SUM(AL107:AL107)</f>
        <v>0</v>
      </c>
      <c r="AM108" s="10">
        <f t="shared" si="113"/>
        <v>0</v>
      </c>
      <c r="AN108" s="7">
        <f t="shared" si="113"/>
        <v>0</v>
      </c>
      <c r="AO108" s="7">
        <f t="shared" si="113"/>
        <v>0</v>
      </c>
      <c r="AP108" s="11">
        <f t="shared" si="113"/>
        <v>0</v>
      </c>
      <c r="AQ108" s="10">
        <f t="shared" si="113"/>
        <v>0</v>
      </c>
      <c r="AR108" s="11">
        <f t="shared" si="113"/>
        <v>0</v>
      </c>
      <c r="AS108" s="10">
        <f t="shared" si="113"/>
        <v>0</v>
      </c>
      <c r="AT108" s="11">
        <f t="shared" si="113"/>
        <v>0</v>
      </c>
      <c r="AU108" s="10">
        <f t="shared" si="113"/>
        <v>0</v>
      </c>
      <c r="AV108" s="7">
        <f t="shared" si="113"/>
        <v>0</v>
      </c>
      <c r="AW108" s="11">
        <f t="shared" si="113"/>
        <v>0</v>
      </c>
      <c r="AX108" s="10">
        <f t="shared" si="113"/>
        <v>0</v>
      </c>
      <c r="AY108" s="11">
        <f t="shared" si="113"/>
        <v>0</v>
      </c>
      <c r="AZ108" s="10">
        <f t="shared" si="113"/>
        <v>0</v>
      </c>
      <c r="BA108" s="11">
        <f t="shared" si="113"/>
        <v>0</v>
      </c>
      <c r="BB108" s="10">
        <f t="shared" si="113"/>
        <v>0</v>
      </c>
      <c r="BC108" s="11">
        <f t="shared" si="113"/>
        <v>0</v>
      </c>
      <c r="BD108" s="10">
        <f t="shared" si="113"/>
        <v>0</v>
      </c>
      <c r="BE108" s="11">
        <f t="shared" si="113"/>
        <v>0</v>
      </c>
      <c r="BF108" s="10">
        <f t="shared" si="113"/>
        <v>0</v>
      </c>
      <c r="BG108" s="11">
        <f t="shared" si="113"/>
        <v>0</v>
      </c>
      <c r="BH108" s="10">
        <f t="shared" si="113"/>
        <v>0</v>
      </c>
      <c r="BI108" s="7">
        <f t="shared" si="113"/>
        <v>0</v>
      </c>
      <c r="BJ108" s="7">
        <f t="shared" si="113"/>
        <v>0</v>
      </c>
      <c r="BK108" s="11">
        <f t="shared" si="113"/>
        <v>0</v>
      </c>
      <c r="BL108" s="10">
        <f t="shared" si="113"/>
        <v>0</v>
      </c>
      <c r="BM108" s="11">
        <f t="shared" si="113"/>
        <v>0</v>
      </c>
      <c r="BN108" s="10">
        <f t="shared" si="113"/>
        <v>0</v>
      </c>
      <c r="BO108" s="11">
        <f t="shared" si="113"/>
        <v>0</v>
      </c>
      <c r="BP108" s="10">
        <f t="shared" si="113"/>
        <v>0</v>
      </c>
      <c r="BQ108" s="7">
        <f t="shared" si="113"/>
        <v>0</v>
      </c>
      <c r="BR108" s="11">
        <f aca="true" t="shared" si="114" ref="BR108:CW108">SUM(BR107:BR107)</f>
        <v>0</v>
      </c>
      <c r="BS108" s="10">
        <f t="shared" si="114"/>
        <v>0</v>
      </c>
      <c r="BT108" s="11">
        <f t="shared" si="114"/>
        <v>0</v>
      </c>
      <c r="BU108" s="10">
        <f t="shared" si="114"/>
        <v>0</v>
      </c>
      <c r="BV108" s="11">
        <f t="shared" si="114"/>
        <v>0</v>
      </c>
      <c r="BW108" s="10">
        <f t="shared" si="114"/>
        <v>0</v>
      </c>
      <c r="BX108" s="11">
        <f t="shared" si="114"/>
        <v>0</v>
      </c>
      <c r="BY108" s="10">
        <f t="shared" si="114"/>
        <v>0</v>
      </c>
      <c r="BZ108" s="11">
        <f t="shared" si="114"/>
        <v>0</v>
      </c>
      <c r="CA108" s="10">
        <f t="shared" si="114"/>
        <v>0</v>
      </c>
      <c r="CB108" s="11">
        <f t="shared" si="114"/>
        <v>0</v>
      </c>
      <c r="CC108" s="10">
        <f t="shared" si="114"/>
        <v>0</v>
      </c>
      <c r="CD108" s="7">
        <f t="shared" si="114"/>
        <v>0</v>
      </c>
      <c r="CE108" s="7">
        <f t="shared" si="114"/>
        <v>0</v>
      </c>
      <c r="CF108" s="11">
        <f t="shared" si="114"/>
        <v>0</v>
      </c>
      <c r="CG108" s="10">
        <f t="shared" si="114"/>
        <v>0</v>
      </c>
      <c r="CH108" s="11">
        <f t="shared" si="114"/>
        <v>0</v>
      </c>
      <c r="CI108" s="10">
        <f t="shared" si="114"/>
        <v>0</v>
      </c>
      <c r="CJ108" s="11">
        <f t="shared" si="114"/>
        <v>0</v>
      </c>
      <c r="CK108" s="10">
        <f t="shared" si="114"/>
        <v>0</v>
      </c>
      <c r="CL108" s="7">
        <f t="shared" si="114"/>
        <v>0</v>
      </c>
      <c r="CM108" s="11">
        <f t="shared" si="114"/>
        <v>0</v>
      </c>
      <c r="CN108" s="10">
        <f t="shared" si="114"/>
        <v>0</v>
      </c>
      <c r="CO108" s="11">
        <f t="shared" si="114"/>
        <v>0</v>
      </c>
      <c r="CP108" s="10">
        <f t="shared" si="114"/>
        <v>0</v>
      </c>
      <c r="CQ108" s="11">
        <f t="shared" si="114"/>
        <v>0</v>
      </c>
      <c r="CR108" s="10">
        <f t="shared" si="114"/>
        <v>0</v>
      </c>
      <c r="CS108" s="11">
        <f t="shared" si="114"/>
        <v>0</v>
      </c>
      <c r="CT108" s="10">
        <f t="shared" si="114"/>
        <v>0</v>
      </c>
      <c r="CU108" s="11">
        <f t="shared" si="114"/>
        <v>0</v>
      </c>
      <c r="CV108" s="10">
        <f t="shared" si="114"/>
        <v>0</v>
      </c>
      <c r="CW108" s="11">
        <f t="shared" si="114"/>
        <v>0</v>
      </c>
      <c r="CX108" s="10">
        <f aca="true" t="shared" si="115" ref="CX108:EC108">SUM(CX107:CX107)</f>
        <v>0</v>
      </c>
      <c r="CY108" s="7">
        <f t="shared" si="115"/>
        <v>0</v>
      </c>
      <c r="CZ108" s="7">
        <f t="shared" si="115"/>
        <v>0</v>
      </c>
      <c r="DA108" s="11">
        <f t="shared" si="115"/>
        <v>0</v>
      </c>
      <c r="DB108" s="10">
        <f t="shared" si="115"/>
        <v>0</v>
      </c>
      <c r="DC108" s="11">
        <f t="shared" si="115"/>
        <v>0</v>
      </c>
      <c r="DD108" s="10">
        <f t="shared" si="115"/>
        <v>0</v>
      </c>
      <c r="DE108" s="11">
        <f t="shared" si="115"/>
        <v>0</v>
      </c>
      <c r="DF108" s="10">
        <f t="shared" si="115"/>
        <v>0</v>
      </c>
      <c r="DG108" s="7">
        <f t="shared" si="115"/>
        <v>0</v>
      </c>
      <c r="DH108" s="11">
        <f t="shared" si="115"/>
        <v>0</v>
      </c>
      <c r="DI108" s="10">
        <f t="shared" si="115"/>
        <v>0</v>
      </c>
      <c r="DJ108" s="11">
        <f t="shared" si="115"/>
        <v>0</v>
      </c>
      <c r="DK108" s="10">
        <f t="shared" si="115"/>
        <v>0</v>
      </c>
      <c r="DL108" s="11">
        <f t="shared" si="115"/>
        <v>0</v>
      </c>
      <c r="DM108" s="10">
        <f t="shared" si="115"/>
        <v>0</v>
      </c>
      <c r="DN108" s="11">
        <f t="shared" si="115"/>
        <v>0</v>
      </c>
      <c r="DO108" s="10">
        <f t="shared" si="115"/>
        <v>0</v>
      </c>
      <c r="DP108" s="11">
        <f t="shared" si="115"/>
        <v>0</v>
      </c>
      <c r="DQ108" s="10">
        <f t="shared" si="115"/>
        <v>0</v>
      </c>
      <c r="DR108" s="11">
        <f t="shared" si="115"/>
        <v>0</v>
      </c>
      <c r="DS108" s="10">
        <f t="shared" si="115"/>
        <v>0</v>
      </c>
      <c r="DT108" s="7">
        <f t="shared" si="115"/>
        <v>0</v>
      </c>
      <c r="DU108" s="7">
        <f t="shared" si="115"/>
        <v>0</v>
      </c>
      <c r="DV108" s="11">
        <f t="shared" si="115"/>
        <v>0</v>
      </c>
      <c r="DW108" s="10">
        <f t="shared" si="115"/>
        <v>0</v>
      </c>
      <c r="DX108" s="11">
        <f t="shared" si="115"/>
        <v>0</v>
      </c>
      <c r="DY108" s="10">
        <f t="shared" si="115"/>
        <v>0</v>
      </c>
      <c r="DZ108" s="11">
        <f t="shared" si="115"/>
        <v>0</v>
      </c>
      <c r="EA108" s="10">
        <f t="shared" si="115"/>
        <v>0</v>
      </c>
      <c r="EB108" s="7">
        <f t="shared" si="115"/>
        <v>0</v>
      </c>
      <c r="EC108" s="11">
        <f t="shared" si="115"/>
        <v>0</v>
      </c>
      <c r="ED108" s="10">
        <f aca="true" t="shared" si="116" ref="ED108:FI108">SUM(ED107:ED107)</f>
        <v>0</v>
      </c>
      <c r="EE108" s="11">
        <f t="shared" si="116"/>
        <v>0</v>
      </c>
      <c r="EF108" s="10">
        <f t="shared" si="116"/>
        <v>0</v>
      </c>
      <c r="EG108" s="11">
        <f t="shared" si="116"/>
        <v>0</v>
      </c>
      <c r="EH108" s="10">
        <f t="shared" si="116"/>
        <v>0</v>
      </c>
      <c r="EI108" s="11">
        <f t="shared" si="116"/>
        <v>0</v>
      </c>
      <c r="EJ108" s="10">
        <f t="shared" si="116"/>
        <v>0</v>
      </c>
      <c r="EK108" s="11">
        <f t="shared" si="116"/>
        <v>0</v>
      </c>
      <c r="EL108" s="10">
        <f t="shared" si="116"/>
        <v>0</v>
      </c>
      <c r="EM108" s="11">
        <f t="shared" si="116"/>
        <v>0</v>
      </c>
      <c r="EN108" s="10">
        <f t="shared" si="116"/>
        <v>0</v>
      </c>
      <c r="EO108" s="7">
        <f t="shared" si="116"/>
        <v>0</v>
      </c>
      <c r="EP108" s="7">
        <f t="shared" si="116"/>
        <v>0</v>
      </c>
      <c r="EQ108" s="11">
        <f t="shared" si="116"/>
        <v>0</v>
      </c>
      <c r="ER108" s="10">
        <f t="shared" si="116"/>
        <v>0</v>
      </c>
      <c r="ES108" s="11">
        <f t="shared" si="116"/>
        <v>0</v>
      </c>
      <c r="ET108" s="10">
        <f t="shared" si="116"/>
        <v>0</v>
      </c>
      <c r="EU108" s="11">
        <f t="shared" si="116"/>
        <v>0</v>
      </c>
      <c r="EV108" s="10">
        <f t="shared" si="116"/>
        <v>0</v>
      </c>
      <c r="EW108" s="7">
        <f t="shared" si="116"/>
        <v>0</v>
      </c>
      <c r="EX108" s="11">
        <f t="shared" si="116"/>
        <v>0</v>
      </c>
      <c r="EY108" s="10">
        <f t="shared" si="116"/>
        <v>0</v>
      </c>
      <c r="EZ108" s="11">
        <f t="shared" si="116"/>
        <v>0</v>
      </c>
      <c r="FA108" s="10">
        <f t="shared" si="116"/>
        <v>0</v>
      </c>
      <c r="FB108" s="11">
        <f t="shared" si="116"/>
        <v>0</v>
      </c>
      <c r="FC108" s="10">
        <f t="shared" si="116"/>
        <v>0</v>
      </c>
      <c r="FD108" s="11">
        <f t="shared" si="116"/>
        <v>0</v>
      </c>
      <c r="FE108" s="10">
        <f t="shared" si="116"/>
        <v>0</v>
      </c>
      <c r="FF108" s="11">
        <f t="shared" si="116"/>
        <v>0</v>
      </c>
      <c r="FG108" s="10">
        <f t="shared" si="116"/>
        <v>0</v>
      </c>
      <c r="FH108" s="11">
        <f t="shared" si="116"/>
        <v>0</v>
      </c>
      <c r="FI108" s="10">
        <f t="shared" si="116"/>
        <v>0</v>
      </c>
      <c r="FJ108" s="7">
        <f aca="true" t="shared" si="117" ref="FJ108:GF108">SUM(FJ107:FJ107)</f>
        <v>0</v>
      </c>
      <c r="FK108" s="7">
        <f t="shared" si="117"/>
        <v>0</v>
      </c>
      <c r="FL108" s="11">
        <f t="shared" si="117"/>
        <v>0</v>
      </c>
      <c r="FM108" s="10">
        <f t="shared" si="117"/>
        <v>0</v>
      </c>
      <c r="FN108" s="11">
        <f t="shared" si="117"/>
        <v>0</v>
      </c>
      <c r="FO108" s="10">
        <f t="shared" si="117"/>
        <v>0</v>
      </c>
      <c r="FP108" s="11">
        <f t="shared" si="117"/>
        <v>0</v>
      </c>
      <c r="FQ108" s="10">
        <f t="shared" si="117"/>
        <v>0</v>
      </c>
      <c r="FR108" s="7">
        <f t="shared" si="117"/>
        <v>0</v>
      </c>
      <c r="FS108" s="11">
        <f t="shared" si="117"/>
        <v>0</v>
      </c>
      <c r="FT108" s="10">
        <f t="shared" si="117"/>
        <v>0</v>
      </c>
      <c r="FU108" s="11">
        <f t="shared" si="117"/>
        <v>0</v>
      </c>
      <c r="FV108" s="10">
        <f t="shared" si="117"/>
        <v>0</v>
      </c>
      <c r="FW108" s="11">
        <f t="shared" si="117"/>
        <v>0</v>
      </c>
      <c r="FX108" s="10">
        <f t="shared" si="117"/>
        <v>0</v>
      </c>
      <c r="FY108" s="11">
        <f t="shared" si="117"/>
        <v>0</v>
      </c>
      <c r="FZ108" s="10">
        <f t="shared" si="117"/>
        <v>0</v>
      </c>
      <c r="GA108" s="11">
        <f t="shared" si="117"/>
        <v>0</v>
      </c>
      <c r="GB108" s="10">
        <f t="shared" si="117"/>
        <v>0</v>
      </c>
      <c r="GC108" s="11">
        <f t="shared" si="117"/>
        <v>0</v>
      </c>
      <c r="GD108" s="10">
        <f t="shared" si="117"/>
        <v>0</v>
      </c>
      <c r="GE108" s="7">
        <f t="shared" si="117"/>
        <v>0</v>
      </c>
      <c r="GF108" s="7">
        <f t="shared" si="117"/>
        <v>0</v>
      </c>
    </row>
    <row r="109" spans="1:188" ht="19.5" customHeight="1">
      <c r="A109" s="13" t="s">
        <v>219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3"/>
      <c r="GF109" s="14"/>
    </row>
    <row r="110" spans="1:188" ht="12.75">
      <c r="A110" s="6"/>
      <c r="B110" s="6"/>
      <c r="C110" s="6"/>
      <c r="D110" s="6" t="s">
        <v>220</v>
      </c>
      <c r="E110" s="3" t="s">
        <v>221</v>
      </c>
      <c r="F110" s="6">
        <f>COUNTIF(U110:GD110,"e")</f>
        <v>0</v>
      </c>
      <c r="G110" s="6">
        <f>COUNTIF(U110:GD110,"z")</f>
        <v>1</v>
      </c>
      <c r="H110" s="6">
        <f>SUM(I110:Q110)</f>
        <v>2</v>
      </c>
      <c r="I110" s="6">
        <f>U110+AP110+BK110+CF110+DA110+DV110+EQ110+FL110</f>
        <v>2</v>
      </c>
      <c r="J110" s="6">
        <f>W110+AR110+BM110+CH110+DC110+DX110+ES110+FN110</f>
        <v>0</v>
      </c>
      <c r="K110" s="6">
        <f>Y110+AT110+BO110+CJ110+DE110+DZ110+EU110+FP110</f>
        <v>0</v>
      </c>
      <c r="L110" s="6">
        <f>AB110+AW110+BR110+CM110+DH110+EC110+EX110+FS110</f>
        <v>0</v>
      </c>
      <c r="M110" s="6">
        <f>AD110+AY110+BT110+CO110+DJ110+EE110+EZ110+FU110</f>
        <v>0</v>
      </c>
      <c r="N110" s="6">
        <f>AF110+BA110+BV110+CQ110+DL110+EG110+FB110+FW110</f>
        <v>0</v>
      </c>
      <c r="O110" s="6">
        <f>AH110+BC110+BX110+CS110+DN110+EI110+FD110+FY110</f>
        <v>0</v>
      </c>
      <c r="P110" s="6">
        <f>AJ110+BE110+BZ110+CU110+DP110+EK110+FF110+GA110</f>
        <v>0</v>
      </c>
      <c r="Q110" s="6">
        <f>AL110+BG110+CB110+CW110+DR110+EM110+FH110+GC110</f>
        <v>0</v>
      </c>
      <c r="R110" s="7">
        <f>AO110+BJ110+CE110+CZ110+DU110+EP110+FK110+GF110</f>
        <v>0</v>
      </c>
      <c r="S110" s="7">
        <f>AN110+BI110+CD110+CY110+DT110+EO110+FJ110+GE110</f>
        <v>0</v>
      </c>
      <c r="T110" s="7">
        <v>0</v>
      </c>
      <c r="U110" s="11"/>
      <c r="V110" s="10"/>
      <c r="W110" s="11"/>
      <c r="X110" s="10"/>
      <c r="Y110" s="11"/>
      <c r="Z110" s="10"/>
      <c r="AA110" s="7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>AA110+AN110</f>
        <v>0</v>
      </c>
      <c r="AP110" s="11"/>
      <c r="AQ110" s="10"/>
      <c r="AR110" s="11"/>
      <c r="AS110" s="10"/>
      <c r="AT110" s="11"/>
      <c r="AU110" s="10"/>
      <c r="AV110" s="7"/>
      <c r="AW110" s="11"/>
      <c r="AX110" s="10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>AV110+BI110</f>
        <v>0</v>
      </c>
      <c r="BK110" s="11"/>
      <c r="BL110" s="10"/>
      <c r="BM110" s="11"/>
      <c r="BN110" s="10"/>
      <c r="BO110" s="11"/>
      <c r="BP110" s="10"/>
      <c r="BQ110" s="7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>BQ110+CD110</f>
        <v>0</v>
      </c>
      <c r="CF110" s="11">
        <v>2</v>
      </c>
      <c r="CG110" s="10" t="s">
        <v>60</v>
      </c>
      <c r="CH110" s="11"/>
      <c r="CI110" s="10"/>
      <c r="CJ110" s="11"/>
      <c r="CK110" s="10"/>
      <c r="CL110" s="7">
        <v>0</v>
      </c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>CL110+CY110</f>
        <v>0</v>
      </c>
      <c r="DA110" s="11"/>
      <c r="DB110" s="10"/>
      <c r="DC110" s="11"/>
      <c r="DD110" s="10"/>
      <c r="DE110" s="11"/>
      <c r="DF110" s="10"/>
      <c r="DG110" s="7"/>
      <c r="DH110" s="11"/>
      <c r="DI110" s="10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>DG110+DT110</f>
        <v>0</v>
      </c>
      <c r="DV110" s="11"/>
      <c r="DW110" s="10"/>
      <c r="DX110" s="11"/>
      <c r="DY110" s="10"/>
      <c r="DZ110" s="11"/>
      <c r="EA110" s="10"/>
      <c r="EB110" s="7"/>
      <c r="EC110" s="11"/>
      <c r="ED110" s="10"/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>EB110+EO110</f>
        <v>0</v>
      </c>
      <c r="EQ110" s="11"/>
      <c r="ER110" s="10"/>
      <c r="ES110" s="11"/>
      <c r="ET110" s="10"/>
      <c r="EU110" s="11"/>
      <c r="EV110" s="10"/>
      <c r="EW110" s="7"/>
      <c r="EX110" s="11"/>
      <c r="EY110" s="10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>EW110+FJ110</f>
        <v>0</v>
      </c>
      <c r="FL110" s="11"/>
      <c r="FM110" s="10"/>
      <c r="FN110" s="11"/>
      <c r="FO110" s="10"/>
      <c r="FP110" s="11"/>
      <c r="FQ110" s="10"/>
      <c r="FR110" s="7"/>
      <c r="FS110" s="11"/>
      <c r="FT110" s="10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>FR110+GE110</f>
        <v>0</v>
      </c>
    </row>
    <row r="111" spans="1:188" ht="12.75">
      <c r="A111" s="6"/>
      <c r="B111" s="6"/>
      <c r="C111" s="6"/>
      <c r="D111" s="6" t="s">
        <v>222</v>
      </c>
      <c r="E111" s="3" t="s">
        <v>223</v>
      </c>
      <c r="F111" s="6">
        <f>COUNTIF(U111:GD111,"e")</f>
        <v>0</v>
      </c>
      <c r="G111" s="6">
        <f>COUNTIF(U111:GD111,"z")</f>
        <v>1</v>
      </c>
      <c r="H111" s="6">
        <f>SUM(I111:Q111)</f>
        <v>5</v>
      </c>
      <c r="I111" s="6">
        <f>U111+AP111+BK111+CF111+DA111+DV111+EQ111+FL111</f>
        <v>0</v>
      </c>
      <c r="J111" s="6">
        <f>W111+AR111+BM111+CH111+DC111+DX111+ES111+FN111</f>
        <v>5</v>
      </c>
      <c r="K111" s="6">
        <f>Y111+AT111+BO111+CJ111+DE111+DZ111+EU111+FP111</f>
        <v>0</v>
      </c>
      <c r="L111" s="6">
        <f>AB111+AW111+BR111+CM111+DH111+EC111+EX111+FS111</f>
        <v>0</v>
      </c>
      <c r="M111" s="6">
        <f>AD111+AY111+BT111+CO111+DJ111+EE111+EZ111+FU111</f>
        <v>0</v>
      </c>
      <c r="N111" s="6">
        <f>AF111+BA111+BV111+CQ111+DL111+EG111+FB111+FW111</f>
        <v>0</v>
      </c>
      <c r="O111" s="6">
        <f>AH111+BC111+BX111+CS111+DN111+EI111+FD111+FY111</f>
        <v>0</v>
      </c>
      <c r="P111" s="6">
        <f>AJ111+BE111+BZ111+CU111+DP111+EK111+FF111+GA111</f>
        <v>0</v>
      </c>
      <c r="Q111" s="6">
        <f>AL111+BG111+CB111+CW111+DR111+EM111+FH111+GC111</f>
        <v>0</v>
      </c>
      <c r="R111" s="7">
        <f>AO111+BJ111+CE111+CZ111+DU111+EP111+FK111+GF111</f>
        <v>0</v>
      </c>
      <c r="S111" s="7">
        <f>AN111+BI111+CD111+CY111+DT111+EO111+FJ111+GE111</f>
        <v>0</v>
      </c>
      <c r="T111" s="7">
        <v>0</v>
      </c>
      <c r="U111" s="11"/>
      <c r="V111" s="10"/>
      <c r="W111" s="11">
        <v>5</v>
      </c>
      <c r="X111" s="10" t="s">
        <v>60</v>
      </c>
      <c r="Y111" s="11"/>
      <c r="Z111" s="10"/>
      <c r="AA111" s="7">
        <v>0</v>
      </c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>AA111+AN111</f>
        <v>0</v>
      </c>
      <c r="AP111" s="11"/>
      <c r="AQ111" s="10"/>
      <c r="AR111" s="11"/>
      <c r="AS111" s="10"/>
      <c r="AT111" s="11"/>
      <c r="AU111" s="10"/>
      <c r="AV111" s="7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>AV111+BI111</f>
        <v>0</v>
      </c>
      <c r="BK111" s="11"/>
      <c r="BL111" s="10"/>
      <c r="BM111" s="11"/>
      <c r="BN111" s="10"/>
      <c r="BO111" s="11"/>
      <c r="BP111" s="10"/>
      <c r="BQ111" s="7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>BQ111+CD111</f>
        <v>0</v>
      </c>
      <c r="CF111" s="11"/>
      <c r="CG111" s="10"/>
      <c r="CH111" s="11"/>
      <c r="CI111" s="10"/>
      <c r="CJ111" s="11"/>
      <c r="CK111" s="10"/>
      <c r="CL111" s="7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>CL111+CY111</f>
        <v>0</v>
      </c>
      <c r="DA111" s="11"/>
      <c r="DB111" s="10"/>
      <c r="DC111" s="11"/>
      <c r="DD111" s="10"/>
      <c r="DE111" s="11"/>
      <c r="DF111" s="10"/>
      <c r="DG111" s="7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>DG111+DT111</f>
        <v>0</v>
      </c>
      <c r="DV111" s="11"/>
      <c r="DW111" s="10"/>
      <c r="DX111" s="11"/>
      <c r="DY111" s="10"/>
      <c r="DZ111" s="11"/>
      <c r="EA111" s="10"/>
      <c r="EB111" s="7"/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>EB111+EO111</f>
        <v>0</v>
      </c>
      <c r="EQ111" s="11"/>
      <c r="ER111" s="10"/>
      <c r="ES111" s="11"/>
      <c r="ET111" s="10"/>
      <c r="EU111" s="11"/>
      <c r="EV111" s="10"/>
      <c r="EW111" s="7"/>
      <c r="EX111" s="11"/>
      <c r="EY111" s="10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>EW111+FJ111</f>
        <v>0</v>
      </c>
      <c r="FL111" s="11"/>
      <c r="FM111" s="10"/>
      <c r="FN111" s="11"/>
      <c r="FO111" s="10"/>
      <c r="FP111" s="11"/>
      <c r="FQ111" s="10"/>
      <c r="FR111" s="7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>FR111+GE111</f>
        <v>0</v>
      </c>
    </row>
    <row r="112" spans="1:188" ht="15.75" customHeight="1">
      <c r="A112" s="6"/>
      <c r="B112" s="6"/>
      <c r="C112" s="6"/>
      <c r="D112" s="6"/>
      <c r="E112" s="6" t="s">
        <v>87</v>
      </c>
      <c r="F112" s="6">
        <f aca="true" t="shared" si="118" ref="F112:AK112">SUM(F110:F111)</f>
        <v>0</v>
      </c>
      <c r="G112" s="6">
        <f t="shared" si="118"/>
        <v>2</v>
      </c>
      <c r="H112" s="6">
        <f t="shared" si="118"/>
        <v>7</v>
      </c>
      <c r="I112" s="6">
        <f t="shared" si="118"/>
        <v>2</v>
      </c>
      <c r="J112" s="6">
        <f t="shared" si="118"/>
        <v>5</v>
      </c>
      <c r="K112" s="6">
        <f t="shared" si="118"/>
        <v>0</v>
      </c>
      <c r="L112" s="6">
        <f t="shared" si="118"/>
        <v>0</v>
      </c>
      <c r="M112" s="6">
        <f t="shared" si="118"/>
        <v>0</v>
      </c>
      <c r="N112" s="6">
        <f t="shared" si="118"/>
        <v>0</v>
      </c>
      <c r="O112" s="6">
        <f t="shared" si="118"/>
        <v>0</v>
      </c>
      <c r="P112" s="6">
        <f t="shared" si="118"/>
        <v>0</v>
      </c>
      <c r="Q112" s="6">
        <f t="shared" si="118"/>
        <v>0</v>
      </c>
      <c r="R112" s="7">
        <f t="shared" si="118"/>
        <v>0</v>
      </c>
      <c r="S112" s="7">
        <f t="shared" si="118"/>
        <v>0</v>
      </c>
      <c r="T112" s="7">
        <f t="shared" si="118"/>
        <v>0</v>
      </c>
      <c r="U112" s="11">
        <f t="shared" si="118"/>
        <v>0</v>
      </c>
      <c r="V112" s="10">
        <f t="shared" si="118"/>
        <v>0</v>
      </c>
      <c r="W112" s="11">
        <f t="shared" si="118"/>
        <v>5</v>
      </c>
      <c r="X112" s="10">
        <f t="shared" si="118"/>
        <v>0</v>
      </c>
      <c r="Y112" s="11">
        <f t="shared" si="118"/>
        <v>0</v>
      </c>
      <c r="Z112" s="10">
        <f t="shared" si="118"/>
        <v>0</v>
      </c>
      <c r="AA112" s="7">
        <f t="shared" si="118"/>
        <v>0</v>
      </c>
      <c r="AB112" s="11">
        <f t="shared" si="118"/>
        <v>0</v>
      </c>
      <c r="AC112" s="10">
        <f t="shared" si="118"/>
        <v>0</v>
      </c>
      <c r="AD112" s="11">
        <f t="shared" si="118"/>
        <v>0</v>
      </c>
      <c r="AE112" s="10">
        <f t="shared" si="118"/>
        <v>0</v>
      </c>
      <c r="AF112" s="11">
        <f t="shared" si="118"/>
        <v>0</v>
      </c>
      <c r="AG112" s="10">
        <f t="shared" si="118"/>
        <v>0</v>
      </c>
      <c r="AH112" s="11">
        <f t="shared" si="118"/>
        <v>0</v>
      </c>
      <c r="AI112" s="10">
        <f t="shared" si="118"/>
        <v>0</v>
      </c>
      <c r="AJ112" s="11">
        <f t="shared" si="118"/>
        <v>0</v>
      </c>
      <c r="AK112" s="10">
        <f t="shared" si="118"/>
        <v>0</v>
      </c>
      <c r="AL112" s="11">
        <f aca="true" t="shared" si="119" ref="AL112:BQ112">SUM(AL110:AL111)</f>
        <v>0</v>
      </c>
      <c r="AM112" s="10">
        <f t="shared" si="119"/>
        <v>0</v>
      </c>
      <c r="AN112" s="7">
        <f t="shared" si="119"/>
        <v>0</v>
      </c>
      <c r="AO112" s="7">
        <f t="shared" si="119"/>
        <v>0</v>
      </c>
      <c r="AP112" s="11">
        <f t="shared" si="119"/>
        <v>0</v>
      </c>
      <c r="AQ112" s="10">
        <f t="shared" si="119"/>
        <v>0</v>
      </c>
      <c r="AR112" s="11">
        <f t="shared" si="119"/>
        <v>0</v>
      </c>
      <c r="AS112" s="10">
        <f t="shared" si="119"/>
        <v>0</v>
      </c>
      <c r="AT112" s="11">
        <f t="shared" si="119"/>
        <v>0</v>
      </c>
      <c r="AU112" s="10">
        <f t="shared" si="119"/>
        <v>0</v>
      </c>
      <c r="AV112" s="7">
        <f t="shared" si="119"/>
        <v>0</v>
      </c>
      <c r="AW112" s="11">
        <f t="shared" si="119"/>
        <v>0</v>
      </c>
      <c r="AX112" s="10">
        <f t="shared" si="119"/>
        <v>0</v>
      </c>
      <c r="AY112" s="11">
        <f t="shared" si="119"/>
        <v>0</v>
      </c>
      <c r="AZ112" s="10">
        <f t="shared" si="119"/>
        <v>0</v>
      </c>
      <c r="BA112" s="11">
        <f t="shared" si="119"/>
        <v>0</v>
      </c>
      <c r="BB112" s="10">
        <f t="shared" si="119"/>
        <v>0</v>
      </c>
      <c r="BC112" s="11">
        <f t="shared" si="119"/>
        <v>0</v>
      </c>
      <c r="BD112" s="10">
        <f t="shared" si="119"/>
        <v>0</v>
      </c>
      <c r="BE112" s="11">
        <f t="shared" si="119"/>
        <v>0</v>
      </c>
      <c r="BF112" s="10">
        <f t="shared" si="119"/>
        <v>0</v>
      </c>
      <c r="BG112" s="11">
        <f t="shared" si="119"/>
        <v>0</v>
      </c>
      <c r="BH112" s="10">
        <f t="shared" si="119"/>
        <v>0</v>
      </c>
      <c r="BI112" s="7">
        <f t="shared" si="119"/>
        <v>0</v>
      </c>
      <c r="BJ112" s="7">
        <f t="shared" si="119"/>
        <v>0</v>
      </c>
      <c r="BK112" s="11">
        <f t="shared" si="119"/>
        <v>0</v>
      </c>
      <c r="BL112" s="10">
        <f t="shared" si="119"/>
        <v>0</v>
      </c>
      <c r="BM112" s="11">
        <f t="shared" si="119"/>
        <v>0</v>
      </c>
      <c r="BN112" s="10">
        <f t="shared" si="119"/>
        <v>0</v>
      </c>
      <c r="BO112" s="11">
        <f t="shared" si="119"/>
        <v>0</v>
      </c>
      <c r="BP112" s="10">
        <f t="shared" si="119"/>
        <v>0</v>
      </c>
      <c r="BQ112" s="7">
        <f t="shared" si="119"/>
        <v>0</v>
      </c>
      <c r="BR112" s="11">
        <f aca="true" t="shared" si="120" ref="BR112:CW112">SUM(BR110:BR111)</f>
        <v>0</v>
      </c>
      <c r="BS112" s="10">
        <f t="shared" si="120"/>
        <v>0</v>
      </c>
      <c r="BT112" s="11">
        <f t="shared" si="120"/>
        <v>0</v>
      </c>
      <c r="BU112" s="10">
        <f t="shared" si="120"/>
        <v>0</v>
      </c>
      <c r="BV112" s="11">
        <f t="shared" si="120"/>
        <v>0</v>
      </c>
      <c r="BW112" s="10">
        <f t="shared" si="120"/>
        <v>0</v>
      </c>
      <c r="BX112" s="11">
        <f t="shared" si="120"/>
        <v>0</v>
      </c>
      <c r="BY112" s="10">
        <f t="shared" si="120"/>
        <v>0</v>
      </c>
      <c r="BZ112" s="11">
        <f t="shared" si="120"/>
        <v>0</v>
      </c>
      <c r="CA112" s="10">
        <f t="shared" si="120"/>
        <v>0</v>
      </c>
      <c r="CB112" s="11">
        <f t="shared" si="120"/>
        <v>0</v>
      </c>
      <c r="CC112" s="10">
        <f t="shared" si="120"/>
        <v>0</v>
      </c>
      <c r="CD112" s="7">
        <f t="shared" si="120"/>
        <v>0</v>
      </c>
      <c r="CE112" s="7">
        <f t="shared" si="120"/>
        <v>0</v>
      </c>
      <c r="CF112" s="11">
        <f t="shared" si="120"/>
        <v>2</v>
      </c>
      <c r="CG112" s="10">
        <f t="shared" si="120"/>
        <v>0</v>
      </c>
      <c r="CH112" s="11">
        <f t="shared" si="120"/>
        <v>0</v>
      </c>
      <c r="CI112" s="10">
        <f t="shared" si="120"/>
        <v>0</v>
      </c>
      <c r="CJ112" s="11">
        <f t="shared" si="120"/>
        <v>0</v>
      </c>
      <c r="CK112" s="10">
        <f t="shared" si="120"/>
        <v>0</v>
      </c>
      <c r="CL112" s="7">
        <f t="shared" si="120"/>
        <v>0</v>
      </c>
      <c r="CM112" s="11">
        <f t="shared" si="120"/>
        <v>0</v>
      </c>
      <c r="CN112" s="10">
        <f t="shared" si="120"/>
        <v>0</v>
      </c>
      <c r="CO112" s="11">
        <f t="shared" si="120"/>
        <v>0</v>
      </c>
      <c r="CP112" s="10">
        <f t="shared" si="120"/>
        <v>0</v>
      </c>
      <c r="CQ112" s="11">
        <f t="shared" si="120"/>
        <v>0</v>
      </c>
      <c r="CR112" s="10">
        <f t="shared" si="120"/>
        <v>0</v>
      </c>
      <c r="CS112" s="11">
        <f t="shared" si="120"/>
        <v>0</v>
      </c>
      <c r="CT112" s="10">
        <f t="shared" si="120"/>
        <v>0</v>
      </c>
      <c r="CU112" s="11">
        <f t="shared" si="120"/>
        <v>0</v>
      </c>
      <c r="CV112" s="10">
        <f t="shared" si="120"/>
        <v>0</v>
      </c>
      <c r="CW112" s="11">
        <f t="shared" si="120"/>
        <v>0</v>
      </c>
      <c r="CX112" s="10">
        <f aca="true" t="shared" si="121" ref="CX112:EC112">SUM(CX110:CX111)</f>
        <v>0</v>
      </c>
      <c r="CY112" s="7">
        <f t="shared" si="121"/>
        <v>0</v>
      </c>
      <c r="CZ112" s="7">
        <f t="shared" si="121"/>
        <v>0</v>
      </c>
      <c r="DA112" s="11">
        <f t="shared" si="121"/>
        <v>0</v>
      </c>
      <c r="DB112" s="10">
        <f t="shared" si="121"/>
        <v>0</v>
      </c>
      <c r="DC112" s="11">
        <f t="shared" si="121"/>
        <v>0</v>
      </c>
      <c r="DD112" s="10">
        <f t="shared" si="121"/>
        <v>0</v>
      </c>
      <c r="DE112" s="11">
        <f t="shared" si="121"/>
        <v>0</v>
      </c>
      <c r="DF112" s="10">
        <f t="shared" si="121"/>
        <v>0</v>
      </c>
      <c r="DG112" s="7">
        <f t="shared" si="121"/>
        <v>0</v>
      </c>
      <c r="DH112" s="11">
        <f t="shared" si="121"/>
        <v>0</v>
      </c>
      <c r="DI112" s="10">
        <f t="shared" si="121"/>
        <v>0</v>
      </c>
      <c r="DJ112" s="11">
        <f t="shared" si="121"/>
        <v>0</v>
      </c>
      <c r="DK112" s="10">
        <f t="shared" si="121"/>
        <v>0</v>
      </c>
      <c r="DL112" s="11">
        <f t="shared" si="121"/>
        <v>0</v>
      </c>
      <c r="DM112" s="10">
        <f t="shared" si="121"/>
        <v>0</v>
      </c>
      <c r="DN112" s="11">
        <f t="shared" si="121"/>
        <v>0</v>
      </c>
      <c r="DO112" s="10">
        <f t="shared" si="121"/>
        <v>0</v>
      </c>
      <c r="DP112" s="11">
        <f t="shared" si="121"/>
        <v>0</v>
      </c>
      <c r="DQ112" s="10">
        <f t="shared" si="121"/>
        <v>0</v>
      </c>
      <c r="DR112" s="11">
        <f t="shared" si="121"/>
        <v>0</v>
      </c>
      <c r="DS112" s="10">
        <f t="shared" si="121"/>
        <v>0</v>
      </c>
      <c r="DT112" s="7">
        <f t="shared" si="121"/>
        <v>0</v>
      </c>
      <c r="DU112" s="7">
        <f t="shared" si="121"/>
        <v>0</v>
      </c>
      <c r="DV112" s="11">
        <f t="shared" si="121"/>
        <v>0</v>
      </c>
      <c r="DW112" s="10">
        <f t="shared" si="121"/>
        <v>0</v>
      </c>
      <c r="DX112" s="11">
        <f t="shared" si="121"/>
        <v>0</v>
      </c>
      <c r="DY112" s="10">
        <f t="shared" si="121"/>
        <v>0</v>
      </c>
      <c r="DZ112" s="11">
        <f t="shared" si="121"/>
        <v>0</v>
      </c>
      <c r="EA112" s="10">
        <f t="shared" si="121"/>
        <v>0</v>
      </c>
      <c r="EB112" s="7">
        <f t="shared" si="121"/>
        <v>0</v>
      </c>
      <c r="EC112" s="11">
        <f t="shared" si="121"/>
        <v>0</v>
      </c>
      <c r="ED112" s="10">
        <f aca="true" t="shared" si="122" ref="ED112:FI112">SUM(ED110:ED111)</f>
        <v>0</v>
      </c>
      <c r="EE112" s="11">
        <f t="shared" si="122"/>
        <v>0</v>
      </c>
      <c r="EF112" s="10">
        <f t="shared" si="122"/>
        <v>0</v>
      </c>
      <c r="EG112" s="11">
        <f t="shared" si="122"/>
        <v>0</v>
      </c>
      <c r="EH112" s="10">
        <f t="shared" si="122"/>
        <v>0</v>
      </c>
      <c r="EI112" s="11">
        <f t="shared" si="122"/>
        <v>0</v>
      </c>
      <c r="EJ112" s="10">
        <f t="shared" si="122"/>
        <v>0</v>
      </c>
      <c r="EK112" s="11">
        <f t="shared" si="122"/>
        <v>0</v>
      </c>
      <c r="EL112" s="10">
        <f t="shared" si="122"/>
        <v>0</v>
      </c>
      <c r="EM112" s="11">
        <f t="shared" si="122"/>
        <v>0</v>
      </c>
      <c r="EN112" s="10">
        <f t="shared" si="122"/>
        <v>0</v>
      </c>
      <c r="EO112" s="7">
        <f t="shared" si="122"/>
        <v>0</v>
      </c>
      <c r="EP112" s="7">
        <f t="shared" si="122"/>
        <v>0</v>
      </c>
      <c r="EQ112" s="11">
        <f t="shared" si="122"/>
        <v>0</v>
      </c>
      <c r="ER112" s="10">
        <f t="shared" si="122"/>
        <v>0</v>
      </c>
      <c r="ES112" s="11">
        <f t="shared" si="122"/>
        <v>0</v>
      </c>
      <c r="ET112" s="10">
        <f t="shared" si="122"/>
        <v>0</v>
      </c>
      <c r="EU112" s="11">
        <f t="shared" si="122"/>
        <v>0</v>
      </c>
      <c r="EV112" s="10">
        <f t="shared" si="122"/>
        <v>0</v>
      </c>
      <c r="EW112" s="7">
        <f t="shared" si="122"/>
        <v>0</v>
      </c>
      <c r="EX112" s="11">
        <f t="shared" si="122"/>
        <v>0</v>
      </c>
      <c r="EY112" s="10">
        <f t="shared" si="122"/>
        <v>0</v>
      </c>
      <c r="EZ112" s="11">
        <f t="shared" si="122"/>
        <v>0</v>
      </c>
      <c r="FA112" s="10">
        <f t="shared" si="122"/>
        <v>0</v>
      </c>
      <c r="FB112" s="11">
        <f t="shared" si="122"/>
        <v>0</v>
      </c>
      <c r="FC112" s="10">
        <f t="shared" si="122"/>
        <v>0</v>
      </c>
      <c r="FD112" s="11">
        <f t="shared" si="122"/>
        <v>0</v>
      </c>
      <c r="FE112" s="10">
        <f t="shared" si="122"/>
        <v>0</v>
      </c>
      <c r="FF112" s="11">
        <f t="shared" si="122"/>
        <v>0</v>
      </c>
      <c r="FG112" s="10">
        <f t="shared" si="122"/>
        <v>0</v>
      </c>
      <c r="FH112" s="11">
        <f t="shared" si="122"/>
        <v>0</v>
      </c>
      <c r="FI112" s="10">
        <f t="shared" si="122"/>
        <v>0</v>
      </c>
      <c r="FJ112" s="7">
        <f aca="true" t="shared" si="123" ref="FJ112:GF112">SUM(FJ110:FJ111)</f>
        <v>0</v>
      </c>
      <c r="FK112" s="7">
        <f t="shared" si="123"/>
        <v>0</v>
      </c>
      <c r="FL112" s="11">
        <f t="shared" si="123"/>
        <v>0</v>
      </c>
      <c r="FM112" s="10">
        <f t="shared" si="123"/>
        <v>0</v>
      </c>
      <c r="FN112" s="11">
        <f t="shared" si="123"/>
        <v>0</v>
      </c>
      <c r="FO112" s="10">
        <f t="shared" si="123"/>
        <v>0</v>
      </c>
      <c r="FP112" s="11">
        <f t="shared" si="123"/>
        <v>0</v>
      </c>
      <c r="FQ112" s="10">
        <f t="shared" si="123"/>
        <v>0</v>
      </c>
      <c r="FR112" s="7">
        <f t="shared" si="123"/>
        <v>0</v>
      </c>
      <c r="FS112" s="11">
        <f t="shared" si="123"/>
        <v>0</v>
      </c>
      <c r="FT112" s="10">
        <f t="shared" si="123"/>
        <v>0</v>
      </c>
      <c r="FU112" s="11">
        <f t="shared" si="123"/>
        <v>0</v>
      </c>
      <c r="FV112" s="10">
        <f t="shared" si="123"/>
        <v>0</v>
      </c>
      <c r="FW112" s="11">
        <f t="shared" si="123"/>
        <v>0</v>
      </c>
      <c r="FX112" s="10">
        <f t="shared" si="123"/>
        <v>0</v>
      </c>
      <c r="FY112" s="11">
        <f t="shared" si="123"/>
        <v>0</v>
      </c>
      <c r="FZ112" s="10">
        <f t="shared" si="123"/>
        <v>0</v>
      </c>
      <c r="GA112" s="11">
        <f t="shared" si="123"/>
        <v>0</v>
      </c>
      <c r="GB112" s="10">
        <f t="shared" si="123"/>
        <v>0</v>
      </c>
      <c r="GC112" s="11">
        <f t="shared" si="123"/>
        <v>0</v>
      </c>
      <c r="GD112" s="10">
        <f t="shared" si="123"/>
        <v>0</v>
      </c>
      <c r="GE112" s="7">
        <f t="shared" si="123"/>
        <v>0</v>
      </c>
      <c r="GF112" s="7">
        <f t="shared" si="123"/>
        <v>0</v>
      </c>
    </row>
    <row r="113" spans="1:188" ht="19.5" customHeight="1">
      <c r="A113" s="13" t="s">
        <v>224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3"/>
      <c r="GF113" s="14"/>
    </row>
    <row r="114" spans="1:188" ht="12.75">
      <c r="A114" s="6"/>
      <c r="B114" s="6"/>
      <c r="C114" s="6"/>
      <c r="D114" s="6" t="s">
        <v>225</v>
      </c>
      <c r="E114" s="3" t="s">
        <v>226</v>
      </c>
      <c r="F114" s="6">
        <f>COUNTIF(U114:GD114,"e")</f>
        <v>0</v>
      </c>
      <c r="G114" s="6">
        <f>COUNTIF(U114:GD114,"z")</f>
        <v>2</v>
      </c>
      <c r="H114" s="6">
        <f>SUM(I114:Q114)</f>
        <v>30</v>
      </c>
      <c r="I114" s="6">
        <f>U114+AP114+BK114+CF114+DA114+DV114+EQ114+FL114</f>
        <v>0</v>
      </c>
      <c r="J114" s="6">
        <f>W114+AR114+BM114+CH114+DC114+DX114+ES114+FN114</f>
        <v>15</v>
      </c>
      <c r="K114" s="6">
        <f>Y114+AT114+BO114+CJ114+DE114+DZ114+EU114+FP114</f>
        <v>0</v>
      </c>
      <c r="L114" s="6">
        <f>AB114+AW114+BR114+CM114+DH114+EC114+EX114+FS114</f>
        <v>0</v>
      </c>
      <c r="M114" s="6">
        <f>AD114+AY114+BT114+CO114+DJ114+EE114+EZ114+FU114</f>
        <v>15</v>
      </c>
      <c r="N114" s="6">
        <f>AF114+BA114+BV114+CQ114+DL114+EG114+FB114+FW114</f>
        <v>0</v>
      </c>
      <c r="O114" s="6">
        <f>AH114+BC114+BX114+CS114+DN114+EI114+FD114+FY114</f>
        <v>0</v>
      </c>
      <c r="P114" s="6">
        <f>AJ114+BE114+BZ114+CU114+DP114+EK114+FF114+GA114</f>
        <v>0</v>
      </c>
      <c r="Q114" s="6">
        <f>AL114+BG114+CB114+CW114+DR114+EM114+FH114+GC114</f>
        <v>0</v>
      </c>
      <c r="R114" s="7">
        <f>AO114+BJ114+CE114+CZ114+DU114+EP114+FK114+GF114</f>
        <v>0</v>
      </c>
      <c r="S114" s="7">
        <f>AN114+BI114+CD114+CY114+DT114+EO114+FJ114+GE114</f>
        <v>0</v>
      </c>
      <c r="T114" s="7">
        <v>0</v>
      </c>
      <c r="U114" s="11"/>
      <c r="V114" s="10"/>
      <c r="W114" s="11">
        <v>15</v>
      </c>
      <c r="X114" s="10" t="s">
        <v>60</v>
      </c>
      <c r="Y114" s="11"/>
      <c r="Z114" s="10"/>
      <c r="AA114" s="7">
        <v>0</v>
      </c>
      <c r="AB114" s="11"/>
      <c r="AC114" s="10"/>
      <c r="AD114" s="11">
        <v>15</v>
      </c>
      <c r="AE114" s="10" t="s">
        <v>60</v>
      </c>
      <c r="AF114" s="11"/>
      <c r="AG114" s="10"/>
      <c r="AH114" s="11"/>
      <c r="AI114" s="10"/>
      <c r="AJ114" s="11"/>
      <c r="AK114" s="10"/>
      <c r="AL114" s="11"/>
      <c r="AM114" s="10"/>
      <c r="AN114" s="7">
        <v>0</v>
      </c>
      <c r="AO114" s="7">
        <f>AA114+AN114</f>
        <v>0</v>
      </c>
      <c r="AP114" s="11"/>
      <c r="AQ114" s="10"/>
      <c r="AR114" s="11"/>
      <c r="AS114" s="10"/>
      <c r="AT114" s="11"/>
      <c r="AU114" s="10"/>
      <c r="AV114" s="7"/>
      <c r="AW114" s="11"/>
      <c r="AX114" s="10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>AV114+BI114</f>
        <v>0</v>
      </c>
      <c r="BK114" s="11"/>
      <c r="BL114" s="10"/>
      <c r="BM114" s="11"/>
      <c r="BN114" s="10"/>
      <c r="BO114" s="11"/>
      <c r="BP114" s="10"/>
      <c r="BQ114" s="7"/>
      <c r="BR114" s="11"/>
      <c r="BS114" s="10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>BQ114+CD114</f>
        <v>0</v>
      </c>
      <c r="CF114" s="11"/>
      <c r="CG114" s="10"/>
      <c r="CH114" s="11"/>
      <c r="CI114" s="10"/>
      <c r="CJ114" s="11"/>
      <c r="CK114" s="10"/>
      <c r="CL114" s="7"/>
      <c r="CM114" s="11"/>
      <c r="CN114" s="10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>CL114+CY114</f>
        <v>0</v>
      </c>
      <c r="DA114" s="11"/>
      <c r="DB114" s="10"/>
      <c r="DC114" s="11"/>
      <c r="DD114" s="10"/>
      <c r="DE114" s="11"/>
      <c r="DF114" s="10"/>
      <c r="DG114" s="7"/>
      <c r="DH114" s="11"/>
      <c r="DI114" s="10"/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/>
      <c r="DU114" s="7">
        <f>DG114+DT114</f>
        <v>0</v>
      </c>
      <c r="DV114" s="11"/>
      <c r="DW114" s="10"/>
      <c r="DX114" s="11"/>
      <c r="DY114" s="10"/>
      <c r="DZ114" s="11"/>
      <c r="EA114" s="10"/>
      <c r="EB114" s="7"/>
      <c r="EC114" s="11"/>
      <c r="ED114" s="10"/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>EB114+EO114</f>
        <v>0</v>
      </c>
      <c r="EQ114" s="11"/>
      <c r="ER114" s="10"/>
      <c r="ES114" s="11"/>
      <c r="ET114" s="10"/>
      <c r="EU114" s="11"/>
      <c r="EV114" s="10"/>
      <c r="EW114" s="7"/>
      <c r="EX114" s="11"/>
      <c r="EY114" s="10"/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7"/>
      <c r="FK114" s="7">
        <f>EW114+FJ114</f>
        <v>0</v>
      </c>
      <c r="FL114" s="11"/>
      <c r="FM114" s="10"/>
      <c r="FN114" s="11"/>
      <c r="FO114" s="10"/>
      <c r="FP114" s="11"/>
      <c r="FQ114" s="10"/>
      <c r="FR114" s="7"/>
      <c r="FS114" s="11"/>
      <c r="FT114" s="10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>FR114+GE114</f>
        <v>0</v>
      </c>
    </row>
    <row r="115" spans="1:188" ht="12.75">
      <c r="A115" s="6"/>
      <c r="B115" s="6"/>
      <c r="C115" s="6"/>
      <c r="D115" s="6" t="s">
        <v>227</v>
      </c>
      <c r="E115" s="3" t="s">
        <v>228</v>
      </c>
      <c r="F115" s="6">
        <f>COUNTIF(U115:GD115,"e")</f>
        <v>0</v>
      </c>
      <c r="G115" s="6">
        <f>COUNTIF(U115:GD115,"z")</f>
        <v>2</v>
      </c>
      <c r="H115" s="6">
        <f>SUM(I115:Q115)</f>
        <v>30</v>
      </c>
      <c r="I115" s="6">
        <f>U115+AP115+BK115+CF115+DA115+DV115+EQ115+FL115</f>
        <v>0</v>
      </c>
      <c r="J115" s="6">
        <f>W115+AR115+BM115+CH115+DC115+DX115+ES115+FN115</f>
        <v>15</v>
      </c>
      <c r="K115" s="6">
        <f>Y115+AT115+BO115+CJ115+DE115+DZ115+EU115+FP115</f>
        <v>0</v>
      </c>
      <c r="L115" s="6">
        <f>AB115+AW115+BR115+CM115+DH115+EC115+EX115+FS115</f>
        <v>0</v>
      </c>
      <c r="M115" s="6">
        <f>AD115+AY115+BT115+CO115+DJ115+EE115+EZ115+FU115</f>
        <v>15</v>
      </c>
      <c r="N115" s="6">
        <f>AF115+BA115+BV115+CQ115+DL115+EG115+FB115+FW115</f>
        <v>0</v>
      </c>
      <c r="O115" s="6">
        <f>AH115+BC115+BX115+CS115+DN115+EI115+FD115+FY115</f>
        <v>0</v>
      </c>
      <c r="P115" s="6">
        <f>AJ115+BE115+BZ115+CU115+DP115+EK115+FF115+GA115</f>
        <v>0</v>
      </c>
      <c r="Q115" s="6">
        <f>AL115+BG115+CB115+CW115+DR115+EM115+FH115+GC115</f>
        <v>0</v>
      </c>
      <c r="R115" s="7">
        <f>AO115+BJ115+CE115+CZ115+DU115+EP115+FK115+GF115</f>
        <v>0</v>
      </c>
      <c r="S115" s="7">
        <f>AN115+BI115+CD115+CY115+DT115+EO115+FJ115+GE115</f>
        <v>0</v>
      </c>
      <c r="T115" s="7">
        <v>0</v>
      </c>
      <c r="U115" s="11"/>
      <c r="V115" s="10"/>
      <c r="W115" s="11">
        <v>15</v>
      </c>
      <c r="X115" s="10" t="s">
        <v>60</v>
      </c>
      <c r="Y115" s="11"/>
      <c r="Z115" s="10"/>
      <c r="AA115" s="7">
        <v>0</v>
      </c>
      <c r="AB115" s="11"/>
      <c r="AC115" s="10"/>
      <c r="AD115" s="11">
        <v>15</v>
      </c>
      <c r="AE115" s="10" t="s">
        <v>60</v>
      </c>
      <c r="AF115" s="11"/>
      <c r="AG115" s="10"/>
      <c r="AH115" s="11"/>
      <c r="AI115" s="10"/>
      <c r="AJ115" s="11"/>
      <c r="AK115" s="10"/>
      <c r="AL115" s="11"/>
      <c r="AM115" s="10"/>
      <c r="AN115" s="7">
        <v>0</v>
      </c>
      <c r="AO115" s="7">
        <f>AA115+AN115</f>
        <v>0</v>
      </c>
      <c r="AP115" s="11"/>
      <c r="AQ115" s="10"/>
      <c r="AR115" s="11"/>
      <c r="AS115" s="10"/>
      <c r="AT115" s="11"/>
      <c r="AU115" s="10"/>
      <c r="AV115" s="7"/>
      <c r="AW115" s="11"/>
      <c r="AX115" s="10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>AV115+BI115</f>
        <v>0</v>
      </c>
      <c r="BK115" s="11"/>
      <c r="BL115" s="10"/>
      <c r="BM115" s="11"/>
      <c r="BN115" s="10"/>
      <c r="BO115" s="11"/>
      <c r="BP115" s="10"/>
      <c r="BQ115" s="7"/>
      <c r="BR115" s="11"/>
      <c r="BS115" s="10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>BQ115+CD115</f>
        <v>0</v>
      </c>
      <c r="CF115" s="11"/>
      <c r="CG115" s="10"/>
      <c r="CH115" s="11"/>
      <c r="CI115" s="10"/>
      <c r="CJ115" s="11"/>
      <c r="CK115" s="10"/>
      <c r="CL115" s="7"/>
      <c r="CM115" s="11"/>
      <c r="CN115" s="10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>CL115+CY115</f>
        <v>0</v>
      </c>
      <c r="DA115" s="11"/>
      <c r="DB115" s="10"/>
      <c r="DC115" s="11"/>
      <c r="DD115" s="10"/>
      <c r="DE115" s="11"/>
      <c r="DF115" s="10"/>
      <c r="DG115" s="7"/>
      <c r="DH115" s="11"/>
      <c r="DI115" s="10"/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7"/>
      <c r="DU115" s="7">
        <f>DG115+DT115</f>
        <v>0</v>
      </c>
      <c r="DV115" s="11"/>
      <c r="DW115" s="10"/>
      <c r="DX115" s="11"/>
      <c r="DY115" s="10"/>
      <c r="DZ115" s="11"/>
      <c r="EA115" s="10"/>
      <c r="EB115" s="7"/>
      <c r="EC115" s="11"/>
      <c r="ED115" s="10"/>
      <c r="EE115" s="11"/>
      <c r="EF115" s="10"/>
      <c r="EG115" s="11"/>
      <c r="EH115" s="10"/>
      <c r="EI115" s="11"/>
      <c r="EJ115" s="10"/>
      <c r="EK115" s="11"/>
      <c r="EL115" s="10"/>
      <c r="EM115" s="11"/>
      <c r="EN115" s="10"/>
      <c r="EO115" s="7"/>
      <c r="EP115" s="7">
        <f>EB115+EO115</f>
        <v>0</v>
      </c>
      <c r="EQ115" s="11"/>
      <c r="ER115" s="10"/>
      <c r="ES115" s="11"/>
      <c r="ET115" s="10"/>
      <c r="EU115" s="11"/>
      <c r="EV115" s="10"/>
      <c r="EW115" s="7"/>
      <c r="EX115" s="11"/>
      <c r="EY115" s="10"/>
      <c r="EZ115" s="11"/>
      <c r="FA115" s="10"/>
      <c r="FB115" s="11"/>
      <c r="FC115" s="10"/>
      <c r="FD115" s="11"/>
      <c r="FE115" s="10"/>
      <c r="FF115" s="11"/>
      <c r="FG115" s="10"/>
      <c r="FH115" s="11"/>
      <c r="FI115" s="10"/>
      <c r="FJ115" s="7"/>
      <c r="FK115" s="7">
        <f>EW115+FJ115</f>
        <v>0</v>
      </c>
      <c r="FL115" s="11"/>
      <c r="FM115" s="10"/>
      <c r="FN115" s="11"/>
      <c r="FO115" s="10"/>
      <c r="FP115" s="11"/>
      <c r="FQ115" s="10"/>
      <c r="FR115" s="7"/>
      <c r="FS115" s="11"/>
      <c r="FT115" s="10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>FR115+GE115</f>
        <v>0</v>
      </c>
    </row>
    <row r="116" spans="1:188" ht="12.75">
      <c r="A116" s="6"/>
      <c r="B116" s="6"/>
      <c r="C116" s="6"/>
      <c r="D116" s="6" t="s">
        <v>229</v>
      </c>
      <c r="E116" s="3" t="s">
        <v>230</v>
      </c>
      <c r="F116" s="6">
        <f>COUNTIF(U116:GD116,"e")</f>
        <v>0</v>
      </c>
      <c r="G116" s="6">
        <f>COUNTIF(U116:GD116,"z")</f>
        <v>1</v>
      </c>
      <c r="H116" s="6">
        <f>SUM(I116:Q116)</f>
        <v>30</v>
      </c>
      <c r="I116" s="6">
        <f>U116+AP116+BK116+CF116+DA116+DV116+EQ116+FL116</f>
        <v>0</v>
      </c>
      <c r="J116" s="6">
        <f>W116+AR116+BM116+CH116+DC116+DX116+ES116+FN116</f>
        <v>0</v>
      </c>
      <c r="K116" s="6">
        <f>Y116+AT116+BO116+CJ116+DE116+DZ116+EU116+FP116</f>
        <v>0</v>
      </c>
      <c r="L116" s="6">
        <f>AB116+AW116+BR116+CM116+DH116+EC116+EX116+FS116</f>
        <v>0</v>
      </c>
      <c r="M116" s="6">
        <f>AD116+AY116+BT116+CO116+DJ116+EE116+EZ116+FU116</f>
        <v>30</v>
      </c>
      <c r="N116" s="6">
        <f>AF116+BA116+BV116+CQ116+DL116+EG116+FB116+FW116</f>
        <v>0</v>
      </c>
      <c r="O116" s="6">
        <f>AH116+BC116+BX116+CS116+DN116+EI116+FD116+FY116</f>
        <v>0</v>
      </c>
      <c r="P116" s="6">
        <f>AJ116+BE116+BZ116+CU116+DP116+EK116+FF116+GA116</f>
        <v>0</v>
      </c>
      <c r="Q116" s="6">
        <f>AL116+BG116+CB116+CW116+DR116+EM116+FH116+GC116</f>
        <v>0</v>
      </c>
      <c r="R116" s="7">
        <f>AO116+BJ116+CE116+CZ116+DU116+EP116+FK116+GF116</f>
        <v>0</v>
      </c>
      <c r="S116" s="7">
        <f>AN116+BI116+CD116+CY116+DT116+EO116+FJ116+GE116</f>
        <v>0</v>
      </c>
      <c r="T116" s="7">
        <v>0</v>
      </c>
      <c r="U116" s="11"/>
      <c r="V116" s="10"/>
      <c r="W116" s="11"/>
      <c r="X116" s="10"/>
      <c r="Y116" s="11"/>
      <c r="Z116" s="10"/>
      <c r="AA116" s="7"/>
      <c r="AB116" s="11"/>
      <c r="AC116" s="10"/>
      <c r="AD116" s="11">
        <v>30</v>
      </c>
      <c r="AE116" s="10" t="s">
        <v>60</v>
      </c>
      <c r="AF116" s="11"/>
      <c r="AG116" s="10"/>
      <c r="AH116" s="11"/>
      <c r="AI116" s="10"/>
      <c r="AJ116" s="11"/>
      <c r="AK116" s="10"/>
      <c r="AL116" s="11"/>
      <c r="AM116" s="10"/>
      <c r="AN116" s="7">
        <v>0</v>
      </c>
      <c r="AO116" s="7">
        <f>AA116+AN116</f>
        <v>0</v>
      </c>
      <c r="AP116" s="11"/>
      <c r="AQ116" s="10"/>
      <c r="AR116" s="11"/>
      <c r="AS116" s="10"/>
      <c r="AT116" s="11"/>
      <c r="AU116" s="10"/>
      <c r="AV116" s="7"/>
      <c r="AW116" s="11"/>
      <c r="AX116" s="10"/>
      <c r="AY116" s="11"/>
      <c r="AZ116" s="10"/>
      <c r="BA116" s="11"/>
      <c r="BB116" s="10"/>
      <c r="BC116" s="11"/>
      <c r="BD116" s="10"/>
      <c r="BE116" s="11"/>
      <c r="BF116" s="10"/>
      <c r="BG116" s="11"/>
      <c r="BH116" s="10"/>
      <c r="BI116" s="7"/>
      <c r="BJ116" s="7">
        <f>AV116+BI116</f>
        <v>0</v>
      </c>
      <c r="BK116" s="11"/>
      <c r="BL116" s="10"/>
      <c r="BM116" s="11"/>
      <c r="BN116" s="10"/>
      <c r="BO116" s="11"/>
      <c r="BP116" s="10"/>
      <c r="BQ116" s="7"/>
      <c r="BR116" s="11"/>
      <c r="BS116" s="10"/>
      <c r="BT116" s="11"/>
      <c r="BU116" s="10"/>
      <c r="BV116" s="11"/>
      <c r="BW116" s="10"/>
      <c r="BX116" s="11"/>
      <c r="BY116" s="10"/>
      <c r="BZ116" s="11"/>
      <c r="CA116" s="10"/>
      <c r="CB116" s="11"/>
      <c r="CC116" s="10"/>
      <c r="CD116" s="7"/>
      <c r="CE116" s="7">
        <f>BQ116+CD116</f>
        <v>0</v>
      </c>
      <c r="CF116" s="11"/>
      <c r="CG116" s="10"/>
      <c r="CH116" s="11"/>
      <c r="CI116" s="10"/>
      <c r="CJ116" s="11"/>
      <c r="CK116" s="10"/>
      <c r="CL116" s="7"/>
      <c r="CM116" s="11"/>
      <c r="CN116" s="10"/>
      <c r="CO116" s="11"/>
      <c r="CP116" s="10"/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>CL116+CY116</f>
        <v>0</v>
      </c>
      <c r="DA116" s="11"/>
      <c r="DB116" s="10"/>
      <c r="DC116" s="11"/>
      <c r="DD116" s="10"/>
      <c r="DE116" s="11"/>
      <c r="DF116" s="10"/>
      <c r="DG116" s="7"/>
      <c r="DH116" s="11"/>
      <c r="DI116" s="10"/>
      <c r="DJ116" s="11"/>
      <c r="DK116" s="10"/>
      <c r="DL116" s="11"/>
      <c r="DM116" s="10"/>
      <c r="DN116" s="11"/>
      <c r="DO116" s="10"/>
      <c r="DP116" s="11"/>
      <c r="DQ116" s="10"/>
      <c r="DR116" s="11"/>
      <c r="DS116" s="10"/>
      <c r="DT116" s="7"/>
      <c r="DU116" s="7">
        <f>DG116+DT116</f>
        <v>0</v>
      </c>
      <c r="DV116" s="11"/>
      <c r="DW116" s="10"/>
      <c r="DX116" s="11"/>
      <c r="DY116" s="10"/>
      <c r="DZ116" s="11"/>
      <c r="EA116" s="10"/>
      <c r="EB116" s="7"/>
      <c r="EC116" s="11"/>
      <c r="ED116" s="10"/>
      <c r="EE116" s="11"/>
      <c r="EF116" s="10"/>
      <c r="EG116" s="11"/>
      <c r="EH116" s="10"/>
      <c r="EI116" s="11"/>
      <c r="EJ116" s="10"/>
      <c r="EK116" s="11"/>
      <c r="EL116" s="10"/>
      <c r="EM116" s="11"/>
      <c r="EN116" s="10"/>
      <c r="EO116" s="7"/>
      <c r="EP116" s="7">
        <f>EB116+EO116</f>
        <v>0</v>
      </c>
      <c r="EQ116" s="11"/>
      <c r="ER116" s="10"/>
      <c r="ES116" s="11"/>
      <c r="ET116" s="10"/>
      <c r="EU116" s="11"/>
      <c r="EV116" s="10"/>
      <c r="EW116" s="7"/>
      <c r="EX116" s="11"/>
      <c r="EY116" s="10"/>
      <c r="EZ116" s="11"/>
      <c r="FA116" s="10"/>
      <c r="FB116" s="11"/>
      <c r="FC116" s="10"/>
      <c r="FD116" s="11"/>
      <c r="FE116" s="10"/>
      <c r="FF116" s="11"/>
      <c r="FG116" s="10"/>
      <c r="FH116" s="11"/>
      <c r="FI116" s="10"/>
      <c r="FJ116" s="7"/>
      <c r="FK116" s="7">
        <f>EW116+FJ116</f>
        <v>0</v>
      </c>
      <c r="FL116" s="11"/>
      <c r="FM116" s="10"/>
      <c r="FN116" s="11"/>
      <c r="FO116" s="10"/>
      <c r="FP116" s="11"/>
      <c r="FQ116" s="10"/>
      <c r="FR116" s="7"/>
      <c r="FS116" s="11"/>
      <c r="FT116" s="10"/>
      <c r="FU116" s="11"/>
      <c r="FV116" s="10"/>
      <c r="FW116" s="11"/>
      <c r="FX116" s="10"/>
      <c r="FY116" s="11"/>
      <c r="FZ116" s="10"/>
      <c r="GA116" s="11"/>
      <c r="GB116" s="10"/>
      <c r="GC116" s="11"/>
      <c r="GD116" s="10"/>
      <c r="GE116" s="7"/>
      <c r="GF116" s="7">
        <f>FR116+GE116</f>
        <v>0</v>
      </c>
    </row>
    <row r="117" spans="1:188" ht="15.75" customHeight="1">
      <c r="A117" s="6"/>
      <c r="B117" s="6"/>
      <c r="C117" s="6"/>
      <c r="D117" s="6"/>
      <c r="E117" s="6" t="s">
        <v>87</v>
      </c>
      <c r="F117" s="6">
        <f aca="true" t="shared" si="124" ref="F117:AK117">SUM(F114:F116)</f>
        <v>0</v>
      </c>
      <c r="G117" s="6">
        <f t="shared" si="124"/>
        <v>5</v>
      </c>
      <c r="H117" s="6">
        <f t="shared" si="124"/>
        <v>90</v>
      </c>
      <c r="I117" s="6">
        <f t="shared" si="124"/>
        <v>0</v>
      </c>
      <c r="J117" s="6">
        <f t="shared" si="124"/>
        <v>30</v>
      </c>
      <c r="K117" s="6">
        <f t="shared" si="124"/>
        <v>0</v>
      </c>
      <c r="L117" s="6">
        <f t="shared" si="124"/>
        <v>0</v>
      </c>
      <c r="M117" s="6">
        <f t="shared" si="124"/>
        <v>60</v>
      </c>
      <c r="N117" s="6">
        <f t="shared" si="124"/>
        <v>0</v>
      </c>
      <c r="O117" s="6">
        <f t="shared" si="124"/>
        <v>0</v>
      </c>
      <c r="P117" s="6">
        <f t="shared" si="124"/>
        <v>0</v>
      </c>
      <c r="Q117" s="6">
        <f t="shared" si="124"/>
        <v>0</v>
      </c>
      <c r="R117" s="7">
        <f t="shared" si="124"/>
        <v>0</v>
      </c>
      <c r="S117" s="7">
        <f t="shared" si="124"/>
        <v>0</v>
      </c>
      <c r="T117" s="7">
        <f t="shared" si="124"/>
        <v>0</v>
      </c>
      <c r="U117" s="11">
        <f t="shared" si="124"/>
        <v>0</v>
      </c>
      <c r="V117" s="10">
        <f t="shared" si="124"/>
        <v>0</v>
      </c>
      <c r="W117" s="11">
        <f t="shared" si="124"/>
        <v>30</v>
      </c>
      <c r="X117" s="10">
        <f t="shared" si="124"/>
        <v>0</v>
      </c>
      <c r="Y117" s="11">
        <f t="shared" si="124"/>
        <v>0</v>
      </c>
      <c r="Z117" s="10">
        <f t="shared" si="124"/>
        <v>0</v>
      </c>
      <c r="AA117" s="7">
        <f t="shared" si="124"/>
        <v>0</v>
      </c>
      <c r="AB117" s="11">
        <f t="shared" si="124"/>
        <v>0</v>
      </c>
      <c r="AC117" s="10">
        <f t="shared" si="124"/>
        <v>0</v>
      </c>
      <c r="AD117" s="11">
        <f t="shared" si="124"/>
        <v>60</v>
      </c>
      <c r="AE117" s="10">
        <f t="shared" si="124"/>
        <v>0</v>
      </c>
      <c r="AF117" s="11">
        <f t="shared" si="124"/>
        <v>0</v>
      </c>
      <c r="AG117" s="10">
        <f t="shared" si="124"/>
        <v>0</v>
      </c>
      <c r="AH117" s="11">
        <f t="shared" si="124"/>
        <v>0</v>
      </c>
      <c r="AI117" s="10">
        <f t="shared" si="124"/>
        <v>0</v>
      </c>
      <c r="AJ117" s="11">
        <f t="shared" si="124"/>
        <v>0</v>
      </c>
      <c r="AK117" s="10">
        <f t="shared" si="124"/>
        <v>0</v>
      </c>
      <c r="AL117" s="11">
        <f aca="true" t="shared" si="125" ref="AL117:BQ117">SUM(AL114:AL116)</f>
        <v>0</v>
      </c>
      <c r="AM117" s="10">
        <f t="shared" si="125"/>
        <v>0</v>
      </c>
      <c r="AN117" s="7">
        <f t="shared" si="125"/>
        <v>0</v>
      </c>
      <c r="AO117" s="7">
        <f t="shared" si="125"/>
        <v>0</v>
      </c>
      <c r="AP117" s="11">
        <f t="shared" si="125"/>
        <v>0</v>
      </c>
      <c r="AQ117" s="10">
        <f t="shared" si="125"/>
        <v>0</v>
      </c>
      <c r="AR117" s="11">
        <f t="shared" si="125"/>
        <v>0</v>
      </c>
      <c r="AS117" s="10">
        <f t="shared" si="125"/>
        <v>0</v>
      </c>
      <c r="AT117" s="11">
        <f t="shared" si="125"/>
        <v>0</v>
      </c>
      <c r="AU117" s="10">
        <f t="shared" si="125"/>
        <v>0</v>
      </c>
      <c r="AV117" s="7">
        <f t="shared" si="125"/>
        <v>0</v>
      </c>
      <c r="AW117" s="11">
        <f t="shared" si="125"/>
        <v>0</v>
      </c>
      <c r="AX117" s="10">
        <f t="shared" si="125"/>
        <v>0</v>
      </c>
      <c r="AY117" s="11">
        <f t="shared" si="125"/>
        <v>0</v>
      </c>
      <c r="AZ117" s="10">
        <f t="shared" si="125"/>
        <v>0</v>
      </c>
      <c r="BA117" s="11">
        <f t="shared" si="125"/>
        <v>0</v>
      </c>
      <c r="BB117" s="10">
        <f t="shared" si="125"/>
        <v>0</v>
      </c>
      <c r="BC117" s="11">
        <f t="shared" si="125"/>
        <v>0</v>
      </c>
      <c r="BD117" s="10">
        <f t="shared" si="125"/>
        <v>0</v>
      </c>
      <c r="BE117" s="11">
        <f t="shared" si="125"/>
        <v>0</v>
      </c>
      <c r="BF117" s="10">
        <f t="shared" si="125"/>
        <v>0</v>
      </c>
      <c r="BG117" s="11">
        <f t="shared" si="125"/>
        <v>0</v>
      </c>
      <c r="BH117" s="10">
        <f t="shared" si="125"/>
        <v>0</v>
      </c>
      <c r="BI117" s="7">
        <f t="shared" si="125"/>
        <v>0</v>
      </c>
      <c r="BJ117" s="7">
        <f t="shared" si="125"/>
        <v>0</v>
      </c>
      <c r="BK117" s="11">
        <f t="shared" si="125"/>
        <v>0</v>
      </c>
      <c r="BL117" s="10">
        <f t="shared" si="125"/>
        <v>0</v>
      </c>
      <c r="BM117" s="11">
        <f t="shared" si="125"/>
        <v>0</v>
      </c>
      <c r="BN117" s="10">
        <f t="shared" si="125"/>
        <v>0</v>
      </c>
      <c r="BO117" s="11">
        <f t="shared" si="125"/>
        <v>0</v>
      </c>
      <c r="BP117" s="10">
        <f t="shared" si="125"/>
        <v>0</v>
      </c>
      <c r="BQ117" s="7">
        <f t="shared" si="125"/>
        <v>0</v>
      </c>
      <c r="BR117" s="11">
        <f aca="true" t="shared" si="126" ref="BR117:CW117">SUM(BR114:BR116)</f>
        <v>0</v>
      </c>
      <c r="BS117" s="10">
        <f t="shared" si="126"/>
        <v>0</v>
      </c>
      <c r="BT117" s="11">
        <f t="shared" si="126"/>
        <v>0</v>
      </c>
      <c r="BU117" s="10">
        <f t="shared" si="126"/>
        <v>0</v>
      </c>
      <c r="BV117" s="11">
        <f t="shared" si="126"/>
        <v>0</v>
      </c>
      <c r="BW117" s="10">
        <f t="shared" si="126"/>
        <v>0</v>
      </c>
      <c r="BX117" s="11">
        <f t="shared" si="126"/>
        <v>0</v>
      </c>
      <c r="BY117" s="10">
        <f t="shared" si="126"/>
        <v>0</v>
      </c>
      <c r="BZ117" s="11">
        <f t="shared" si="126"/>
        <v>0</v>
      </c>
      <c r="CA117" s="10">
        <f t="shared" si="126"/>
        <v>0</v>
      </c>
      <c r="CB117" s="11">
        <f t="shared" si="126"/>
        <v>0</v>
      </c>
      <c r="CC117" s="10">
        <f t="shared" si="126"/>
        <v>0</v>
      </c>
      <c r="CD117" s="7">
        <f t="shared" si="126"/>
        <v>0</v>
      </c>
      <c r="CE117" s="7">
        <f t="shared" si="126"/>
        <v>0</v>
      </c>
      <c r="CF117" s="11">
        <f t="shared" si="126"/>
        <v>0</v>
      </c>
      <c r="CG117" s="10">
        <f t="shared" si="126"/>
        <v>0</v>
      </c>
      <c r="CH117" s="11">
        <f t="shared" si="126"/>
        <v>0</v>
      </c>
      <c r="CI117" s="10">
        <f t="shared" si="126"/>
        <v>0</v>
      </c>
      <c r="CJ117" s="11">
        <f t="shared" si="126"/>
        <v>0</v>
      </c>
      <c r="CK117" s="10">
        <f t="shared" si="126"/>
        <v>0</v>
      </c>
      <c r="CL117" s="7">
        <f t="shared" si="126"/>
        <v>0</v>
      </c>
      <c r="CM117" s="11">
        <f t="shared" si="126"/>
        <v>0</v>
      </c>
      <c r="CN117" s="10">
        <f t="shared" si="126"/>
        <v>0</v>
      </c>
      <c r="CO117" s="11">
        <f t="shared" si="126"/>
        <v>0</v>
      </c>
      <c r="CP117" s="10">
        <f t="shared" si="126"/>
        <v>0</v>
      </c>
      <c r="CQ117" s="11">
        <f t="shared" si="126"/>
        <v>0</v>
      </c>
      <c r="CR117" s="10">
        <f t="shared" si="126"/>
        <v>0</v>
      </c>
      <c r="CS117" s="11">
        <f t="shared" si="126"/>
        <v>0</v>
      </c>
      <c r="CT117" s="10">
        <f t="shared" si="126"/>
        <v>0</v>
      </c>
      <c r="CU117" s="11">
        <f t="shared" si="126"/>
        <v>0</v>
      </c>
      <c r="CV117" s="10">
        <f t="shared" si="126"/>
        <v>0</v>
      </c>
      <c r="CW117" s="11">
        <f t="shared" si="126"/>
        <v>0</v>
      </c>
      <c r="CX117" s="10">
        <f aca="true" t="shared" si="127" ref="CX117:EC117">SUM(CX114:CX116)</f>
        <v>0</v>
      </c>
      <c r="CY117" s="7">
        <f t="shared" si="127"/>
        <v>0</v>
      </c>
      <c r="CZ117" s="7">
        <f t="shared" si="127"/>
        <v>0</v>
      </c>
      <c r="DA117" s="11">
        <f t="shared" si="127"/>
        <v>0</v>
      </c>
      <c r="DB117" s="10">
        <f t="shared" si="127"/>
        <v>0</v>
      </c>
      <c r="DC117" s="11">
        <f t="shared" si="127"/>
        <v>0</v>
      </c>
      <c r="DD117" s="10">
        <f t="shared" si="127"/>
        <v>0</v>
      </c>
      <c r="DE117" s="11">
        <f t="shared" si="127"/>
        <v>0</v>
      </c>
      <c r="DF117" s="10">
        <f t="shared" si="127"/>
        <v>0</v>
      </c>
      <c r="DG117" s="7">
        <f t="shared" si="127"/>
        <v>0</v>
      </c>
      <c r="DH117" s="11">
        <f t="shared" si="127"/>
        <v>0</v>
      </c>
      <c r="DI117" s="10">
        <f t="shared" si="127"/>
        <v>0</v>
      </c>
      <c r="DJ117" s="11">
        <f t="shared" si="127"/>
        <v>0</v>
      </c>
      <c r="DK117" s="10">
        <f t="shared" si="127"/>
        <v>0</v>
      </c>
      <c r="DL117" s="11">
        <f t="shared" si="127"/>
        <v>0</v>
      </c>
      <c r="DM117" s="10">
        <f t="shared" si="127"/>
        <v>0</v>
      </c>
      <c r="DN117" s="11">
        <f t="shared" si="127"/>
        <v>0</v>
      </c>
      <c r="DO117" s="10">
        <f t="shared" si="127"/>
        <v>0</v>
      </c>
      <c r="DP117" s="11">
        <f t="shared" si="127"/>
        <v>0</v>
      </c>
      <c r="DQ117" s="10">
        <f t="shared" si="127"/>
        <v>0</v>
      </c>
      <c r="DR117" s="11">
        <f t="shared" si="127"/>
        <v>0</v>
      </c>
      <c r="DS117" s="10">
        <f t="shared" si="127"/>
        <v>0</v>
      </c>
      <c r="DT117" s="7">
        <f t="shared" si="127"/>
        <v>0</v>
      </c>
      <c r="DU117" s="7">
        <f t="shared" si="127"/>
        <v>0</v>
      </c>
      <c r="DV117" s="11">
        <f t="shared" si="127"/>
        <v>0</v>
      </c>
      <c r="DW117" s="10">
        <f t="shared" si="127"/>
        <v>0</v>
      </c>
      <c r="DX117" s="11">
        <f t="shared" si="127"/>
        <v>0</v>
      </c>
      <c r="DY117" s="10">
        <f t="shared" si="127"/>
        <v>0</v>
      </c>
      <c r="DZ117" s="11">
        <f t="shared" si="127"/>
        <v>0</v>
      </c>
      <c r="EA117" s="10">
        <f t="shared" si="127"/>
        <v>0</v>
      </c>
      <c r="EB117" s="7">
        <f t="shared" si="127"/>
        <v>0</v>
      </c>
      <c r="EC117" s="11">
        <f t="shared" si="127"/>
        <v>0</v>
      </c>
      <c r="ED117" s="10">
        <f aca="true" t="shared" si="128" ref="ED117:FI117">SUM(ED114:ED116)</f>
        <v>0</v>
      </c>
      <c r="EE117" s="11">
        <f t="shared" si="128"/>
        <v>0</v>
      </c>
      <c r="EF117" s="10">
        <f t="shared" si="128"/>
        <v>0</v>
      </c>
      <c r="EG117" s="11">
        <f t="shared" si="128"/>
        <v>0</v>
      </c>
      <c r="EH117" s="10">
        <f t="shared" si="128"/>
        <v>0</v>
      </c>
      <c r="EI117" s="11">
        <f t="shared" si="128"/>
        <v>0</v>
      </c>
      <c r="EJ117" s="10">
        <f t="shared" si="128"/>
        <v>0</v>
      </c>
      <c r="EK117" s="11">
        <f t="shared" si="128"/>
        <v>0</v>
      </c>
      <c r="EL117" s="10">
        <f t="shared" si="128"/>
        <v>0</v>
      </c>
      <c r="EM117" s="11">
        <f t="shared" si="128"/>
        <v>0</v>
      </c>
      <c r="EN117" s="10">
        <f t="shared" si="128"/>
        <v>0</v>
      </c>
      <c r="EO117" s="7">
        <f t="shared" si="128"/>
        <v>0</v>
      </c>
      <c r="EP117" s="7">
        <f t="shared" si="128"/>
        <v>0</v>
      </c>
      <c r="EQ117" s="11">
        <f t="shared" si="128"/>
        <v>0</v>
      </c>
      <c r="ER117" s="10">
        <f t="shared" si="128"/>
        <v>0</v>
      </c>
      <c r="ES117" s="11">
        <f t="shared" si="128"/>
        <v>0</v>
      </c>
      <c r="ET117" s="10">
        <f t="shared" si="128"/>
        <v>0</v>
      </c>
      <c r="EU117" s="11">
        <f t="shared" si="128"/>
        <v>0</v>
      </c>
      <c r="EV117" s="10">
        <f t="shared" si="128"/>
        <v>0</v>
      </c>
      <c r="EW117" s="7">
        <f t="shared" si="128"/>
        <v>0</v>
      </c>
      <c r="EX117" s="11">
        <f t="shared" si="128"/>
        <v>0</v>
      </c>
      <c r="EY117" s="10">
        <f t="shared" si="128"/>
        <v>0</v>
      </c>
      <c r="EZ117" s="11">
        <f t="shared" si="128"/>
        <v>0</v>
      </c>
      <c r="FA117" s="10">
        <f t="shared" si="128"/>
        <v>0</v>
      </c>
      <c r="FB117" s="11">
        <f t="shared" si="128"/>
        <v>0</v>
      </c>
      <c r="FC117" s="10">
        <f t="shared" si="128"/>
        <v>0</v>
      </c>
      <c r="FD117" s="11">
        <f t="shared" si="128"/>
        <v>0</v>
      </c>
      <c r="FE117" s="10">
        <f t="shared" si="128"/>
        <v>0</v>
      </c>
      <c r="FF117" s="11">
        <f t="shared" si="128"/>
        <v>0</v>
      </c>
      <c r="FG117" s="10">
        <f t="shared" si="128"/>
        <v>0</v>
      </c>
      <c r="FH117" s="11">
        <f t="shared" si="128"/>
        <v>0</v>
      </c>
      <c r="FI117" s="10">
        <f t="shared" si="128"/>
        <v>0</v>
      </c>
      <c r="FJ117" s="7">
        <f aca="true" t="shared" si="129" ref="FJ117:GF117">SUM(FJ114:FJ116)</f>
        <v>0</v>
      </c>
      <c r="FK117" s="7">
        <f t="shared" si="129"/>
        <v>0</v>
      </c>
      <c r="FL117" s="11">
        <f t="shared" si="129"/>
        <v>0</v>
      </c>
      <c r="FM117" s="10">
        <f t="shared" si="129"/>
        <v>0</v>
      </c>
      <c r="FN117" s="11">
        <f t="shared" si="129"/>
        <v>0</v>
      </c>
      <c r="FO117" s="10">
        <f t="shared" si="129"/>
        <v>0</v>
      </c>
      <c r="FP117" s="11">
        <f t="shared" si="129"/>
        <v>0</v>
      </c>
      <c r="FQ117" s="10">
        <f t="shared" si="129"/>
        <v>0</v>
      </c>
      <c r="FR117" s="7">
        <f t="shared" si="129"/>
        <v>0</v>
      </c>
      <c r="FS117" s="11">
        <f t="shared" si="129"/>
        <v>0</v>
      </c>
      <c r="FT117" s="10">
        <f t="shared" si="129"/>
        <v>0</v>
      </c>
      <c r="FU117" s="11">
        <f t="shared" si="129"/>
        <v>0</v>
      </c>
      <c r="FV117" s="10">
        <f t="shared" si="129"/>
        <v>0</v>
      </c>
      <c r="FW117" s="11">
        <f t="shared" si="129"/>
        <v>0</v>
      </c>
      <c r="FX117" s="10">
        <f t="shared" si="129"/>
        <v>0</v>
      </c>
      <c r="FY117" s="11">
        <f t="shared" si="129"/>
        <v>0</v>
      </c>
      <c r="FZ117" s="10">
        <f t="shared" si="129"/>
        <v>0</v>
      </c>
      <c r="GA117" s="11">
        <f t="shared" si="129"/>
        <v>0</v>
      </c>
      <c r="GB117" s="10">
        <f t="shared" si="129"/>
        <v>0</v>
      </c>
      <c r="GC117" s="11">
        <f t="shared" si="129"/>
        <v>0</v>
      </c>
      <c r="GD117" s="10">
        <f t="shared" si="129"/>
        <v>0</v>
      </c>
      <c r="GE117" s="7">
        <f t="shared" si="129"/>
        <v>0</v>
      </c>
      <c r="GF117" s="7">
        <f t="shared" si="129"/>
        <v>0</v>
      </c>
    </row>
    <row r="118" spans="1:188" ht="19.5" customHeight="1">
      <c r="A118" s="6"/>
      <c r="B118" s="6"/>
      <c r="C118" s="6"/>
      <c r="D118" s="6"/>
      <c r="E118" s="8" t="s">
        <v>231</v>
      </c>
      <c r="F118" s="6">
        <f>F32+F46+F75+F105+F108</f>
        <v>16</v>
      </c>
      <c r="G118" s="6">
        <f>G32+G46+G75+G105+G108</f>
        <v>71</v>
      </c>
      <c r="H118" s="6">
        <f aca="true" t="shared" si="130" ref="H118:Q118">H32+H46+H75+H108</f>
        <v>2772</v>
      </c>
      <c r="I118" s="6">
        <f t="shared" si="130"/>
        <v>1040</v>
      </c>
      <c r="J118" s="6">
        <f t="shared" si="130"/>
        <v>360</v>
      </c>
      <c r="K118" s="6">
        <f t="shared" si="130"/>
        <v>150</v>
      </c>
      <c r="L118" s="6">
        <f t="shared" si="130"/>
        <v>60</v>
      </c>
      <c r="M118" s="6">
        <f t="shared" si="130"/>
        <v>1027</v>
      </c>
      <c r="N118" s="6">
        <f t="shared" si="130"/>
        <v>105</v>
      </c>
      <c r="O118" s="6">
        <f t="shared" si="130"/>
        <v>0</v>
      </c>
      <c r="P118" s="6">
        <f t="shared" si="130"/>
        <v>0</v>
      </c>
      <c r="Q118" s="6">
        <f t="shared" si="130"/>
        <v>30</v>
      </c>
      <c r="R118" s="7">
        <f>R32+R46+R75+R105+R108</f>
        <v>210</v>
      </c>
      <c r="S118" s="7">
        <f>S32+S46+S75+S105+S108</f>
        <v>93</v>
      </c>
      <c r="T118" s="7">
        <f>T32+T46+T75+T105+T108</f>
        <v>107.71000000000001</v>
      </c>
      <c r="U118" s="11">
        <f aca="true" t="shared" si="131" ref="U118:Z118">U32+U46+U75+U108</f>
        <v>185</v>
      </c>
      <c r="V118" s="10">
        <f t="shared" si="131"/>
        <v>0</v>
      </c>
      <c r="W118" s="11">
        <f t="shared" si="131"/>
        <v>120</v>
      </c>
      <c r="X118" s="10">
        <f t="shared" si="131"/>
        <v>0</v>
      </c>
      <c r="Y118" s="11">
        <f t="shared" si="131"/>
        <v>0</v>
      </c>
      <c r="Z118" s="10">
        <f t="shared" si="131"/>
        <v>0</v>
      </c>
      <c r="AA118" s="7">
        <f>AA32+AA46+AA75+AA105+AA108</f>
        <v>27</v>
      </c>
      <c r="AB118" s="11">
        <f aca="true" t="shared" si="132" ref="AB118:AM118">AB32+AB46+AB75+AB108</f>
        <v>30</v>
      </c>
      <c r="AC118" s="10">
        <f t="shared" si="132"/>
        <v>0</v>
      </c>
      <c r="AD118" s="11">
        <f t="shared" si="132"/>
        <v>30</v>
      </c>
      <c r="AE118" s="10">
        <f t="shared" si="132"/>
        <v>0</v>
      </c>
      <c r="AF118" s="11">
        <f t="shared" si="132"/>
        <v>0</v>
      </c>
      <c r="AG118" s="10">
        <f t="shared" si="132"/>
        <v>0</v>
      </c>
      <c r="AH118" s="11">
        <f t="shared" si="132"/>
        <v>0</v>
      </c>
      <c r="AI118" s="10">
        <f t="shared" si="132"/>
        <v>0</v>
      </c>
      <c r="AJ118" s="11">
        <f t="shared" si="132"/>
        <v>0</v>
      </c>
      <c r="AK118" s="10">
        <f t="shared" si="132"/>
        <v>0</v>
      </c>
      <c r="AL118" s="11">
        <f t="shared" si="132"/>
        <v>0</v>
      </c>
      <c r="AM118" s="10">
        <f t="shared" si="132"/>
        <v>0</v>
      </c>
      <c r="AN118" s="7">
        <f>AN32+AN46+AN75+AN105+AN108</f>
        <v>3</v>
      </c>
      <c r="AO118" s="7">
        <f>AO32+AO46+AO75+AO105+AO108</f>
        <v>30</v>
      </c>
      <c r="AP118" s="11">
        <f aca="true" t="shared" si="133" ref="AP118:AU118">AP32+AP46+AP75+AP108</f>
        <v>195</v>
      </c>
      <c r="AQ118" s="10">
        <f t="shared" si="133"/>
        <v>0</v>
      </c>
      <c r="AR118" s="11">
        <f t="shared" si="133"/>
        <v>105</v>
      </c>
      <c r="AS118" s="10">
        <f t="shared" si="133"/>
        <v>0</v>
      </c>
      <c r="AT118" s="11">
        <f t="shared" si="133"/>
        <v>0</v>
      </c>
      <c r="AU118" s="10">
        <f t="shared" si="133"/>
        <v>0</v>
      </c>
      <c r="AV118" s="7">
        <f>AV32+AV46+AV75+AV105+AV108</f>
        <v>25</v>
      </c>
      <c r="AW118" s="11">
        <f aca="true" t="shared" si="134" ref="AW118:BH118">AW32+AW46+AW75+AW108</f>
        <v>30</v>
      </c>
      <c r="AX118" s="10">
        <f t="shared" si="134"/>
        <v>0</v>
      </c>
      <c r="AY118" s="11">
        <f t="shared" si="134"/>
        <v>75</v>
      </c>
      <c r="AZ118" s="10">
        <f t="shared" si="134"/>
        <v>0</v>
      </c>
      <c r="BA118" s="11">
        <f t="shared" si="134"/>
        <v>0</v>
      </c>
      <c r="BB118" s="10">
        <f t="shared" si="134"/>
        <v>0</v>
      </c>
      <c r="BC118" s="11">
        <f t="shared" si="134"/>
        <v>0</v>
      </c>
      <c r="BD118" s="10">
        <f t="shared" si="134"/>
        <v>0</v>
      </c>
      <c r="BE118" s="11">
        <f t="shared" si="134"/>
        <v>0</v>
      </c>
      <c r="BF118" s="10">
        <f t="shared" si="134"/>
        <v>0</v>
      </c>
      <c r="BG118" s="11">
        <f t="shared" si="134"/>
        <v>0</v>
      </c>
      <c r="BH118" s="10">
        <f t="shared" si="134"/>
        <v>0</v>
      </c>
      <c r="BI118" s="7">
        <f>BI32+BI46+BI75+BI105+BI108</f>
        <v>5</v>
      </c>
      <c r="BJ118" s="7">
        <f>BJ32+BJ46+BJ75+BJ105+BJ108</f>
        <v>30</v>
      </c>
      <c r="BK118" s="11">
        <f aca="true" t="shared" si="135" ref="BK118:BP118">BK32+BK46+BK75+BK108</f>
        <v>225</v>
      </c>
      <c r="BL118" s="10">
        <f t="shared" si="135"/>
        <v>0</v>
      </c>
      <c r="BM118" s="11">
        <f t="shared" si="135"/>
        <v>15</v>
      </c>
      <c r="BN118" s="10">
        <f t="shared" si="135"/>
        <v>0</v>
      </c>
      <c r="BO118" s="11">
        <f t="shared" si="135"/>
        <v>30</v>
      </c>
      <c r="BP118" s="10">
        <f t="shared" si="135"/>
        <v>0</v>
      </c>
      <c r="BQ118" s="7">
        <f>BQ32+BQ46+BQ75+BQ105+BQ108</f>
        <v>21</v>
      </c>
      <c r="BR118" s="11">
        <f aca="true" t="shared" si="136" ref="BR118:CC118">BR32+BR46+BR75+BR108</f>
        <v>0</v>
      </c>
      <c r="BS118" s="10">
        <f t="shared" si="136"/>
        <v>0</v>
      </c>
      <c r="BT118" s="11">
        <f t="shared" si="136"/>
        <v>93</v>
      </c>
      <c r="BU118" s="10">
        <f t="shared" si="136"/>
        <v>0</v>
      </c>
      <c r="BV118" s="11">
        <f t="shared" si="136"/>
        <v>15</v>
      </c>
      <c r="BW118" s="10">
        <f t="shared" si="136"/>
        <v>0</v>
      </c>
      <c r="BX118" s="11">
        <f t="shared" si="136"/>
        <v>0</v>
      </c>
      <c r="BY118" s="10">
        <f t="shared" si="136"/>
        <v>0</v>
      </c>
      <c r="BZ118" s="11">
        <f t="shared" si="136"/>
        <v>0</v>
      </c>
      <c r="CA118" s="10">
        <f t="shared" si="136"/>
        <v>0</v>
      </c>
      <c r="CB118" s="11">
        <f t="shared" si="136"/>
        <v>0</v>
      </c>
      <c r="CC118" s="10">
        <f t="shared" si="136"/>
        <v>0</v>
      </c>
      <c r="CD118" s="7">
        <f>CD32+CD46+CD75+CD105+CD108</f>
        <v>9</v>
      </c>
      <c r="CE118" s="7">
        <f>CE32+CE46+CE75+CE105+CE108</f>
        <v>30</v>
      </c>
      <c r="CF118" s="11">
        <f aca="true" t="shared" si="137" ref="CF118:CK118">CF32+CF46+CF75+CF108</f>
        <v>135</v>
      </c>
      <c r="CG118" s="10">
        <f t="shared" si="137"/>
        <v>0</v>
      </c>
      <c r="CH118" s="11">
        <f t="shared" si="137"/>
        <v>0</v>
      </c>
      <c r="CI118" s="10">
        <f t="shared" si="137"/>
        <v>0</v>
      </c>
      <c r="CJ118" s="11">
        <f t="shared" si="137"/>
        <v>60</v>
      </c>
      <c r="CK118" s="10">
        <f t="shared" si="137"/>
        <v>0</v>
      </c>
      <c r="CL118" s="7">
        <f>CL32+CL46+CL75+CL105+CL108</f>
        <v>14</v>
      </c>
      <c r="CM118" s="11">
        <f aca="true" t="shared" si="138" ref="CM118:CX118">CM32+CM46+CM75+CM108</f>
        <v>0</v>
      </c>
      <c r="CN118" s="10">
        <f t="shared" si="138"/>
        <v>0</v>
      </c>
      <c r="CO118" s="11">
        <f t="shared" si="138"/>
        <v>266</v>
      </c>
      <c r="CP118" s="10">
        <f t="shared" si="138"/>
        <v>0</v>
      </c>
      <c r="CQ118" s="11">
        <f t="shared" si="138"/>
        <v>0</v>
      </c>
      <c r="CR118" s="10">
        <f t="shared" si="138"/>
        <v>0</v>
      </c>
      <c r="CS118" s="11">
        <f t="shared" si="138"/>
        <v>0</v>
      </c>
      <c r="CT118" s="10">
        <f t="shared" si="138"/>
        <v>0</v>
      </c>
      <c r="CU118" s="11">
        <f t="shared" si="138"/>
        <v>0</v>
      </c>
      <c r="CV118" s="10">
        <f t="shared" si="138"/>
        <v>0</v>
      </c>
      <c r="CW118" s="11">
        <f t="shared" si="138"/>
        <v>0</v>
      </c>
      <c r="CX118" s="10">
        <f t="shared" si="138"/>
        <v>0</v>
      </c>
      <c r="CY118" s="7">
        <f>CY32+CY46+CY75+CY105+CY108</f>
        <v>16</v>
      </c>
      <c r="CZ118" s="7">
        <f>CZ32+CZ46+CZ75+CZ105+CZ108</f>
        <v>30</v>
      </c>
      <c r="DA118" s="11">
        <f aca="true" t="shared" si="139" ref="DA118:DF118">DA32+DA46+DA75+DA108</f>
        <v>240</v>
      </c>
      <c r="DB118" s="10">
        <f t="shared" si="139"/>
        <v>0</v>
      </c>
      <c r="DC118" s="11">
        <f t="shared" si="139"/>
        <v>120</v>
      </c>
      <c r="DD118" s="10">
        <f t="shared" si="139"/>
        <v>0</v>
      </c>
      <c r="DE118" s="11">
        <f t="shared" si="139"/>
        <v>60</v>
      </c>
      <c r="DF118" s="10">
        <f t="shared" si="139"/>
        <v>0</v>
      </c>
      <c r="DG118" s="7">
        <f>DG32+DG46+DG75+DG105+DG108</f>
        <v>24</v>
      </c>
      <c r="DH118" s="11">
        <f aca="true" t="shared" si="140" ref="DH118:DS118">DH32+DH46+DH75+DH108</f>
        <v>0</v>
      </c>
      <c r="DI118" s="10">
        <f t="shared" si="140"/>
        <v>0</v>
      </c>
      <c r="DJ118" s="11">
        <f t="shared" si="140"/>
        <v>135</v>
      </c>
      <c r="DK118" s="10">
        <f t="shared" si="140"/>
        <v>0</v>
      </c>
      <c r="DL118" s="11">
        <f t="shared" si="140"/>
        <v>0</v>
      </c>
      <c r="DM118" s="10">
        <f t="shared" si="140"/>
        <v>0</v>
      </c>
      <c r="DN118" s="11">
        <f t="shared" si="140"/>
        <v>0</v>
      </c>
      <c r="DO118" s="10">
        <f t="shared" si="140"/>
        <v>0</v>
      </c>
      <c r="DP118" s="11">
        <f t="shared" si="140"/>
        <v>0</v>
      </c>
      <c r="DQ118" s="10">
        <f t="shared" si="140"/>
        <v>0</v>
      </c>
      <c r="DR118" s="11">
        <f t="shared" si="140"/>
        <v>0</v>
      </c>
      <c r="DS118" s="10">
        <f t="shared" si="140"/>
        <v>0</v>
      </c>
      <c r="DT118" s="7">
        <f>DT32+DT46+DT75+DT105+DT108</f>
        <v>6</v>
      </c>
      <c r="DU118" s="7">
        <f>DU32+DU46+DU75+DU105+DU108</f>
        <v>30</v>
      </c>
      <c r="DV118" s="11">
        <f aca="true" t="shared" si="141" ref="DV118:EA118">DV32+DV46+DV75+DV108</f>
        <v>30</v>
      </c>
      <c r="DW118" s="10">
        <f t="shared" si="141"/>
        <v>0</v>
      </c>
      <c r="DX118" s="11">
        <f t="shared" si="141"/>
        <v>0</v>
      </c>
      <c r="DY118" s="10">
        <f t="shared" si="141"/>
        <v>0</v>
      </c>
      <c r="DZ118" s="11">
        <f t="shared" si="141"/>
        <v>0</v>
      </c>
      <c r="EA118" s="10">
        <f t="shared" si="141"/>
        <v>0</v>
      </c>
      <c r="EB118" s="7">
        <f>EB32+EB46+EB75+EB105+EB108</f>
        <v>3</v>
      </c>
      <c r="EC118" s="11">
        <f aca="true" t="shared" si="142" ref="EC118:EN118">EC32+EC46+EC75+EC108</f>
        <v>0</v>
      </c>
      <c r="ED118" s="10">
        <f t="shared" si="142"/>
        <v>0</v>
      </c>
      <c r="EE118" s="11">
        <f t="shared" si="142"/>
        <v>338</v>
      </c>
      <c r="EF118" s="10">
        <f t="shared" si="142"/>
        <v>0</v>
      </c>
      <c r="EG118" s="11">
        <f t="shared" si="142"/>
        <v>90</v>
      </c>
      <c r="EH118" s="10">
        <f t="shared" si="142"/>
        <v>0</v>
      </c>
      <c r="EI118" s="11">
        <f t="shared" si="142"/>
        <v>0</v>
      </c>
      <c r="EJ118" s="10">
        <f t="shared" si="142"/>
        <v>0</v>
      </c>
      <c r="EK118" s="11">
        <f t="shared" si="142"/>
        <v>0</v>
      </c>
      <c r="EL118" s="10">
        <f t="shared" si="142"/>
        <v>0</v>
      </c>
      <c r="EM118" s="11">
        <f t="shared" si="142"/>
        <v>0</v>
      </c>
      <c r="EN118" s="10">
        <f t="shared" si="142"/>
        <v>0</v>
      </c>
      <c r="EO118" s="7">
        <f>EO32+EO46+EO75+EO105+EO108</f>
        <v>27</v>
      </c>
      <c r="EP118" s="7">
        <f>EP32+EP46+EP75+EP105+EP108</f>
        <v>30</v>
      </c>
      <c r="EQ118" s="11">
        <f aca="true" t="shared" si="143" ref="EQ118:EV118">EQ32+EQ46+EQ75+EQ108</f>
        <v>30</v>
      </c>
      <c r="ER118" s="10">
        <f t="shared" si="143"/>
        <v>0</v>
      </c>
      <c r="ES118" s="11">
        <f t="shared" si="143"/>
        <v>0</v>
      </c>
      <c r="ET118" s="10">
        <f t="shared" si="143"/>
        <v>0</v>
      </c>
      <c r="EU118" s="11">
        <f t="shared" si="143"/>
        <v>0</v>
      </c>
      <c r="EV118" s="10">
        <f t="shared" si="143"/>
        <v>0</v>
      </c>
      <c r="EW118" s="7">
        <f>EW32+EW46+EW75+EW105+EW108</f>
        <v>3</v>
      </c>
      <c r="EX118" s="11">
        <f aca="true" t="shared" si="144" ref="EX118:FI118">EX32+EX46+EX75+EX108</f>
        <v>0</v>
      </c>
      <c r="EY118" s="10">
        <f t="shared" si="144"/>
        <v>0</v>
      </c>
      <c r="EZ118" s="11">
        <f t="shared" si="144"/>
        <v>90</v>
      </c>
      <c r="FA118" s="10">
        <f t="shared" si="144"/>
        <v>0</v>
      </c>
      <c r="FB118" s="11">
        <f t="shared" si="144"/>
        <v>0</v>
      </c>
      <c r="FC118" s="10">
        <f t="shared" si="144"/>
        <v>0</v>
      </c>
      <c r="FD118" s="11">
        <f t="shared" si="144"/>
        <v>0</v>
      </c>
      <c r="FE118" s="10">
        <f t="shared" si="144"/>
        <v>0</v>
      </c>
      <c r="FF118" s="11">
        <f t="shared" si="144"/>
        <v>0</v>
      </c>
      <c r="FG118" s="10">
        <f t="shared" si="144"/>
        <v>0</v>
      </c>
      <c r="FH118" s="11">
        <f t="shared" si="144"/>
        <v>30</v>
      </c>
      <c r="FI118" s="10">
        <f t="shared" si="144"/>
        <v>0</v>
      </c>
      <c r="FJ118" s="7">
        <f>FJ32+FJ46+FJ75+FJ105+FJ108</f>
        <v>27</v>
      </c>
      <c r="FK118" s="7">
        <f>FK32+FK46+FK75+FK105+FK108</f>
        <v>30</v>
      </c>
      <c r="FL118" s="11">
        <f aca="true" t="shared" si="145" ref="FL118:FQ118">FL32+FL46+FL75+FL108</f>
        <v>0</v>
      </c>
      <c r="FM118" s="10">
        <f t="shared" si="145"/>
        <v>0</v>
      </c>
      <c r="FN118" s="11">
        <f t="shared" si="145"/>
        <v>0</v>
      </c>
      <c r="FO118" s="10">
        <f t="shared" si="145"/>
        <v>0</v>
      </c>
      <c r="FP118" s="11">
        <f t="shared" si="145"/>
        <v>0</v>
      </c>
      <c r="FQ118" s="10">
        <f t="shared" si="145"/>
        <v>0</v>
      </c>
      <c r="FR118" s="7">
        <f>FR32+FR46+FR75+FR105+FR108</f>
        <v>0</v>
      </c>
      <c r="FS118" s="11">
        <f aca="true" t="shared" si="146" ref="FS118:GD118">FS32+FS46+FS75+FS108</f>
        <v>0</v>
      </c>
      <c r="FT118" s="10">
        <f t="shared" si="146"/>
        <v>0</v>
      </c>
      <c r="FU118" s="11">
        <f t="shared" si="146"/>
        <v>0</v>
      </c>
      <c r="FV118" s="10">
        <f t="shared" si="146"/>
        <v>0</v>
      </c>
      <c r="FW118" s="11">
        <f t="shared" si="146"/>
        <v>0</v>
      </c>
      <c r="FX118" s="10">
        <f t="shared" si="146"/>
        <v>0</v>
      </c>
      <c r="FY118" s="11">
        <f t="shared" si="146"/>
        <v>0</v>
      </c>
      <c r="FZ118" s="10">
        <f t="shared" si="146"/>
        <v>0</v>
      </c>
      <c r="GA118" s="11">
        <f t="shared" si="146"/>
        <v>0</v>
      </c>
      <c r="GB118" s="10">
        <f t="shared" si="146"/>
        <v>0</v>
      </c>
      <c r="GC118" s="11">
        <f t="shared" si="146"/>
        <v>0</v>
      </c>
      <c r="GD118" s="10">
        <f t="shared" si="146"/>
        <v>0</v>
      </c>
      <c r="GE118" s="7">
        <f>GE32+GE46+GE75+GE105+GE108</f>
        <v>0</v>
      </c>
      <c r="GF118" s="7">
        <f>GF32+GF46+GF75+GF105+GF108</f>
        <v>0</v>
      </c>
    </row>
    <row r="120" spans="4:5" ht="12.75">
      <c r="D120" s="3" t="s">
        <v>22</v>
      </c>
      <c r="E120" s="3" t="s">
        <v>232</v>
      </c>
    </row>
    <row r="121" spans="4:5" ht="12.75">
      <c r="D121" s="3" t="s">
        <v>26</v>
      </c>
      <c r="E121" s="3" t="s">
        <v>233</v>
      </c>
    </row>
    <row r="122" spans="4:5" ht="12.75">
      <c r="D122" s="15" t="s">
        <v>32</v>
      </c>
      <c r="E122" s="15"/>
    </row>
    <row r="123" spans="4:5" ht="12.75">
      <c r="D123" s="3" t="s">
        <v>34</v>
      </c>
      <c r="E123" s="3" t="s">
        <v>234</v>
      </c>
    </row>
    <row r="124" spans="4:5" ht="12.75">
      <c r="D124" s="3" t="s">
        <v>35</v>
      </c>
      <c r="E124" s="3" t="s">
        <v>235</v>
      </c>
    </row>
    <row r="125" spans="4:5" ht="12.75">
      <c r="D125" s="3" t="s">
        <v>36</v>
      </c>
      <c r="E125" s="3" t="s">
        <v>236</v>
      </c>
    </row>
    <row r="126" spans="4:29" ht="12.75">
      <c r="D126" s="15" t="s">
        <v>33</v>
      </c>
      <c r="E126" s="15"/>
      <c r="M126" s="9"/>
      <c r="U126" s="9"/>
      <c r="AC126" s="9"/>
    </row>
    <row r="127" spans="4:5" ht="12.75">
      <c r="D127" s="3" t="s">
        <v>35</v>
      </c>
      <c r="E127" s="3" t="s">
        <v>235</v>
      </c>
    </row>
    <row r="128" spans="4:5" ht="12.75">
      <c r="D128" s="3" t="s">
        <v>37</v>
      </c>
      <c r="E128" s="3" t="s">
        <v>237</v>
      </c>
    </row>
    <row r="129" spans="4:5" ht="12.75">
      <c r="D129" s="3" t="s">
        <v>38</v>
      </c>
      <c r="E129" s="3" t="s">
        <v>238</v>
      </c>
    </row>
    <row r="130" spans="4:5" ht="12.75">
      <c r="D130" s="3" t="s">
        <v>39</v>
      </c>
      <c r="E130" s="3" t="s">
        <v>239</v>
      </c>
    </row>
    <row r="131" spans="4:5" ht="12.75">
      <c r="D131" s="3" t="s">
        <v>40</v>
      </c>
      <c r="E131" s="3" t="s">
        <v>240</v>
      </c>
    </row>
    <row r="132" spans="4:5" ht="12.75">
      <c r="D132" s="3" t="s">
        <v>41</v>
      </c>
      <c r="E132" s="3" t="s">
        <v>241</v>
      </c>
    </row>
  </sheetData>
  <sheetProtection/>
  <mergeCells count="188"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K14"/>
    <mergeCell ref="L14:Q14"/>
    <mergeCell ref="R12:R15"/>
    <mergeCell ref="S12:S15"/>
    <mergeCell ref="T12:T15"/>
    <mergeCell ref="U12:BJ12"/>
    <mergeCell ref="U13:AO13"/>
    <mergeCell ref="U14:Z14"/>
    <mergeCell ref="U15:V15"/>
    <mergeCell ref="W15:X15"/>
    <mergeCell ref="Y15:Z15"/>
    <mergeCell ref="AA14:AA15"/>
    <mergeCell ref="AB14:AM14"/>
    <mergeCell ref="AB15:AC15"/>
    <mergeCell ref="AD15:AE15"/>
    <mergeCell ref="AF15:AG15"/>
    <mergeCell ref="AH15:AI15"/>
    <mergeCell ref="AJ15:AK15"/>
    <mergeCell ref="AL15:AM15"/>
    <mergeCell ref="AN14:AN15"/>
    <mergeCell ref="AO14:AO15"/>
    <mergeCell ref="AP13:BJ13"/>
    <mergeCell ref="AP14:AU14"/>
    <mergeCell ref="AP15:AQ15"/>
    <mergeCell ref="AR15:AS15"/>
    <mergeCell ref="AT15:AU15"/>
    <mergeCell ref="AV14:AV15"/>
    <mergeCell ref="AW14:BH14"/>
    <mergeCell ref="AW15:AX15"/>
    <mergeCell ref="AY15:AZ15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P14"/>
    <mergeCell ref="BK15:BL15"/>
    <mergeCell ref="BM15:BN15"/>
    <mergeCell ref="BO15:BP15"/>
    <mergeCell ref="BQ14:BQ15"/>
    <mergeCell ref="BR14:CC14"/>
    <mergeCell ref="BR15:BS15"/>
    <mergeCell ref="BT15:BU15"/>
    <mergeCell ref="BV15:BW15"/>
    <mergeCell ref="BX15:BY15"/>
    <mergeCell ref="BZ15:CA15"/>
    <mergeCell ref="CB15:CC15"/>
    <mergeCell ref="CD14:CD15"/>
    <mergeCell ref="CE14:CE15"/>
    <mergeCell ref="CF13:CZ13"/>
    <mergeCell ref="CF14:CK14"/>
    <mergeCell ref="CF15:CG15"/>
    <mergeCell ref="CH15:CI15"/>
    <mergeCell ref="CJ15:CK15"/>
    <mergeCell ref="CL14:CL15"/>
    <mergeCell ref="CM14:CX14"/>
    <mergeCell ref="CM15:CN15"/>
    <mergeCell ref="CO15:CP15"/>
    <mergeCell ref="CQ15:CR15"/>
    <mergeCell ref="CS15:CT15"/>
    <mergeCell ref="CU15:CV15"/>
    <mergeCell ref="CW15:CX15"/>
    <mergeCell ref="CY14:CY15"/>
    <mergeCell ref="CZ14:CZ15"/>
    <mergeCell ref="DA12:EP12"/>
    <mergeCell ref="DA13:DU13"/>
    <mergeCell ref="DA14:DF14"/>
    <mergeCell ref="DA15:DB15"/>
    <mergeCell ref="DC15:DD15"/>
    <mergeCell ref="DE15:DF15"/>
    <mergeCell ref="DG14:DG15"/>
    <mergeCell ref="DH14:DS14"/>
    <mergeCell ref="DH15:DI15"/>
    <mergeCell ref="DJ15:DK15"/>
    <mergeCell ref="DL15:DM15"/>
    <mergeCell ref="DN15:DO15"/>
    <mergeCell ref="DP15:DQ15"/>
    <mergeCell ref="DR15:DS15"/>
    <mergeCell ref="DT14:DT15"/>
    <mergeCell ref="DU14:DU15"/>
    <mergeCell ref="DV13:EP13"/>
    <mergeCell ref="DV14:EA14"/>
    <mergeCell ref="DV15:DW15"/>
    <mergeCell ref="DX15:DY15"/>
    <mergeCell ref="DZ15:EA15"/>
    <mergeCell ref="EB14:EB15"/>
    <mergeCell ref="EC14:EN14"/>
    <mergeCell ref="EC15:ED15"/>
    <mergeCell ref="EE15:EF15"/>
    <mergeCell ref="EG15:EH15"/>
    <mergeCell ref="EI15:EJ15"/>
    <mergeCell ref="EK15:EL15"/>
    <mergeCell ref="EM15:EN15"/>
    <mergeCell ref="EO14:EO15"/>
    <mergeCell ref="EP14:EP15"/>
    <mergeCell ref="EQ12:GF12"/>
    <mergeCell ref="EQ13:FK13"/>
    <mergeCell ref="EQ14:EV14"/>
    <mergeCell ref="EQ15:ER15"/>
    <mergeCell ref="ES15:ET15"/>
    <mergeCell ref="EX14:FI14"/>
    <mergeCell ref="EX15:EY15"/>
    <mergeCell ref="EZ15:FA15"/>
    <mergeCell ref="FB15:FC15"/>
    <mergeCell ref="FD15:FE15"/>
    <mergeCell ref="FF15:FG15"/>
    <mergeCell ref="FH15:FI15"/>
    <mergeCell ref="FL13:GF13"/>
    <mergeCell ref="FL14:FQ14"/>
    <mergeCell ref="FL15:FM15"/>
    <mergeCell ref="FN15:FO15"/>
    <mergeCell ref="FP15:FQ15"/>
    <mergeCell ref="FR14:FR15"/>
    <mergeCell ref="FS14:GD14"/>
    <mergeCell ref="FS15:FT15"/>
    <mergeCell ref="FY15:FZ15"/>
    <mergeCell ref="GA15:GB15"/>
    <mergeCell ref="GC15:GD15"/>
    <mergeCell ref="GE14:GE15"/>
    <mergeCell ref="FJ14:FJ15"/>
    <mergeCell ref="FK14:FK15"/>
    <mergeCell ref="GF14:GF15"/>
    <mergeCell ref="A16:GF16"/>
    <mergeCell ref="FU15:FV15"/>
    <mergeCell ref="FW15:FX15"/>
    <mergeCell ref="EU15:EV15"/>
    <mergeCell ref="EW14:EW15"/>
    <mergeCell ref="A33:GF33"/>
    <mergeCell ref="A47:GF47"/>
    <mergeCell ref="A76:GF76"/>
    <mergeCell ref="C77:C78"/>
    <mergeCell ref="A77:A78"/>
    <mergeCell ref="B77:B78"/>
    <mergeCell ref="C79:C80"/>
    <mergeCell ref="A79:A80"/>
    <mergeCell ref="B79:B80"/>
    <mergeCell ref="C81:C82"/>
    <mergeCell ref="A81:A82"/>
    <mergeCell ref="B81:B82"/>
    <mergeCell ref="C83:C84"/>
    <mergeCell ref="A83:A84"/>
    <mergeCell ref="B83:B84"/>
    <mergeCell ref="C85:C86"/>
    <mergeCell ref="A85:A86"/>
    <mergeCell ref="B85:B86"/>
    <mergeCell ref="C87:C88"/>
    <mergeCell ref="A87:A88"/>
    <mergeCell ref="B87:B88"/>
    <mergeCell ref="C89:C90"/>
    <mergeCell ref="A89:A90"/>
    <mergeCell ref="B89:B90"/>
    <mergeCell ref="C91:C92"/>
    <mergeCell ref="A91:A92"/>
    <mergeCell ref="B91:B92"/>
    <mergeCell ref="C93:C94"/>
    <mergeCell ref="A93:A94"/>
    <mergeCell ref="B93:B94"/>
    <mergeCell ref="C95:C96"/>
    <mergeCell ref="A95:A96"/>
    <mergeCell ref="B95:B96"/>
    <mergeCell ref="C97:C98"/>
    <mergeCell ref="A97:A98"/>
    <mergeCell ref="B97:B98"/>
    <mergeCell ref="C99:C100"/>
    <mergeCell ref="A99:A100"/>
    <mergeCell ref="B99:B100"/>
    <mergeCell ref="C101:C102"/>
    <mergeCell ref="A101:A102"/>
    <mergeCell ref="B101:B102"/>
    <mergeCell ref="A103:GF103"/>
    <mergeCell ref="A106:GF106"/>
    <mergeCell ref="A109:GF109"/>
    <mergeCell ref="A113:GF113"/>
    <mergeCell ref="D122:E122"/>
    <mergeCell ref="D126:E126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ZUT</dc:creator>
  <cp:keywords/>
  <dc:description/>
  <cp:lastModifiedBy>Magdalena Szymanowska</cp:lastModifiedBy>
  <dcterms:created xsi:type="dcterms:W3CDTF">2021-06-29T09:00:20Z</dcterms:created>
  <dcterms:modified xsi:type="dcterms:W3CDTF">2021-06-29T09:00:20Z</dcterms:modified>
  <cp:category/>
  <cp:version/>
  <cp:contentType/>
  <cp:contentStatus/>
</cp:coreProperties>
</file>